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61.9\s0000020\05gyousei\gyouzaisei\new\03tuika\02keieihikakubunsekihyo-ku-kouei\"/>
    </mc:Choice>
  </mc:AlternateContent>
  <workbookProtection workbookAlgorithmName="SHA-512" workbookHashValue="5uyXXjuc7tT9PiXZCxGB5H9SR9r4aHOPBFu5eP/aZhQZZyVwJyyflajAomVvuHln2iVhPCMBSpkONrgU5dTXyw==" workbookSaltValue="KN9l9D2vZNufi1dHdkIDxA==" workbookSpinCount="100000" lockStructure="1"/>
  <bookViews>
    <workbookView xWindow="0" yWindow="0" windowWidth="15360" windowHeight="7632"/>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BZ76" i="4" l="1"/>
  <c r="MA51" i="4"/>
  <c r="MI76" i="4"/>
  <c r="HJ51" i="4"/>
  <c r="MA30" i="4"/>
  <c r="CS30" i="4"/>
  <c r="IT76" i="4"/>
  <c r="CS51" i="4"/>
  <c r="HJ30" i="4"/>
  <c r="C11" i="5"/>
  <c r="D11" i="5"/>
  <c r="E11" i="5"/>
  <c r="B11" i="5"/>
  <c r="BK76" i="4" l="1"/>
  <c r="LH51" i="4"/>
  <c r="LT76" i="4"/>
  <c r="GQ51" i="4"/>
  <c r="LH30" i="4"/>
  <c r="IE76" i="4"/>
  <c r="BZ51" i="4"/>
  <c r="GQ30" i="4"/>
  <c r="BZ30" i="4"/>
  <c r="BG30" i="4"/>
  <c r="FX51" i="4"/>
  <c r="AV76" i="4"/>
  <c r="KO51" i="4"/>
  <c r="LE76" i="4"/>
  <c r="BG51" i="4"/>
  <c r="FX30" i="4"/>
  <c r="KO30" i="4"/>
  <c r="HP76" i="4"/>
  <c r="HA76" i="4"/>
  <c r="AN51" i="4"/>
  <c r="FE30" i="4"/>
  <c r="AN30" i="4"/>
  <c r="AG76" i="4"/>
  <c r="KP76" i="4"/>
  <c r="JV30" i="4"/>
  <c r="JV51" i="4"/>
  <c r="FE51" i="4"/>
  <c r="KA76" i="4"/>
  <c r="EL51" i="4"/>
  <c r="JC30" i="4"/>
  <c r="JC51" i="4"/>
  <c r="GL76" i="4"/>
  <c r="U51" i="4"/>
  <c r="EL30" i="4"/>
  <c r="R76" i="4"/>
  <c r="U30" i="4"/>
</calcChain>
</file>

<file path=xl/sharedStrings.xml><?xml version="1.0" encoding="utf-8"?>
<sst xmlns="http://schemas.openxmlformats.org/spreadsheetml/2006/main" count="278" uniqueCount="134">
  <si>
    <t>経営比較分析表（令和2年度決算）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</si>
  <si>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</si>
  <si>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</si>
  <si>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</si>
  <si>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</si>
  <si>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</si>
  <si>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</si>
  <si>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</si>
  <si>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</si>
  <si>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</si>
  <si>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</si>
  <si>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</si>
  <si>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</si>
  <si>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</si>
  <si>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</si>
  <si>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</si>
  <si>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</si>
  <si>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</si>
  <si>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</si>
  <si>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</si>
  <si>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</si>
  <si>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</si>
  <si>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令和2年度全国平均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</si>
  <si>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</si>
  <si>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</si>
  <si>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</si>
  <si>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</si>
  <si>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</si>
  <si>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</si>
  <si>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</si>
  <si>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</si>
  <si>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</si>
  <si>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</si>
  <si>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</si>
  <si>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</si>
  <si>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</si>
  <si>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</si>
  <si>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</si>
  <si>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</si>
  <si>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</si>
  <si>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</si>
  <si>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</si>
  <si>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</si>
  <si>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</si>
  <si>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</si>
  <si>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</si>
  <si>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</si>
  <si>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</si>
  <si>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</si>
  <si>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</si>
  <si>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</si>
  <si>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</si>
  <si>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</si>
  <si>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</si>
  <si>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</si>
  <si>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</si>
  <si>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</si>
  <si>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</si>
  <si>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</si>
  <si>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</si>
  <si>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</si>
  <si>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</si>
  <si>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</si>
  <si>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</si>
  <si>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</si>
  <si>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</si>
  <si>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</si>
  <si>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</si>
  <si>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</si>
  <si>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</si>
  <si>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</si>
  <si>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</si>
  <si>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</si>
  <si>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</si>
  <si>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</si>
  <si>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</si>
  <si>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</si>
  <si>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</si>
  <si>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</si>
  <si>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</si>
  <si>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</si>
  <si>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</si>
  <si>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</si>
  <si>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</si>
  <si>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</si>
  <si>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</si>
  <si>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</si>
  <si>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</si>
  <si>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</si>
  <si>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</si>
  <si>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</si>
  <si>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</si>
  <si>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</si>
  <si>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</si>
  <si>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</si>
  <si>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</si>
  <si>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</si>
  <si>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</si>
  <si>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</si>
  <si>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</si>
  <si>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</si>
  <si>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当該値(N-1)</t>
    <phoneticPr fontId="5"/>
  </si>
  <si>
    <t>当該値(N)</t>
    <phoneticPr fontId="5"/>
  </si>
  <si>
    <t>当該値(N-2)</t>
    <phoneticPr fontId="5"/>
  </si>
  <si>
    <t>当該値(N-2)</t>
    <phoneticPr fontId="5"/>
  </si>
  <si>
    <t>当該値(N-1)</t>
    <phoneticPr fontId="5"/>
  </si>
  <si>
    <t>当該値(N-1)</t>
    <phoneticPr fontId="5"/>
  </si>
  <si>
    <t>当該値(N-4)</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</si>
  <si>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</si>
  <si>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</si>
  <si>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</si>
  <si>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</si>
  <si>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</si>
  <si>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東京都　台東区</t>
  </si>
  <si>
    <t>清川駐車場</t>
  </si>
  <si>
    <t>法非適用</t>
  </si>
  <si>
    <t>駐車場整備事業</t>
  </si>
  <si>
    <t>-</t>
  </si>
  <si>
    <t>Ａ３Ｂ１</t>
  </si>
  <si>
    <t>非設置</t>
  </si>
  <si>
    <t>該当数値なし</t>
  </si>
  <si>
    <t>その他駐車場</t>
  </si>
  <si>
    <t>広場式</t>
  </si>
  <si>
    <t>商業施設</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</si>
  <si>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</si>
  <si>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</si>
  <si>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</si>
  <si>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</si>
  <si>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</si>
  <si>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</si>
  <si>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平成29年2月より「観光バス予約システム」を導入し、「観光バスと共生できる環境整備」により観光バスをコントロールし、円滑な交通環境の構築を目指している。
　令和元年度までは高い稼働率を保ち、健全な駐車場運営を行ってきた。一方、新型コロナウイルス感染症の影響により大きく駐車台数が減少し、収入が激減したため、令和2年9月より稼働を休止している。新型コロナウイルス感染症の動向を踏まえ、今後の駐車場運営を行っていく。</t>
    <phoneticPr fontId="5"/>
  </si>
  <si>
    <t>　平成29年2月に導入した予約システムの活用や駐車場利用状況の提供等を通して、利用促進を図ったことにより、令和元年度までは、高い伸び率で駐車台数が増加してきた。
　一方、新型コロナウイルス感染症の影響により、令和2年2月から観光客数が大幅に減少しており、駐車台数も減少した。令和2年9月からは稼働を休止した。</t>
    <phoneticPr fontId="5"/>
  </si>
  <si>
    <t>　当駐車場は、旧東京北部集中局跡地に平成22年12月に観光バス18台分駐車場として開設した暫定施設である。</t>
    <phoneticPr fontId="5"/>
  </si>
  <si>
    <t xml:space="preserve">①単年度収支は黒字となっているが、②、③については、新型コロナウイルス感染症の影響により一般会計からの繰入金等へ依存している。④、⑤のグラフにおいても、観光バス来訪台数が激減したことにより、数値が大幅なマイナスとなっている。
</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</si>
</sst>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データ!$Y$6:$AC$6</c:f>
              <c:numCache>
                <c:formatCode>#,##0.0;"△"#,##0.0</c:formatCode>
                <c:ptCount val="5"/>
                <c:pt idx="0">
                  <c:v>23.4</c:v>
                </c:pt>
                <c:pt idx="1">
                  <c:v>38.6</c:v>
                </c:pt>
                <c:pt idx="2">
                  <c:v>40.299999999999997</c:v>
                </c:pt>
                <c:pt idx="3">
                  <c:v>100</c:v>
                </c:pt>
                <c:pt idx="4">
                  <c:v>106.9</c:v>
                </c:pt>
              </c:numCache>
            </c:numRef>
          </c:val>
          <c:extLst>
            <c:ext xmlns:c16="http://schemas.microsoft.com/office/drawing/2014/chart" uri="{C3380CC4-5D6E-409C-BE32-E72D297353CC}">
              <c16:uniqueId val="{00000000-AB38-46DA-82D3-798D4EC9A69D}"/>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378</c:v>
                </c:pt>
                <c:pt idx="1">
                  <c:v>477.8</c:v>
                </c:pt>
                <c:pt idx="2">
                  <c:v>373.2</c:v>
                </c:pt>
                <c:pt idx="3">
                  <c:v>742.8</c:v>
                </c:pt>
                <c:pt idx="4">
                  <c:v>385.7</c:v>
                </c:pt>
              </c:numCache>
            </c:numRef>
          </c:val>
          <c:smooth val="0"/>
          <c:extLst>
            <c:ext xmlns:c16="http://schemas.microsoft.com/office/drawing/2014/chart" uri="{C3380CC4-5D6E-409C-BE32-E72D297353CC}">
              <c16:uniqueId val="{00000001-AB38-46DA-82D3-798D4EC9A69D}"/>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データ!$CZ$6:$DD$6</c:f>
              <c:numCache>
                <c:formatCode>#,##0.0;"△"#,##0.0</c:formatCode>
                <c:ptCount val="5"/>
                <c:pt idx="0">
                  <c:v>1115.2</c:v>
                </c:pt>
                <c:pt idx="1">
                  <c:v>426.9</c:v>
                </c:pt>
                <c:pt idx="2">
                  <c:v>196.3</c:v>
                </c:pt>
                <c:pt idx="3">
                  <c:v>0</c:v>
                </c:pt>
                <c:pt idx="4">
                  <c:v>0</c:v>
                </c:pt>
              </c:numCache>
            </c:numRef>
          </c:val>
          <c:extLst>
            <c:ext xmlns:c16="http://schemas.microsoft.com/office/drawing/2014/chart" uri="{C3380CC4-5D6E-409C-BE32-E72D297353CC}">
              <c16:uniqueId val="{00000000-ABF4-4410-AE96-B39689AA2FA3}"/>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62.8</c:v>
                </c:pt>
                <c:pt idx="1">
                  <c:v>62.3</c:v>
                </c:pt>
                <c:pt idx="2">
                  <c:v>87.9</c:v>
                </c:pt>
                <c:pt idx="3">
                  <c:v>56.3</c:v>
                </c:pt>
                <c:pt idx="4">
                  <c:v>70.3</c:v>
                </c:pt>
              </c:numCache>
            </c:numRef>
          </c:val>
          <c:smooth val="0"/>
          <c:extLst>
            <c:ext xmlns:c16="http://schemas.microsoft.com/office/drawing/2014/chart" uri="{C3380CC4-5D6E-409C-BE32-E72D297353CC}">
              <c16:uniqueId val="{00000001-ABF4-4410-AE96-B39689AA2FA3}"/>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データ!$CO$6:$CS$6</c:f>
              <c:numCache>
                <c:formatCode>#,##0.0;"△"#,##0.0</c:formatCode>
                <c:ptCount val="5"/>
              </c:numCache>
            </c:numRef>
          </c:val>
          <c:extLst>
            <c:ext xmlns:c16="http://schemas.microsoft.com/office/drawing/2014/chart" uri="{C3380CC4-5D6E-409C-BE32-E72D297353CC}">
              <c16:uniqueId val="{00000000-BEDD-4E23-98AA-63DF35E274FC}"/>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BEDD-4E23-98AA-63DF35E274FC}"/>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データ!$CB$6:$CF$6</c:f>
              <c:numCache>
                <c:formatCode>#,##0.0;"△"#,##0.0</c:formatCode>
                <c:ptCount val="5"/>
              </c:numCache>
            </c:numRef>
          </c:val>
          <c:extLst>
            <c:ext xmlns:c16="http://schemas.microsoft.com/office/drawing/2014/chart" uri="{C3380CC4-5D6E-409C-BE32-E72D297353CC}">
              <c16:uniqueId val="{00000000-5A06-4669-B7E2-BB2E3958C06E}"/>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5A06-4669-B7E2-BB2E3958C06E}"/>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データ!$AJ$6:$AN$6</c:f>
              <c:numCache>
                <c:formatCode>#,##0.0;"△"#,##0.0</c:formatCode>
                <c:ptCount val="5"/>
                <c:pt idx="0">
                  <c:v>0</c:v>
                </c:pt>
                <c:pt idx="1">
                  <c:v>0</c:v>
                </c:pt>
                <c:pt idx="2">
                  <c:v>0</c:v>
                </c:pt>
                <c:pt idx="3">
                  <c:v>16.8</c:v>
                </c:pt>
                <c:pt idx="4">
                  <c:v>71.099999999999994</c:v>
                </c:pt>
              </c:numCache>
            </c:numRef>
          </c:val>
          <c:extLst>
            <c:ext xmlns:c16="http://schemas.microsoft.com/office/drawing/2014/chart" uri="{C3380CC4-5D6E-409C-BE32-E72D297353CC}">
              <c16:uniqueId val="{00000000-00BC-4A18-9E46-D04006D59C77}"/>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3.1</c:v>
                </c:pt>
                <c:pt idx="1">
                  <c:v>6.3</c:v>
                </c:pt>
                <c:pt idx="2">
                  <c:v>4</c:v>
                </c:pt>
                <c:pt idx="3">
                  <c:v>2</c:v>
                </c:pt>
                <c:pt idx="4">
                  <c:v>9</c:v>
                </c:pt>
              </c:numCache>
            </c:numRef>
          </c:val>
          <c:smooth val="0"/>
          <c:extLst>
            <c:ext xmlns:c16="http://schemas.microsoft.com/office/drawing/2014/chart" uri="{C3380CC4-5D6E-409C-BE32-E72D297353CC}">
              <c16:uniqueId val="{00000001-00BC-4A18-9E46-D04006D59C77}"/>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データ!$AU$6:$AY$6</c:f>
              <c:numCache>
                <c:formatCode>#,##0;"△"#,##0</c:formatCode>
                <c:ptCount val="5"/>
                <c:pt idx="0">
                  <c:v>0</c:v>
                </c:pt>
                <c:pt idx="1">
                  <c:v>0</c:v>
                </c:pt>
                <c:pt idx="2">
                  <c:v>0</c:v>
                </c:pt>
                <c:pt idx="3">
                  <c:v>763</c:v>
                </c:pt>
                <c:pt idx="4">
                  <c:v>55948</c:v>
                </c:pt>
              </c:numCache>
            </c:numRef>
          </c:val>
          <c:extLst>
            <c:ext xmlns:c16="http://schemas.microsoft.com/office/drawing/2014/chart" uri="{C3380CC4-5D6E-409C-BE32-E72D297353CC}">
              <c16:uniqueId val="{00000000-B339-47A3-A253-6282775782F2}"/>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18</c:v>
                </c:pt>
                <c:pt idx="1">
                  <c:v>21</c:v>
                </c:pt>
                <c:pt idx="2">
                  <c:v>18</c:v>
                </c:pt>
                <c:pt idx="3">
                  <c:v>15</c:v>
                </c:pt>
                <c:pt idx="4">
                  <c:v>405</c:v>
                </c:pt>
              </c:numCache>
            </c:numRef>
          </c:val>
          <c:smooth val="0"/>
          <c:extLst>
            <c:ext xmlns:c16="http://schemas.microsoft.com/office/drawing/2014/chart" uri="{C3380CC4-5D6E-409C-BE32-E72D297353CC}">
              <c16:uniqueId val="{00000001-B339-47A3-A253-6282775782F2}"/>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データ!$DK$6:$DO$6</c:f>
              <c:numCache>
                <c:formatCode>#,##0.0;"△"#,##0.0</c:formatCode>
                <c:ptCount val="5"/>
                <c:pt idx="0">
                  <c:v>333.3</c:v>
                </c:pt>
                <c:pt idx="1">
                  <c:v>372.2</c:v>
                </c:pt>
                <c:pt idx="2">
                  <c:v>444.4</c:v>
                </c:pt>
                <c:pt idx="3">
                  <c:v>433.3</c:v>
                </c:pt>
                <c:pt idx="4">
                  <c:v>5.6</c:v>
                </c:pt>
              </c:numCache>
            </c:numRef>
          </c:val>
          <c:extLst>
            <c:ext xmlns:c16="http://schemas.microsoft.com/office/drawing/2014/chart" uri="{C3380CC4-5D6E-409C-BE32-E72D297353CC}">
              <c16:uniqueId val="{00000000-8D02-45FB-84B6-A6CD91B4C517}"/>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288.2</c:v>
                </c:pt>
                <c:pt idx="1">
                  <c:v>287.39999999999998</c:v>
                </c:pt>
                <c:pt idx="2">
                  <c:v>290.39999999999998</c:v>
                </c:pt>
                <c:pt idx="3">
                  <c:v>304.89999999999998</c:v>
                </c:pt>
                <c:pt idx="4">
                  <c:v>224.4</c:v>
                </c:pt>
              </c:numCache>
            </c:numRef>
          </c:val>
          <c:smooth val="0"/>
          <c:extLst>
            <c:ext xmlns:c16="http://schemas.microsoft.com/office/drawing/2014/chart" uri="{C3380CC4-5D6E-409C-BE32-E72D297353CC}">
              <c16:uniqueId val="{00000001-8D02-45FB-84B6-A6CD91B4C517}"/>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データ!$BF$6:$BJ$6</c:f>
              <c:numCache>
                <c:formatCode>#,##0.0;"△"#,##0.0</c:formatCode>
                <c:ptCount val="5"/>
                <c:pt idx="0">
                  <c:v>48.6</c:v>
                </c:pt>
                <c:pt idx="1">
                  <c:v>56</c:v>
                </c:pt>
                <c:pt idx="2">
                  <c:v>49.2</c:v>
                </c:pt>
                <c:pt idx="3">
                  <c:v>41.5</c:v>
                </c:pt>
                <c:pt idx="4">
                  <c:v>-7702.2</c:v>
                </c:pt>
              </c:numCache>
            </c:numRef>
          </c:val>
          <c:extLst>
            <c:ext xmlns:c16="http://schemas.microsoft.com/office/drawing/2014/chart" uri="{C3380CC4-5D6E-409C-BE32-E72D297353CC}">
              <c16:uniqueId val="{00000000-B223-4F39-984A-E6B0E9E2B9B1}"/>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34.700000000000003</c:v>
                </c:pt>
                <c:pt idx="1">
                  <c:v>39.6</c:v>
                </c:pt>
                <c:pt idx="2">
                  <c:v>29</c:v>
                </c:pt>
                <c:pt idx="3">
                  <c:v>32.9</c:v>
                </c:pt>
                <c:pt idx="4">
                  <c:v>-121.8</c:v>
                </c:pt>
              </c:numCache>
            </c:numRef>
          </c:val>
          <c:smooth val="0"/>
          <c:extLst>
            <c:ext xmlns:c16="http://schemas.microsoft.com/office/drawing/2014/chart" uri="{C3380CC4-5D6E-409C-BE32-E72D297353CC}">
              <c16:uniqueId val="{00000001-B223-4F39-984A-E6B0E9E2B9B1}"/>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データ!$BQ$6:$BU$6</c:f>
              <c:numCache>
                <c:formatCode>#,##0;"△"#,##0</c:formatCode>
                <c:ptCount val="5"/>
                <c:pt idx="0">
                  <c:v>13129</c:v>
                </c:pt>
                <c:pt idx="1">
                  <c:v>26462</c:v>
                </c:pt>
                <c:pt idx="2">
                  <c:v>25313</c:v>
                </c:pt>
                <c:pt idx="3">
                  <c:v>20641</c:v>
                </c:pt>
                <c:pt idx="4">
                  <c:v>-28111</c:v>
                </c:pt>
              </c:numCache>
            </c:numRef>
          </c:val>
          <c:extLst>
            <c:ext xmlns:c16="http://schemas.microsoft.com/office/drawing/2014/chart" uri="{C3380CC4-5D6E-409C-BE32-E72D297353CC}">
              <c16:uniqueId val="{00000000-784A-4E9D-9EFB-E545343575A2}"/>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7123</c:v>
                </c:pt>
                <c:pt idx="1">
                  <c:v>8017</c:v>
                </c:pt>
                <c:pt idx="2">
                  <c:v>8137</c:v>
                </c:pt>
                <c:pt idx="3">
                  <c:v>8005</c:v>
                </c:pt>
                <c:pt idx="4">
                  <c:v>2698</c:v>
                </c:pt>
              </c:numCache>
            </c:numRef>
          </c:val>
          <c:smooth val="0"/>
          <c:extLst>
            <c:ext xmlns:c16="http://schemas.microsoft.com/office/drawing/2014/chart" uri="{C3380CC4-5D6E-409C-BE32-E72D297353CC}">
              <c16:uniqueId val="{00000001-784A-4E9D-9EFB-E545343575A2}"/>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【3,932】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【183.4】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【8.6】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【164.2】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137" t="s">
        <v>
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2">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2">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138" t="str">
        <f>
データ!H6&amp;"　"&amp;データ!I6</f>
        <v>
東京都台東区　清川駐車場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2">
      <c r="A7" s="2"/>
      <c r="B7" s="131" t="s">
        <v>
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3"/>
      <c r="AQ7" s="131" t="s">
        <v>
2</v>
      </c>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3"/>
      <c r="CF7" s="131" t="s">
        <v>
3</v>
      </c>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3"/>
      <c r="DU7" s="139" t="s">
        <v>
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4" t="s">
        <v>
5</v>
      </c>
      <c r="FK7" s="134"/>
      <c r="FL7" s="134"/>
      <c r="FM7" s="134"/>
      <c r="FN7" s="134"/>
      <c r="FO7" s="134"/>
      <c r="FP7" s="134"/>
      <c r="FQ7" s="134"/>
      <c r="FR7" s="134"/>
      <c r="FS7" s="134"/>
      <c r="FT7" s="134"/>
      <c r="FU7" s="134"/>
      <c r="FV7" s="134"/>
      <c r="FW7" s="134"/>
      <c r="FX7" s="134"/>
      <c r="FY7" s="134"/>
      <c r="FZ7" s="134"/>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4"/>
      <c r="GZ7" s="4"/>
      <c r="HA7" s="4"/>
      <c r="HB7" s="4"/>
      <c r="HC7" s="4"/>
      <c r="HD7" s="4"/>
      <c r="HE7" s="4"/>
      <c r="HF7" s="4"/>
      <c r="HG7" s="4"/>
      <c r="HH7" s="4"/>
      <c r="HI7" s="4"/>
      <c r="HJ7" s="4"/>
      <c r="HK7" s="4"/>
      <c r="HL7" s="4"/>
      <c r="HM7" s="4"/>
      <c r="HN7" s="4"/>
      <c r="HO7" s="4"/>
      <c r="HP7" s="4"/>
      <c r="HQ7" s="4"/>
      <c r="HR7" s="4"/>
      <c r="HS7" s="4"/>
      <c r="HT7" s="4"/>
      <c r="HU7" s="4"/>
      <c r="HV7" s="4"/>
      <c r="HW7" s="4"/>
      <c r="HX7" s="134" t="s">
        <v>
6</v>
      </c>
      <c r="HY7" s="134"/>
      <c r="HZ7" s="134"/>
      <c r="IA7" s="134"/>
      <c r="IB7" s="134"/>
      <c r="IC7" s="134"/>
      <c r="ID7" s="134"/>
      <c r="IE7" s="134"/>
      <c r="IF7" s="134"/>
      <c r="IG7" s="134"/>
      <c r="IH7" s="134"/>
      <c r="II7" s="134"/>
      <c r="IJ7" s="134"/>
      <c r="IK7" s="134"/>
      <c r="IL7" s="134"/>
      <c r="IM7" s="134"/>
      <c r="IN7" s="134"/>
      <c r="IO7" s="134"/>
      <c r="IP7" s="134"/>
      <c r="IQ7" s="134"/>
      <c r="IR7" s="134"/>
      <c r="IS7" s="134"/>
      <c r="IT7" s="134"/>
      <c r="IU7" s="134"/>
      <c r="IV7" s="134"/>
      <c r="IW7" s="134"/>
      <c r="IX7" s="134"/>
      <c r="IY7" s="134"/>
      <c r="IZ7" s="134"/>
      <c r="JA7" s="134"/>
      <c r="JB7" s="134"/>
      <c r="JC7" s="134"/>
      <c r="JD7" s="134"/>
      <c r="JE7" s="134"/>
      <c r="JF7" s="134"/>
      <c r="JG7" s="134"/>
      <c r="JH7" s="134"/>
      <c r="JI7" s="134"/>
      <c r="JJ7" s="134"/>
      <c r="JK7" s="134"/>
      <c r="JL7" s="134"/>
      <c r="JM7" s="134"/>
      <c r="JN7" s="134"/>
      <c r="JO7" s="134"/>
      <c r="JP7" s="134"/>
      <c r="JQ7" s="134" t="s">
        <v>
7</v>
      </c>
      <c r="JR7" s="134"/>
      <c r="JS7" s="134"/>
      <c r="JT7" s="134"/>
      <c r="JU7" s="134"/>
      <c r="JV7" s="134"/>
      <c r="JW7" s="134"/>
      <c r="JX7" s="134"/>
      <c r="JY7" s="134"/>
      <c r="JZ7" s="134"/>
      <c r="KA7" s="134"/>
      <c r="KB7" s="134"/>
      <c r="KC7" s="134"/>
      <c r="KD7" s="134"/>
      <c r="KE7" s="134"/>
      <c r="KF7" s="134"/>
      <c r="KG7" s="134"/>
      <c r="KH7" s="134"/>
      <c r="KI7" s="134"/>
      <c r="KJ7" s="134"/>
      <c r="KK7" s="134"/>
      <c r="KL7" s="134"/>
      <c r="KM7" s="134"/>
      <c r="KN7" s="134"/>
      <c r="KO7" s="134"/>
      <c r="KP7" s="134"/>
      <c r="KQ7" s="134"/>
      <c r="KR7" s="134"/>
      <c r="KS7" s="134"/>
      <c r="KT7" s="134"/>
      <c r="KU7" s="134"/>
      <c r="KV7" s="134"/>
      <c r="KW7" s="134"/>
      <c r="KX7" s="134"/>
      <c r="KY7" s="134"/>
      <c r="KZ7" s="134"/>
      <c r="LA7" s="134"/>
      <c r="LB7" s="134"/>
      <c r="LC7" s="134"/>
      <c r="LD7" s="134"/>
      <c r="LE7" s="134"/>
      <c r="LF7" s="134"/>
      <c r="LG7" s="134"/>
      <c r="LH7" s="134"/>
      <c r="LI7" s="134"/>
      <c r="LJ7" s="134" t="s">
        <v>
8</v>
      </c>
      <c r="LK7" s="134"/>
      <c r="LL7" s="134"/>
      <c r="LM7" s="134"/>
      <c r="LN7" s="134"/>
      <c r="LO7" s="134"/>
      <c r="LP7" s="134"/>
      <c r="LQ7" s="134"/>
      <c r="LR7" s="134"/>
      <c r="LS7" s="134"/>
      <c r="LT7" s="134"/>
      <c r="LU7" s="134"/>
      <c r="LV7" s="134"/>
      <c r="LW7" s="134"/>
      <c r="LX7" s="134"/>
      <c r="LY7" s="134"/>
      <c r="LZ7" s="134"/>
      <c r="MA7" s="134"/>
      <c r="MB7" s="134"/>
      <c r="MC7" s="134"/>
      <c r="MD7" s="134"/>
      <c r="ME7" s="134"/>
      <c r="MF7" s="134"/>
      <c r="MG7" s="134"/>
      <c r="MH7" s="134"/>
      <c r="MI7" s="134"/>
      <c r="MJ7" s="134"/>
      <c r="MK7" s="134"/>
      <c r="ML7" s="134"/>
      <c r="MM7" s="134"/>
      <c r="MN7" s="134"/>
      <c r="MO7" s="134"/>
      <c r="MP7" s="134"/>
      <c r="MQ7" s="134"/>
      <c r="MR7" s="134"/>
      <c r="MS7" s="134"/>
      <c r="MT7" s="134"/>
      <c r="MU7" s="134"/>
      <c r="MV7" s="134"/>
      <c r="MW7" s="134"/>
      <c r="MX7" s="134"/>
      <c r="MY7" s="134"/>
      <c r="MZ7" s="134"/>
      <c r="NA7" s="134"/>
      <c r="NB7" s="134"/>
      <c r="NC7" s="3"/>
      <c r="ND7" s="6" t="s">
        <v>
9</v>
      </c>
      <c r="NE7" s="7"/>
      <c r="NF7" s="7"/>
      <c r="NG7" s="7"/>
      <c r="NH7" s="7"/>
      <c r="NI7" s="7"/>
      <c r="NJ7" s="7"/>
      <c r="NK7" s="7"/>
      <c r="NL7" s="7"/>
      <c r="NM7" s="7"/>
      <c r="NN7" s="7"/>
      <c r="NO7" s="7"/>
      <c r="NP7" s="7"/>
      <c r="NQ7" s="8"/>
    </row>
    <row r="8" spans="1:382" ht="18.75" customHeight="1" x14ac:dyDescent="0.2">
      <c r="A8" s="2"/>
      <c r="B8" s="120" t="str">
        <f>
データ!J7</f>
        <v>
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
データ!K7</f>
        <v>
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
データ!L7</f>
        <v>
-</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
データ!M7</f>
        <v>
Ａ３Ｂ１</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t="str">
        <f>
データ!N7</f>
        <v>
非設置</v>
      </c>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4"/>
      <c r="GZ8" s="4"/>
      <c r="HA8" s="4"/>
      <c r="HB8" s="4"/>
      <c r="HC8" s="4"/>
      <c r="HD8" s="4"/>
      <c r="HE8" s="4"/>
      <c r="HF8" s="4"/>
      <c r="HG8" s="4"/>
      <c r="HH8" s="4"/>
      <c r="HI8" s="4"/>
      <c r="HJ8" s="4"/>
      <c r="HK8" s="4"/>
      <c r="HL8" s="4"/>
      <c r="HM8" s="4"/>
      <c r="HN8" s="4"/>
      <c r="HO8" s="4"/>
      <c r="HP8" s="4"/>
      <c r="HQ8" s="4"/>
      <c r="HR8" s="4"/>
      <c r="HS8" s="4"/>
      <c r="HT8" s="4"/>
      <c r="HU8" s="4"/>
      <c r="HV8" s="4"/>
      <c r="HW8" s="4"/>
      <c r="HX8" s="124" t="str">
        <f>
データ!S7</f>
        <v>
商業施設</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
データ!T7</f>
        <v>
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
データ!U7</f>
        <v>
3649</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3"/>
      <c r="ND8" s="129" t="s">
        <v>
10</v>
      </c>
      <c r="NE8" s="130"/>
      <c r="NF8" s="9" t="s">
        <v>
11</v>
      </c>
      <c r="NG8" s="10"/>
      <c r="NH8" s="10"/>
      <c r="NI8" s="10"/>
      <c r="NJ8" s="10"/>
      <c r="NK8" s="10"/>
      <c r="NL8" s="10"/>
      <c r="NM8" s="10"/>
      <c r="NN8" s="10"/>
      <c r="NO8" s="10"/>
      <c r="NP8" s="10"/>
      <c r="NQ8" s="11"/>
    </row>
    <row r="9" spans="1:382" ht="18.75" customHeight="1" x14ac:dyDescent="0.2">
      <c r="A9" s="2"/>
      <c r="B9" s="131" t="s">
        <v>
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3"/>
      <c r="AQ9" s="131" t="s">
        <v>
13</v>
      </c>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3"/>
      <c r="CF9" s="131" t="s">
        <v>
14</v>
      </c>
      <c r="CG9" s="132"/>
      <c r="CH9" s="132"/>
      <c r="CI9" s="132"/>
      <c r="CJ9" s="132"/>
      <c r="CK9" s="132"/>
      <c r="CL9" s="132"/>
      <c r="CM9" s="132"/>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3"/>
      <c r="DU9" s="134" t="s">
        <v>
15</v>
      </c>
      <c r="DV9" s="134"/>
      <c r="DW9" s="134"/>
      <c r="DX9" s="134"/>
      <c r="DY9" s="134"/>
      <c r="DZ9" s="134"/>
      <c r="EA9" s="134"/>
      <c r="EB9" s="134"/>
      <c r="EC9" s="134"/>
      <c r="ED9" s="134"/>
      <c r="EE9" s="13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4" t="s">
        <v>
16</v>
      </c>
      <c r="HY9" s="134"/>
      <c r="HZ9" s="134"/>
      <c r="IA9" s="134"/>
      <c r="IB9" s="134"/>
      <c r="IC9" s="134"/>
      <c r="ID9" s="134"/>
      <c r="IE9" s="134"/>
      <c r="IF9" s="134"/>
      <c r="IG9" s="134"/>
      <c r="IH9" s="134"/>
      <c r="II9" s="134"/>
      <c r="IJ9" s="134"/>
      <c r="IK9" s="134"/>
      <c r="IL9" s="134"/>
      <c r="IM9" s="134"/>
      <c r="IN9" s="134"/>
      <c r="IO9" s="134"/>
      <c r="IP9" s="134"/>
      <c r="IQ9" s="134"/>
      <c r="IR9" s="134"/>
      <c r="IS9" s="134"/>
      <c r="IT9" s="134"/>
      <c r="IU9" s="134"/>
      <c r="IV9" s="134"/>
      <c r="IW9" s="134"/>
      <c r="IX9" s="134"/>
      <c r="IY9" s="134"/>
      <c r="IZ9" s="134"/>
      <c r="JA9" s="134"/>
      <c r="JB9" s="134"/>
      <c r="JC9" s="134"/>
      <c r="JD9" s="134"/>
      <c r="JE9" s="134"/>
      <c r="JF9" s="134"/>
      <c r="JG9" s="134"/>
      <c r="JH9" s="134"/>
      <c r="JI9" s="134"/>
      <c r="JJ9" s="134"/>
      <c r="JK9" s="134"/>
      <c r="JL9" s="134"/>
      <c r="JM9" s="134"/>
      <c r="JN9" s="134"/>
      <c r="JO9" s="134"/>
      <c r="JP9" s="134"/>
      <c r="JQ9" s="134" t="s">
        <v>
17</v>
      </c>
      <c r="JR9" s="134"/>
      <c r="JS9" s="134"/>
      <c r="JT9" s="134"/>
      <c r="JU9" s="134"/>
      <c r="JV9" s="134"/>
      <c r="JW9" s="134"/>
      <c r="JX9" s="134"/>
      <c r="JY9" s="134"/>
      <c r="JZ9" s="134"/>
      <c r="KA9" s="134"/>
      <c r="KB9" s="134"/>
      <c r="KC9" s="134"/>
      <c r="KD9" s="134"/>
      <c r="KE9" s="134"/>
      <c r="KF9" s="134"/>
      <c r="KG9" s="134"/>
      <c r="KH9" s="134"/>
      <c r="KI9" s="134"/>
      <c r="KJ9" s="134"/>
      <c r="KK9" s="134"/>
      <c r="KL9" s="134"/>
      <c r="KM9" s="134"/>
      <c r="KN9" s="134"/>
      <c r="KO9" s="134"/>
      <c r="KP9" s="134"/>
      <c r="KQ9" s="134"/>
      <c r="KR9" s="134"/>
      <c r="KS9" s="134"/>
      <c r="KT9" s="134"/>
      <c r="KU9" s="134"/>
      <c r="KV9" s="134"/>
      <c r="KW9" s="134"/>
      <c r="KX9" s="134"/>
      <c r="KY9" s="134"/>
      <c r="KZ9" s="134"/>
      <c r="LA9" s="134"/>
      <c r="LB9" s="134"/>
      <c r="LC9" s="134"/>
      <c r="LD9" s="134"/>
      <c r="LE9" s="134"/>
      <c r="LF9" s="134"/>
      <c r="LG9" s="134"/>
      <c r="LH9" s="134"/>
      <c r="LI9" s="134"/>
      <c r="LJ9" s="134" t="s">
        <v>
18</v>
      </c>
      <c r="LK9" s="134"/>
      <c r="LL9" s="134"/>
      <c r="LM9" s="134"/>
      <c r="LN9" s="134"/>
      <c r="LO9" s="134"/>
      <c r="LP9" s="134"/>
      <c r="LQ9" s="134"/>
      <c r="LR9" s="134"/>
      <c r="LS9" s="134"/>
      <c r="LT9" s="134"/>
      <c r="LU9" s="134"/>
      <c r="LV9" s="134"/>
      <c r="LW9" s="134"/>
      <c r="LX9" s="134"/>
      <c r="LY9" s="134"/>
      <c r="LZ9" s="134"/>
      <c r="MA9" s="134"/>
      <c r="MB9" s="134"/>
      <c r="MC9" s="134"/>
      <c r="MD9" s="134"/>
      <c r="ME9" s="134"/>
      <c r="MF9" s="134"/>
      <c r="MG9" s="134"/>
      <c r="MH9" s="134"/>
      <c r="MI9" s="134"/>
      <c r="MJ9" s="134"/>
      <c r="MK9" s="134"/>
      <c r="ML9" s="134"/>
      <c r="MM9" s="134"/>
      <c r="MN9" s="134"/>
      <c r="MO9" s="134"/>
      <c r="MP9" s="134"/>
      <c r="MQ9" s="134"/>
      <c r="MR9" s="134"/>
      <c r="MS9" s="134"/>
      <c r="MT9" s="134"/>
      <c r="MU9" s="134"/>
      <c r="MV9" s="134"/>
      <c r="MW9" s="134"/>
      <c r="MX9" s="134"/>
      <c r="MY9" s="134"/>
      <c r="MZ9" s="134"/>
      <c r="NA9" s="134"/>
      <c r="NB9" s="134"/>
      <c r="NC9" s="3"/>
      <c r="ND9" s="135" t="s">
        <v>
19</v>
      </c>
      <c r="NE9" s="136"/>
      <c r="NF9" s="12" t="s">
        <v>
20</v>
      </c>
      <c r="NG9" s="13"/>
      <c r="NH9" s="13"/>
      <c r="NI9" s="13"/>
      <c r="NJ9" s="13"/>
      <c r="NK9" s="13"/>
      <c r="NL9" s="13"/>
      <c r="NM9" s="13"/>
      <c r="NN9" s="13"/>
      <c r="NO9" s="13"/>
      <c r="NP9" s="13"/>
      <c r="NQ9" s="14"/>
    </row>
    <row r="10" spans="1:382" ht="18.75" customHeight="1" x14ac:dyDescent="0.2">
      <c r="A10" s="2"/>
      <c r="B10" s="114" t="str">
        <f>
データ!O7</f>
        <v>
該当数値なし</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6"/>
      <c r="AQ10" s="117" t="s">
        <v>
121</v>
      </c>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9"/>
      <c r="CF10" s="120" t="str">
        <f>
データ!Q7</f>
        <v>
広場式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
データ!R7</f>
        <v>
11</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3">
        <f>
データ!V7</f>
        <v>
18</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
データ!W7</f>
        <v>
800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
データ!X7</f>
        <v>
無</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
21</v>
      </c>
      <c r="NE10" s="126"/>
      <c r="NF10" s="15" t="s">
        <v>
22</v>
      </c>
      <c r="NG10" s="16"/>
      <c r="NH10" s="16"/>
      <c r="NI10" s="16"/>
      <c r="NJ10" s="16"/>
      <c r="NK10" s="16"/>
      <c r="NL10" s="16"/>
      <c r="NM10" s="16"/>
      <c r="NN10" s="16"/>
      <c r="NO10" s="16"/>
      <c r="NP10" s="16"/>
      <c r="NQ10" s="17"/>
    </row>
    <row r="11" spans="1:382" ht="9.75" customHeight="1" x14ac:dyDescent="0.2">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7" t="s">
        <v>
23</v>
      </c>
      <c r="NE11" s="127"/>
      <c r="NF11" s="127"/>
      <c r="NG11" s="127"/>
      <c r="NH11" s="127"/>
      <c r="NI11" s="127"/>
      <c r="NJ11" s="127"/>
      <c r="NK11" s="127"/>
      <c r="NL11" s="127"/>
      <c r="NM11" s="127"/>
      <c r="NN11" s="127"/>
      <c r="NO11" s="127"/>
      <c r="NP11" s="127"/>
      <c r="NQ11" s="127"/>
      <c r="NR11" s="127"/>
    </row>
    <row r="12" spans="1:382" ht="9.75" customHeight="1" x14ac:dyDescent="0.2">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7"/>
      <c r="NE12" s="127"/>
      <c r="NF12" s="127"/>
      <c r="NG12" s="127"/>
      <c r="NH12" s="127"/>
      <c r="NI12" s="127"/>
      <c r="NJ12" s="127"/>
      <c r="NK12" s="127"/>
      <c r="NL12" s="127"/>
      <c r="NM12" s="127"/>
      <c r="NN12" s="127"/>
      <c r="NO12" s="127"/>
      <c r="NP12" s="127"/>
      <c r="NQ12" s="127"/>
      <c r="NR12" s="127"/>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8"/>
      <c r="NE13" s="128"/>
      <c r="NF13" s="128"/>
      <c r="NG13" s="128"/>
      <c r="NH13" s="128"/>
      <c r="NI13" s="128"/>
      <c r="NJ13" s="128"/>
      <c r="NK13" s="128"/>
      <c r="NL13" s="128"/>
      <c r="NM13" s="128"/>
      <c r="NN13" s="128"/>
      <c r="NO13" s="128"/>
      <c r="NP13" s="128"/>
      <c r="NQ13" s="128"/>
      <c r="NR13" s="128"/>
    </row>
    <row r="14" spans="1:382" ht="13.5" customHeight="1" x14ac:dyDescent="0.2">
      <c r="A14" s="18"/>
      <c r="B14" s="6"/>
      <c r="C14" s="7"/>
      <c r="D14" s="7"/>
      <c r="E14" s="7"/>
      <c r="F14" s="7"/>
      <c r="G14" s="7"/>
      <c r="H14" s="112" t="s">
        <v>
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
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
26</v>
      </c>
      <c r="NE14" s="98"/>
      <c r="NF14" s="98"/>
      <c r="NG14" s="98"/>
      <c r="NH14" s="98"/>
      <c r="NI14" s="98"/>
      <c r="NJ14" s="98"/>
      <c r="NK14" s="98"/>
      <c r="NL14" s="98"/>
      <c r="NM14" s="98"/>
      <c r="NN14" s="98"/>
      <c r="NO14" s="98"/>
      <c r="NP14" s="98"/>
      <c r="NQ14" s="98"/>
      <c r="NR14" s="99"/>
    </row>
    <row r="15" spans="1:382" ht="13.5" customHeight="1" x14ac:dyDescent="0.2">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
133</v>
      </c>
      <c r="NE15" s="101"/>
      <c r="NF15" s="101"/>
      <c r="NG15" s="101"/>
      <c r="NH15" s="101"/>
      <c r="NI15" s="101"/>
      <c r="NJ15" s="101"/>
      <c r="NK15" s="101"/>
      <c r="NL15" s="101"/>
      <c r="NM15" s="101"/>
      <c r="NN15" s="101"/>
      <c r="NO15" s="101"/>
      <c r="NP15" s="101"/>
      <c r="NQ15" s="101"/>
      <c r="NR15" s="102"/>
    </row>
    <row r="16" spans="1:382" ht="13.5" customHeight="1" x14ac:dyDescent="0.2">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2">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2">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2">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2">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2">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2">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2">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2">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2">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2">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2">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2">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2">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2">
      <c r="A30" s="2"/>
      <c r="B30" s="22"/>
      <c r="C30" s="4"/>
      <c r="D30" s="4"/>
      <c r="E30" s="4"/>
      <c r="F30" s="4"/>
      <c r="I30" s="4"/>
      <c r="J30" s="4"/>
      <c r="K30" s="4"/>
      <c r="L30" s="4"/>
      <c r="M30" s="4"/>
      <c r="N30" s="4"/>
      <c r="O30" s="4"/>
      <c r="P30" s="4"/>
      <c r="Q30" s="4"/>
      <c r="R30" s="26"/>
      <c r="S30" s="26"/>
      <c r="T30" s="26"/>
      <c r="U30" s="111" t="str">
        <f>
データ!$B$11</f>
        <v>
H28</v>
      </c>
      <c r="V30" s="111"/>
      <c r="W30" s="111"/>
      <c r="X30" s="111"/>
      <c r="Y30" s="111"/>
      <c r="Z30" s="111"/>
      <c r="AA30" s="111"/>
      <c r="AB30" s="111"/>
      <c r="AC30" s="111"/>
      <c r="AD30" s="111"/>
      <c r="AE30" s="111"/>
      <c r="AF30" s="111"/>
      <c r="AG30" s="111"/>
      <c r="AH30" s="111"/>
      <c r="AI30" s="111"/>
      <c r="AJ30" s="111"/>
      <c r="AK30" s="111"/>
      <c r="AL30" s="111"/>
      <c r="AM30" s="111"/>
      <c r="AN30" s="111" t="str">
        <f>
データ!$C$11</f>
        <v>
H29</v>
      </c>
      <c r="AO30" s="111"/>
      <c r="AP30" s="111"/>
      <c r="AQ30" s="111"/>
      <c r="AR30" s="111"/>
      <c r="AS30" s="111"/>
      <c r="AT30" s="111"/>
      <c r="AU30" s="111"/>
      <c r="AV30" s="111"/>
      <c r="AW30" s="111"/>
      <c r="AX30" s="111"/>
      <c r="AY30" s="111"/>
      <c r="AZ30" s="111"/>
      <c r="BA30" s="111"/>
      <c r="BB30" s="111"/>
      <c r="BC30" s="111"/>
      <c r="BD30" s="111"/>
      <c r="BE30" s="111"/>
      <c r="BF30" s="111"/>
      <c r="BG30" s="111" t="str">
        <f>
データ!$D$11</f>
        <v>
H30</v>
      </c>
      <c r="BH30" s="111"/>
      <c r="BI30" s="111"/>
      <c r="BJ30" s="111"/>
      <c r="BK30" s="111"/>
      <c r="BL30" s="111"/>
      <c r="BM30" s="111"/>
      <c r="BN30" s="111"/>
      <c r="BO30" s="111"/>
      <c r="BP30" s="111"/>
      <c r="BQ30" s="111"/>
      <c r="BR30" s="111"/>
      <c r="BS30" s="111"/>
      <c r="BT30" s="111"/>
      <c r="BU30" s="111"/>
      <c r="BV30" s="111"/>
      <c r="BW30" s="111"/>
      <c r="BX30" s="111"/>
      <c r="BY30" s="111"/>
      <c r="BZ30" s="111" t="str">
        <f>
データ!$E$11</f>
        <v>
R01</v>
      </c>
      <c r="CA30" s="111"/>
      <c r="CB30" s="111"/>
      <c r="CC30" s="111"/>
      <c r="CD30" s="111"/>
      <c r="CE30" s="111"/>
      <c r="CF30" s="111"/>
      <c r="CG30" s="111"/>
      <c r="CH30" s="111"/>
      <c r="CI30" s="111"/>
      <c r="CJ30" s="111"/>
      <c r="CK30" s="111"/>
      <c r="CL30" s="111"/>
      <c r="CM30" s="111"/>
      <c r="CN30" s="111"/>
      <c r="CO30" s="111"/>
      <c r="CP30" s="111"/>
      <c r="CQ30" s="111"/>
      <c r="CR30" s="111"/>
      <c r="CS30" s="111" t="str">
        <f>
データ!$F$11</f>
        <v>
R02</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t="str">
        <f>
データ!$B$11</f>
        <v>
H28</v>
      </c>
      <c r="EM30" s="111"/>
      <c r="EN30" s="111"/>
      <c r="EO30" s="111"/>
      <c r="EP30" s="111"/>
      <c r="EQ30" s="111"/>
      <c r="ER30" s="111"/>
      <c r="ES30" s="111"/>
      <c r="ET30" s="111"/>
      <c r="EU30" s="111"/>
      <c r="EV30" s="111"/>
      <c r="EW30" s="111"/>
      <c r="EX30" s="111"/>
      <c r="EY30" s="111"/>
      <c r="EZ30" s="111"/>
      <c r="FA30" s="111"/>
      <c r="FB30" s="111"/>
      <c r="FC30" s="111"/>
      <c r="FD30" s="111"/>
      <c r="FE30" s="111" t="str">
        <f>
データ!$C$11</f>
        <v>
H29</v>
      </c>
      <c r="FF30" s="111"/>
      <c r="FG30" s="111"/>
      <c r="FH30" s="111"/>
      <c r="FI30" s="111"/>
      <c r="FJ30" s="111"/>
      <c r="FK30" s="111"/>
      <c r="FL30" s="111"/>
      <c r="FM30" s="111"/>
      <c r="FN30" s="111"/>
      <c r="FO30" s="111"/>
      <c r="FP30" s="111"/>
      <c r="FQ30" s="111"/>
      <c r="FR30" s="111"/>
      <c r="FS30" s="111"/>
      <c r="FT30" s="111"/>
      <c r="FU30" s="111"/>
      <c r="FV30" s="111"/>
      <c r="FW30" s="111"/>
      <c r="FX30" s="111" t="str">
        <f>
データ!$D$11</f>
        <v>
H30</v>
      </c>
      <c r="FY30" s="111"/>
      <c r="FZ30" s="111"/>
      <c r="GA30" s="111"/>
      <c r="GB30" s="111"/>
      <c r="GC30" s="111"/>
      <c r="GD30" s="111"/>
      <c r="GE30" s="111"/>
      <c r="GF30" s="111"/>
      <c r="GG30" s="111"/>
      <c r="GH30" s="111"/>
      <c r="GI30" s="111"/>
      <c r="GJ30" s="111"/>
      <c r="GK30" s="111"/>
      <c r="GL30" s="111"/>
      <c r="GM30" s="111"/>
      <c r="GN30" s="111"/>
      <c r="GO30" s="111"/>
      <c r="GP30" s="111"/>
      <c r="GQ30" s="111" t="str">
        <f>
データ!$E$11</f>
        <v>
R01</v>
      </c>
      <c r="GR30" s="111"/>
      <c r="GS30" s="111"/>
      <c r="GT30" s="111"/>
      <c r="GU30" s="111"/>
      <c r="GV30" s="111"/>
      <c r="GW30" s="111"/>
      <c r="GX30" s="111"/>
      <c r="GY30" s="111"/>
      <c r="GZ30" s="111"/>
      <c r="HA30" s="111"/>
      <c r="HB30" s="111"/>
      <c r="HC30" s="111"/>
      <c r="HD30" s="111"/>
      <c r="HE30" s="111"/>
      <c r="HF30" s="111"/>
      <c r="HG30" s="111"/>
      <c r="HH30" s="111"/>
      <c r="HI30" s="111"/>
      <c r="HJ30" s="111" t="str">
        <f>
データ!$F$11</f>
        <v>
R02</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t="str">
        <f>
データ!$B$11</f>
        <v>
H28</v>
      </c>
      <c r="JD30" s="111"/>
      <c r="JE30" s="111"/>
      <c r="JF30" s="111"/>
      <c r="JG30" s="111"/>
      <c r="JH30" s="111"/>
      <c r="JI30" s="111"/>
      <c r="JJ30" s="111"/>
      <c r="JK30" s="111"/>
      <c r="JL30" s="111"/>
      <c r="JM30" s="111"/>
      <c r="JN30" s="111"/>
      <c r="JO30" s="111"/>
      <c r="JP30" s="111"/>
      <c r="JQ30" s="111"/>
      <c r="JR30" s="111"/>
      <c r="JS30" s="111"/>
      <c r="JT30" s="111"/>
      <c r="JU30" s="111"/>
      <c r="JV30" s="111" t="str">
        <f>
データ!$C$11</f>
        <v>
H29</v>
      </c>
      <c r="JW30" s="111"/>
      <c r="JX30" s="111"/>
      <c r="JY30" s="111"/>
      <c r="JZ30" s="111"/>
      <c r="KA30" s="111"/>
      <c r="KB30" s="111"/>
      <c r="KC30" s="111"/>
      <c r="KD30" s="111"/>
      <c r="KE30" s="111"/>
      <c r="KF30" s="111"/>
      <c r="KG30" s="111"/>
      <c r="KH30" s="111"/>
      <c r="KI30" s="111"/>
      <c r="KJ30" s="111"/>
      <c r="KK30" s="111"/>
      <c r="KL30" s="111"/>
      <c r="KM30" s="111"/>
      <c r="KN30" s="111"/>
      <c r="KO30" s="111" t="str">
        <f>
データ!$D$11</f>
        <v>
H30</v>
      </c>
      <c r="KP30" s="111"/>
      <c r="KQ30" s="111"/>
      <c r="KR30" s="111"/>
      <c r="KS30" s="111"/>
      <c r="KT30" s="111"/>
      <c r="KU30" s="111"/>
      <c r="KV30" s="111"/>
      <c r="KW30" s="111"/>
      <c r="KX30" s="111"/>
      <c r="KY30" s="111"/>
      <c r="KZ30" s="111"/>
      <c r="LA30" s="111"/>
      <c r="LB30" s="111"/>
      <c r="LC30" s="111"/>
      <c r="LD30" s="111"/>
      <c r="LE30" s="111"/>
      <c r="LF30" s="111"/>
      <c r="LG30" s="111"/>
      <c r="LH30" s="111" t="str">
        <f>
データ!$E$11</f>
        <v>
R01</v>
      </c>
      <c r="LI30" s="111"/>
      <c r="LJ30" s="111"/>
      <c r="LK30" s="111"/>
      <c r="LL30" s="111"/>
      <c r="LM30" s="111"/>
      <c r="LN30" s="111"/>
      <c r="LO30" s="111"/>
      <c r="LP30" s="111"/>
      <c r="LQ30" s="111"/>
      <c r="LR30" s="111"/>
      <c r="LS30" s="111"/>
      <c r="LT30" s="111"/>
      <c r="LU30" s="111"/>
      <c r="LV30" s="111"/>
      <c r="LW30" s="111"/>
      <c r="LX30" s="111"/>
      <c r="LY30" s="111"/>
      <c r="LZ30" s="111"/>
      <c r="MA30" s="111" t="str">
        <f>
データ!$F$11</f>
        <v>
R02</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2">
      <c r="A31" s="2"/>
      <c r="B31" s="22"/>
      <c r="C31" s="4"/>
      <c r="D31" s="4"/>
      <c r="E31" s="4"/>
      <c r="F31" s="4"/>
      <c r="I31" s="28"/>
      <c r="J31" s="107" t="s">
        <v>
27</v>
      </c>
      <c r="K31" s="108"/>
      <c r="L31" s="108"/>
      <c r="M31" s="108"/>
      <c r="N31" s="108"/>
      <c r="O31" s="108"/>
      <c r="P31" s="108"/>
      <c r="Q31" s="108"/>
      <c r="R31" s="108"/>
      <c r="S31" s="108"/>
      <c r="T31" s="109"/>
      <c r="U31" s="110">
        <f>
データ!Y7</f>
        <v>
23.4</v>
      </c>
      <c r="V31" s="110"/>
      <c r="W31" s="110"/>
      <c r="X31" s="110"/>
      <c r="Y31" s="110"/>
      <c r="Z31" s="110"/>
      <c r="AA31" s="110"/>
      <c r="AB31" s="110"/>
      <c r="AC31" s="110"/>
      <c r="AD31" s="110"/>
      <c r="AE31" s="110"/>
      <c r="AF31" s="110"/>
      <c r="AG31" s="110"/>
      <c r="AH31" s="110"/>
      <c r="AI31" s="110"/>
      <c r="AJ31" s="110"/>
      <c r="AK31" s="110"/>
      <c r="AL31" s="110"/>
      <c r="AM31" s="110"/>
      <c r="AN31" s="110">
        <f>
データ!Z7</f>
        <v>
38.6</v>
      </c>
      <c r="AO31" s="110"/>
      <c r="AP31" s="110"/>
      <c r="AQ31" s="110"/>
      <c r="AR31" s="110"/>
      <c r="AS31" s="110"/>
      <c r="AT31" s="110"/>
      <c r="AU31" s="110"/>
      <c r="AV31" s="110"/>
      <c r="AW31" s="110"/>
      <c r="AX31" s="110"/>
      <c r="AY31" s="110"/>
      <c r="AZ31" s="110"/>
      <c r="BA31" s="110"/>
      <c r="BB31" s="110"/>
      <c r="BC31" s="110"/>
      <c r="BD31" s="110"/>
      <c r="BE31" s="110"/>
      <c r="BF31" s="110"/>
      <c r="BG31" s="110">
        <f>
データ!AA7</f>
        <v>
40.299999999999997</v>
      </c>
      <c r="BH31" s="110"/>
      <c r="BI31" s="110"/>
      <c r="BJ31" s="110"/>
      <c r="BK31" s="110"/>
      <c r="BL31" s="110"/>
      <c r="BM31" s="110"/>
      <c r="BN31" s="110"/>
      <c r="BO31" s="110"/>
      <c r="BP31" s="110"/>
      <c r="BQ31" s="110"/>
      <c r="BR31" s="110"/>
      <c r="BS31" s="110"/>
      <c r="BT31" s="110"/>
      <c r="BU31" s="110"/>
      <c r="BV31" s="110"/>
      <c r="BW31" s="110"/>
      <c r="BX31" s="110"/>
      <c r="BY31" s="110"/>
      <c r="BZ31" s="110">
        <f>
データ!AB7</f>
        <v>
100</v>
      </c>
      <c r="CA31" s="110"/>
      <c r="CB31" s="110"/>
      <c r="CC31" s="110"/>
      <c r="CD31" s="110"/>
      <c r="CE31" s="110"/>
      <c r="CF31" s="110"/>
      <c r="CG31" s="110"/>
      <c r="CH31" s="110"/>
      <c r="CI31" s="110"/>
      <c r="CJ31" s="110"/>
      <c r="CK31" s="110"/>
      <c r="CL31" s="110"/>
      <c r="CM31" s="110"/>
      <c r="CN31" s="110"/>
      <c r="CO31" s="110"/>
      <c r="CP31" s="110"/>
      <c r="CQ31" s="110"/>
      <c r="CR31" s="110"/>
      <c r="CS31" s="110">
        <f>
データ!AC7</f>
        <v>
106.9</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
27</v>
      </c>
      <c r="EB31" s="108"/>
      <c r="EC31" s="108"/>
      <c r="ED31" s="108"/>
      <c r="EE31" s="108"/>
      <c r="EF31" s="108"/>
      <c r="EG31" s="108"/>
      <c r="EH31" s="108"/>
      <c r="EI31" s="108"/>
      <c r="EJ31" s="108"/>
      <c r="EK31" s="109"/>
      <c r="EL31" s="110">
        <f>
データ!AJ7</f>
        <v>
0</v>
      </c>
      <c r="EM31" s="110"/>
      <c r="EN31" s="110"/>
      <c r="EO31" s="110"/>
      <c r="EP31" s="110"/>
      <c r="EQ31" s="110"/>
      <c r="ER31" s="110"/>
      <c r="ES31" s="110"/>
      <c r="ET31" s="110"/>
      <c r="EU31" s="110"/>
      <c r="EV31" s="110"/>
      <c r="EW31" s="110"/>
      <c r="EX31" s="110"/>
      <c r="EY31" s="110"/>
      <c r="EZ31" s="110"/>
      <c r="FA31" s="110"/>
      <c r="FB31" s="110"/>
      <c r="FC31" s="110"/>
      <c r="FD31" s="110"/>
      <c r="FE31" s="110">
        <f>
データ!AK7</f>
        <v>
0</v>
      </c>
      <c r="FF31" s="110"/>
      <c r="FG31" s="110"/>
      <c r="FH31" s="110"/>
      <c r="FI31" s="110"/>
      <c r="FJ31" s="110"/>
      <c r="FK31" s="110"/>
      <c r="FL31" s="110"/>
      <c r="FM31" s="110"/>
      <c r="FN31" s="110"/>
      <c r="FO31" s="110"/>
      <c r="FP31" s="110"/>
      <c r="FQ31" s="110"/>
      <c r="FR31" s="110"/>
      <c r="FS31" s="110"/>
      <c r="FT31" s="110"/>
      <c r="FU31" s="110"/>
      <c r="FV31" s="110"/>
      <c r="FW31" s="110"/>
      <c r="FX31" s="110">
        <f>
データ!AL7</f>
        <v>
0</v>
      </c>
      <c r="FY31" s="110"/>
      <c r="FZ31" s="110"/>
      <c r="GA31" s="110"/>
      <c r="GB31" s="110"/>
      <c r="GC31" s="110"/>
      <c r="GD31" s="110"/>
      <c r="GE31" s="110"/>
      <c r="GF31" s="110"/>
      <c r="GG31" s="110"/>
      <c r="GH31" s="110"/>
      <c r="GI31" s="110"/>
      <c r="GJ31" s="110"/>
      <c r="GK31" s="110"/>
      <c r="GL31" s="110"/>
      <c r="GM31" s="110"/>
      <c r="GN31" s="110"/>
      <c r="GO31" s="110"/>
      <c r="GP31" s="110"/>
      <c r="GQ31" s="110">
        <f>
データ!AM7</f>
        <v>
16.8</v>
      </c>
      <c r="GR31" s="110"/>
      <c r="GS31" s="110"/>
      <c r="GT31" s="110"/>
      <c r="GU31" s="110"/>
      <c r="GV31" s="110"/>
      <c r="GW31" s="110"/>
      <c r="GX31" s="110"/>
      <c r="GY31" s="110"/>
      <c r="GZ31" s="110"/>
      <c r="HA31" s="110"/>
      <c r="HB31" s="110"/>
      <c r="HC31" s="110"/>
      <c r="HD31" s="110"/>
      <c r="HE31" s="110"/>
      <c r="HF31" s="110"/>
      <c r="HG31" s="110"/>
      <c r="HH31" s="110"/>
      <c r="HI31" s="110"/>
      <c r="HJ31" s="110">
        <f>
データ!AN7</f>
        <v>
71.099999999999994</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
27</v>
      </c>
      <c r="IS31" s="108"/>
      <c r="IT31" s="108"/>
      <c r="IU31" s="108"/>
      <c r="IV31" s="108"/>
      <c r="IW31" s="108"/>
      <c r="IX31" s="108"/>
      <c r="IY31" s="108"/>
      <c r="IZ31" s="108"/>
      <c r="JA31" s="108"/>
      <c r="JB31" s="109"/>
      <c r="JC31" s="80">
        <f>
データ!DK7</f>
        <v>
333.3</v>
      </c>
      <c r="JD31" s="81"/>
      <c r="JE31" s="81"/>
      <c r="JF31" s="81"/>
      <c r="JG31" s="81"/>
      <c r="JH31" s="81"/>
      <c r="JI31" s="81"/>
      <c r="JJ31" s="81"/>
      <c r="JK31" s="81"/>
      <c r="JL31" s="81"/>
      <c r="JM31" s="81"/>
      <c r="JN31" s="81"/>
      <c r="JO31" s="81"/>
      <c r="JP31" s="81"/>
      <c r="JQ31" s="81"/>
      <c r="JR31" s="81"/>
      <c r="JS31" s="81"/>
      <c r="JT31" s="81"/>
      <c r="JU31" s="82"/>
      <c r="JV31" s="80">
        <f>
データ!DL7</f>
        <v>
372.2</v>
      </c>
      <c r="JW31" s="81"/>
      <c r="JX31" s="81"/>
      <c r="JY31" s="81"/>
      <c r="JZ31" s="81"/>
      <c r="KA31" s="81"/>
      <c r="KB31" s="81"/>
      <c r="KC31" s="81"/>
      <c r="KD31" s="81"/>
      <c r="KE31" s="81"/>
      <c r="KF31" s="81"/>
      <c r="KG31" s="81"/>
      <c r="KH31" s="81"/>
      <c r="KI31" s="81"/>
      <c r="KJ31" s="81"/>
      <c r="KK31" s="81"/>
      <c r="KL31" s="81"/>
      <c r="KM31" s="81"/>
      <c r="KN31" s="82"/>
      <c r="KO31" s="80">
        <f>
データ!DM7</f>
        <v>
444.4</v>
      </c>
      <c r="KP31" s="81"/>
      <c r="KQ31" s="81"/>
      <c r="KR31" s="81"/>
      <c r="KS31" s="81"/>
      <c r="KT31" s="81"/>
      <c r="KU31" s="81"/>
      <c r="KV31" s="81"/>
      <c r="KW31" s="81"/>
      <c r="KX31" s="81"/>
      <c r="KY31" s="81"/>
      <c r="KZ31" s="81"/>
      <c r="LA31" s="81"/>
      <c r="LB31" s="81"/>
      <c r="LC31" s="81"/>
      <c r="LD31" s="81"/>
      <c r="LE31" s="81"/>
      <c r="LF31" s="81"/>
      <c r="LG31" s="82"/>
      <c r="LH31" s="80">
        <f>
データ!DN7</f>
        <v>
433.3</v>
      </c>
      <c r="LI31" s="81"/>
      <c r="LJ31" s="81"/>
      <c r="LK31" s="81"/>
      <c r="LL31" s="81"/>
      <c r="LM31" s="81"/>
      <c r="LN31" s="81"/>
      <c r="LO31" s="81"/>
      <c r="LP31" s="81"/>
      <c r="LQ31" s="81"/>
      <c r="LR31" s="81"/>
      <c r="LS31" s="81"/>
      <c r="LT31" s="81"/>
      <c r="LU31" s="81"/>
      <c r="LV31" s="81"/>
      <c r="LW31" s="81"/>
      <c r="LX31" s="81"/>
      <c r="LY31" s="81"/>
      <c r="LZ31" s="82"/>
      <c r="MA31" s="80">
        <f>
データ!DO7</f>
        <v>
5.6</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
28</v>
      </c>
      <c r="NE31" s="98"/>
      <c r="NF31" s="98"/>
      <c r="NG31" s="98"/>
      <c r="NH31" s="98"/>
      <c r="NI31" s="98"/>
      <c r="NJ31" s="98"/>
      <c r="NK31" s="98"/>
      <c r="NL31" s="98"/>
      <c r="NM31" s="98"/>
      <c r="NN31" s="98"/>
      <c r="NO31" s="98"/>
      <c r="NP31" s="98"/>
      <c r="NQ31" s="98"/>
      <c r="NR31" s="99"/>
    </row>
    <row r="32" spans="1:382" ht="13.5" customHeight="1" x14ac:dyDescent="0.2">
      <c r="A32" s="2"/>
      <c r="B32" s="22"/>
      <c r="C32" s="4"/>
      <c r="D32" s="4"/>
      <c r="E32" s="4"/>
      <c r="F32" s="4"/>
      <c r="G32" s="4"/>
      <c r="H32" s="4"/>
      <c r="I32" s="28"/>
      <c r="J32" s="107" t="s">
        <v>
29</v>
      </c>
      <c r="K32" s="108"/>
      <c r="L32" s="108"/>
      <c r="M32" s="108"/>
      <c r="N32" s="108"/>
      <c r="O32" s="108"/>
      <c r="P32" s="108"/>
      <c r="Q32" s="108"/>
      <c r="R32" s="108"/>
      <c r="S32" s="108"/>
      <c r="T32" s="109"/>
      <c r="U32" s="110">
        <f>
データ!AD7</f>
        <v>
378</v>
      </c>
      <c r="V32" s="110"/>
      <c r="W32" s="110"/>
      <c r="X32" s="110"/>
      <c r="Y32" s="110"/>
      <c r="Z32" s="110"/>
      <c r="AA32" s="110"/>
      <c r="AB32" s="110"/>
      <c r="AC32" s="110"/>
      <c r="AD32" s="110"/>
      <c r="AE32" s="110"/>
      <c r="AF32" s="110"/>
      <c r="AG32" s="110"/>
      <c r="AH32" s="110"/>
      <c r="AI32" s="110"/>
      <c r="AJ32" s="110"/>
      <c r="AK32" s="110"/>
      <c r="AL32" s="110"/>
      <c r="AM32" s="110"/>
      <c r="AN32" s="110">
        <f>
データ!AE7</f>
        <v>
477.8</v>
      </c>
      <c r="AO32" s="110"/>
      <c r="AP32" s="110"/>
      <c r="AQ32" s="110"/>
      <c r="AR32" s="110"/>
      <c r="AS32" s="110"/>
      <c r="AT32" s="110"/>
      <c r="AU32" s="110"/>
      <c r="AV32" s="110"/>
      <c r="AW32" s="110"/>
      <c r="AX32" s="110"/>
      <c r="AY32" s="110"/>
      <c r="AZ32" s="110"/>
      <c r="BA32" s="110"/>
      <c r="BB32" s="110"/>
      <c r="BC32" s="110"/>
      <c r="BD32" s="110"/>
      <c r="BE32" s="110"/>
      <c r="BF32" s="110"/>
      <c r="BG32" s="110">
        <f>
データ!AF7</f>
        <v>
373.2</v>
      </c>
      <c r="BH32" s="110"/>
      <c r="BI32" s="110"/>
      <c r="BJ32" s="110"/>
      <c r="BK32" s="110"/>
      <c r="BL32" s="110"/>
      <c r="BM32" s="110"/>
      <c r="BN32" s="110"/>
      <c r="BO32" s="110"/>
      <c r="BP32" s="110"/>
      <c r="BQ32" s="110"/>
      <c r="BR32" s="110"/>
      <c r="BS32" s="110"/>
      <c r="BT32" s="110"/>
      <c r="BU32" s="110"/>
      <c r="BV32" s="110"/>
      <c r="BW32" s="110"/>
      <c r="BX32" s="110"/>
      <c r="BY32" s="110"/>
      <c r="BZ32" s="110">
        <f>
データ!AG7</f>
        <v>
742.8</v>
      </c>
      <c r="CA32" s="110"/>
      <c r="CB32" s="110"/>
      <c r="CC32" s="110"/>
      <c r="CD32" s="110"/>
      <c r="CE32" s="110"/>
      <c r="CF32" s="110"/>
      <c r="CG32" s="110"/>
      <c r="CH32" s="110"/>
      <c r="CI32" s="110"/>
      <c r="CJ32" s="110"/>
      <c r="CK32" s="110"/>
      <c r="CL32" s="110"/>
      <c r="CM32" s="110"/>
      <c r="CN32" s="110"/>
      <c r="CO32" s="110"/>
      <c r="CP32" s="110"/>
      <c r="CQ32" s="110"/>
      <c r="CR32" s="110"/>
      <c r="CS32" s="110">
        <f>
データ!AH7</f>
        <v>
385.7</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
29</v>
      </c>
      <c r="EB32" s="108"/>
      <c r="EC32" s="108"/>
      <c r="ED32" s="108"/>
      <c r="EE32" s="108"/>
      <c r="EF32" s="108"/>
      <c r="EG32" s="108"/>
      <c r="EH32" s="108"/>
      <c r="EI32" s="108"/>
      <c r="EJ32" s="108"/>
      <c r="EK32" s="109"/>
      <c r="EL32" s="110">
        <f>
データ!AO7</f>
        <v>
3.1</v>
      </c>
      <c r="EM32" s="110"/>
      <c r="EN32" s="110"/>
      <c r="EO32" s="110"/>
      <c r="EP32" s="110"/>
      <c r="EQ32" s="110"/>
      <c r="ER32" s="110"/>
      <c r="ES32" s="110"/>
      <c r="ET32" s="110"/>
      <c r="EU32" s="110"/>
      <c r="EV32" s="110"/>
      <c r="EW32" s="110"/>
      <c r="EX32" s="110"/>
      <c r="EY32" s="110"/>
      <c r="EZ32" s="110"/>
      <c r="FA32" s="110"/>
      <c r="FB32" s="110"/>
      <c r="FC32" s="110"/>
      <c r="FD32" s="110"/>
      <c r="FE32" s="110">
        <f>
データ!AP7</f>
        <v>
6.3</v>
      </c>
      <c r="FF32" s="110"/>
      <c r="FG32" s="110"/>
      <c r="FH32" s="110"/>
      <c r="FI32" s="110"/>
      <c r="FJ32" s="110"/>
      <c r="FK32" s="110"/>
      <c r="FL32" s="110"/>
      <c r="FM32" s="110"/>
      <c r="FN32" s="110"/>
      <c r="FO32" s="110"/>
      <c r="FP32" s="110"/>
      <c r="FQ32" s="110"/>
      <c r="FR32" s="110"/>
      <c r="FS32" s="110"/>
      <c r="FT32" s="110"/>
      <c r="FU32" s="110"/>
      <c r="FV32" s="110"/>
      <c r="FW32" s="110"/>
      <c r="FX32" s="110">
        <f>
データ!AQ7</f>
        <v>
4</v>
      </c>
      <c r="FY32" s="110"/>
      <c r="FZ32" s="110"/>
      <c r="GA32" s="110"/>
      <c r="GB32" s="110"/>
      <c r="GC32" s="110"/>
      <c r="GD32" s="110"/>
      <c r="GE32" s="110"/>
      <c r="GF32" s="110"/>
      <c r="GG32" s="110"/>
      <c r="GH32" s="110"/>
      <c r="GI32" s="110"/>
      <c r="GJ32" s="110"/>
      <c r="GK32" s="110"/>
      <c r="GL32" s="110"/>
      <c r="GM32" s="110"/>
      <c r="GN32" s="110"/>
      <c r="GO32" s="110"/>
      <c r="GP32" s="110"/>
      <c r="GQ32" s="110">
        <f>
データ!AR7</f>
        <v>
2</v>
      </c>
      <c r="GR32" s="110"/>
      <c r="GS32" s="110"/>
      <c r="GT32" s="110"/>
      <c r="GU32" s="110"/>
      <c r="GV32" s="110"/>
      <c r="GW32" s="110"/>
      <c r="GX32" s="110"/>
      <c r="GY32" s="110"/>
      <c r="GZ32" s="110"/>
      <c r="HA32" s="110"/>
      <c r="HB32" s="110"/>
      <c r="HC32" s="110"/>
      <c r="HD32" s="110"/>
      <c r="HE32" s="110"/>
      <c r="HF32" s="110"/>
      <c r="HG32" s="110"/>
      <c r="HH32" s="110"/>
      <c r="HI32" s="110"/>
      <c r="HJ32" s="110">
        <f>
データ!AS7</f>
        <v>
9</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
29</v>
      </c>
      <c r="IS32" s="108"/>
      <c r="IT32" s="108"/>
      <c r="IU32" s="108"/>
      <c r="IV32" s="108"/>
      <c r="IW32" s="108"/>
      <c r="IX32" s="108"/>
      <c r="IY32" s="108"/>
      <c r="IZ32" s="108"/>
      <c r="JA32" s="108"/>
      <c r="JB32" s="109"/>
      <c r="JC32" s="80">
        <f>
データ!DP7</f>
        <v>
288.2</v>
      </c>
      <c r="JD32" s="81"/>
      <c r="JE32" s="81"/>
      <c r="JF32" s="81"/>
      <c r="JG32" s="81"/>
      <c r="JH32" s="81"/>
      <c r="JI32" s="81"/>
      <c r="JJ32" s="81"/>
      <c r="JK32" s="81"/>
      <c r="JL32" s="81"/>
      <c r="JM32" s="81"/>
      <c r="JN32" s="81"/>
      <c r="JO32" s="81"/>
      <c r="JP32" s="81"/>
      <c r="JQ32" s="81"/>
      <c r="JR32" s="81"/>
      <c r="JS32" s="81"/>
      <c r="JT32" s="81"/>
      <c r="JU32" s="82"/>
      <c r="JV32" s="80">
        <f>
データ!DQ7</f>
        <v>
287.39999999999998</v>
      </c>
      <c r="JW32" s="81"/>
      <c r="JX32" s="81"/>
      <c r="JY32" s="81"/>
      <c r="JZ32" s="81"/>
      <c r="KA32" s="81"/>
      <c r="KB32" s="81"/>
      <c r="KC32" s="81"/>
      <c r="KD32" s="81"/>
      <c r="KE32" s="81"/>
      <c r="KF32" s="81"/>
      <c r="KG32" s="81"/>
      <c r="KH32" s="81"/>
      <c r="KI32" s="81"/>
      <c r="KJ32" s="81"/>
      <c r="KK32" s="81"/>
      <c r="KL32" s="81"/>
      <c r="KM32" s="81"/>
      <c r="KN32" s="82"/>
      <c r="KO32" s="80">
        <f>
データ!DR7</f>
        <v>
290.39999999999998</v>
      </c>
      <c r="KP32" s="81"/>
      <c r="KQ32" s="81"/>
      <c r="KR32" s="81"/>
      <c r="KS32" s="81"/>
      <c r="KT32" s="81"/>
      <c r="KU32" s="81"/>
      <c r="KV32" s="81"/>
      <c r="KW32" s="81"/>
      <c r="KX32" s="81"/>
      <c r="KY32" s="81"/>
      <c r="KZ32" s="81"/>
      <c r="LA32" s="81"/>
      <c r="LB32" s="81"/>
      <c r="LC32" s="81"/>
      <c r="LD32" s="81"/>
      <c r="LE32" s="81"/>
      <c r="LF32" s="81"/>
      <c r="LG32" s="82"/>
      <c r="LH32" s="80">
        <f>
データ!DS7</f>
        <v>
304.89999999999998</v>
      </c>
      <c r="LI32" s="81"/>
      <c r="LJ32" s="81"/>
      <c r="LK32" s="81"/>
      <c r="LL32" s="81"/>
      <c r="LM32" s="81"/>
      <c r="LN32" s="81"/>
      <c r="LO32" s="81"/>
      <c r="LP32" s="81"/>
      <c r="LQ32" s="81"/>
      <c r="LR32" s="81"/>
      <c r="LS32" s="81"/>
      <c r="LT32" s="81"/>
      <c r="LU32" s="81"/>
      <c r="LV32" s="81"/>
      <c r="LW32" s="81"/>
      <c r="LX32" s="81"/>
      <c r="LY32" s="81"/>
      <c r="LZ32" s="82"/>
      <c r="MA32" s="80">
        <f>
データ!DT7</f>
        <v>
224.4</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
132</v>
      </c>
      <c r="NE32" s="101"/>
      <c r="NF32" s="101"/>
      <c r="NG32" s="101"/>
      <c r="NH32" s="101"/>
      <c r="NI32" s="101"/>
      <c r="NJ32" s="101"/>
      <c r="NK32" s="101"/>
      <c r="NL32" s="101"/>
      <c r="NM32" s="101"/>
      <c r="NN32" s="101"/>
      <c r="NO32" s="101"/>
      <c r="NP32" s="101"/>
      <c r="NQ32" s="101"/>
      <c r="NR32" s="102"/>
    </row>
    <row r="33" spans="1:382" ht="13.5" customHeight="1" x14ac:dyDescent="0.2">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2">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2">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2">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2">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2">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2">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2">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2">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2">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2">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2">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2">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2">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2">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2">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
30</v>
      </c>
      <c r="NE48" s="98"/>
      <c r="NF48" s="98"/>
      <c r="NG48" s="98"/>
      <c r="NH48" s="98"/>
      <c r="NI48" s="98"/>
      <c r="NJ48" s="98"/>
      <c r="NK48" s="98"/>
      <c r="NL48" s="98"/>
      <c r="NM48" s="98"/>
      <c r="NN48" s="98"/>
      <c r="NO48" s="98"/>
      <c r="NP48" s="98"/>
      <c r="NQ48" s="98"/>
      <c r="NR48" s="99"/>
    </row>
    <row r="49" spans="1:382" ht="13.5" customHeight="1" x14ac:dyDescent="0.2">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
131</v>
      </c>
      <c r="NE49" s="101"/>
      <c r="NF49" s="101"/>
      <c r="NG49" s="101"/>
      <c r="NH49" s="101"/>
      <c r="NI49" s="101"/>
      <c r="NJ49" s="101"/>
      <c r="NK49" s="101"/>
      <c r="NL49" s="101"/>
      <c r="NM49" s="101"/>
      <c r="NN49" s="101"/>
      <c r="NO49" s="101"/>
      <c r="NP49" s="101"/>
      <c r="NQ49" s="101"/>
      <c r="NR49" s="102"/>
    </row>
    <row r="50" spans="1:382" ht="13.5" customHeight="1" x14ac:dyDescent="0.2">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2">
      <c r="A51" s="2"/>
      <c r="B51" s="22"/>
      <c r="C51" s="4"/>
      <c r="D51" s="4"/>
      <c r="E51" s="4"/>
      <c r="F51" s="4"/>
      <c r="G51" s="34"/>
      <c r="H51" s="34"/>
      <c r="I51" s="4"/>
      <c r="J51" s="4"/>
      <c r="K51" s="4"/>
      <c r="L51" s="4"/>
      <c r="M51" s="4"/>
      <c r="N51" s="4"/>
      <c r="O51" s="4"/>
      <c r="P51" s="4"/>
      <c r="Q51" s="4"/>
      <c r="R51" s="26"/>
      <c r="S51" s="26"/>
      <c r="T51" s="26"/>
      <c r="U51" s="111" t="str">
        <f>
データ!$B$11</f>
        <v>
H28</v>
      </c>
      <c r="V51" s="111"/>
      <c r="W51" s="111"/>
      <c r="X51" s="111"/>
      <c r="Y51" s="111"/>
      <c r="Z51" s="111"/>
      <c r="AA51" s="111"/>
      <c r="AB51" s="111"/>
      <c r="AC51" s="111"/>
      <c r="AD51" s="111"/>
      <c r="AE51" s="111"/>
      <c r="AF51" s="111"/>
      <c r="AG51" s="111"/>
      <c r="AH51" s="111"/>
      <c r="AI51" s="111"/>
      <c r="AJ51" s="111"/>
      <c r="AK51" s="111"/>
      <c r="AL51" s="111"/>
      <c r="AM51" s="111"/>
      <c r="AN51" s="111" t="str">
        <f>
データ!$C$11</f>
        <v>
H29</v>
      </c>
      <c r="AO51" s="111"/>
      <c r="AP51" s="111"/>
      <c r="AQ51" s="111"/>
      <c r="AR51" s="111"/>
      <c r="AS51" s="111"/>
      <c r="AT51" s="111"/>
      <c r="AU51" s="111"/>
      <c r="AV51" s="111"/>
      <c r="AW51" s="111"/>
      <c r="AX51" s="111"/>
      <c r="AY51" s="111"/>
      <c r="AZ51" s="111"/>
      <c r="BA51" s="111"/>
      <c r="BB51" s="111"/>
      <c r="BC51" s="111"/>
      <c r="BD51" s="111"/>
      <c r="BE51" s="111"/>
      <c r="BF51" s="111"/>
      <c r="BG51" s="111" t="str">
        <f>
データ!$D$11</f>
        <v>
H30</v>
      </c>
      <c r="BH51" s="111"/>
      <c r="BI51" s="111"/>
      <c r="BJ51" s="111"/>
      <c r="BK51" s="111"/>
      <c r="BL51" s="111"/>
      <c r="BM51" s="111"/>
      <c r="BN51" s="111"/>
      <c r="BO51" s="111"/>
      <c r="BP51" s="111"/>
      <c r="BQ51" s="111"/>
      <c r="BR51" s="111"/>
      <c r="BS51" s="111"/>
      <c r="BT51" s="111"/>
      <c r="BU51" s="111"/>
      <c r="BV51" s="111"/>
      <c r="BW51" s="111"/>
      <c r="BX51" s="111"/>
      <c r="BY51" s="111"/>
      <c r="BZ51" s="111" t="str">
        <f>
データ!$E$11</f>
        <v>
R01</v>
      </c>
      <c r="CA51" s="111"/>
      <c r="CB51" s="111"/>
      <c r="CC51" s="111"/>
      <c r="CD51" s="111"/>
      <c r="CE51" s="111"/>
      <c r="CF51" s="111"/>
      <c r="CG51" s="111"/>
      <c r="CH51" s="111"/>
      <c r="CI51" s="111"/>
      <c r="CJ51" s="111"/>
      <c r="CK51" s="111"/>
      <c r="CL51" s="111"/>
      <c r="CM51" s="111"/>
      <c r="CN51" s="111"/>
      <c r="CO51" s="111"/>
      <c r="CP51" s="111"/>
      <c r="CQ51" s="111"/>
      <c r="CR51" s="111"/>
      <c r="CS51" s="111" t="str">
        <f>
データ!$F$11</f>
        <v>
R02</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t="str">
        <f>
データ!$B$11</f>
        <v>
H28</v>
      </c>
      <c r="EM51" s="111"/>
      <c r="EN51" s="111"/>
      <c r="EO51" s="111"/>
      <c r="EP51" s="111"/>
      <c r="EQ51" s="111"/>
      <c r="ER51" s="111"/>
      <c r="ES51" s="111"/>
      <c r="ET51" s="111"/>
      <c r="EU51" s="111"/>
      <c r="EV51" s="111"/>
      <c r="EW51" s="111"/>
      <c r="EX51" s="111"/>
      <c r="EY51" s="111"/>
      <c r="EZ51" s="111"/>
      <c r="FA51" s="111"/>
      <c r="FB51" s="111"/>
      <c r="FC51" s="111"/>
      <c r="FD51" s="111"/>
      <c r="FE51" s="111" t="str">
        <f>
データ!$C$11</f>
        <v>
H29</v>
      </c>
      <c r="FF51" s="111"/>
      <c r="FG51" s="111"/>
      <c r="FH51" s="111"/>
      <c r="FI51" s="111"/>
      <c r="FJ51" s="111"/>
      <c r="FK51" s="111"/>
      <c r="FL51" s="111"/>
      <c r="FM51" s="111"/>
      <c r="FN51" s="111"/>
      <c r="FO51" s="111"/>
      <c r="FP51" s="111"/>
      <c r="FQ51" s="111"/>
      <c r="FR51" s="111"/>
      <c r="FS51" s="111"/>
      <c r="FT51" s="111"/>
      <c r="FU51" s="111"/>
      <c r="FV51" s="111"/>
      <c r="FW51" s="111"/>
      <c r="FX51" s="111" t="str">
        <f>
データ!$D$11</f>
        <v>
H30</v>
      </c>
      <c r="FY51" s="111"/>
      <c r="FZ51" s="111"/>
      <c r="GA51" s="111"/>
      <c r="GB51" s="111"/>
      <c r="GC51" s="111"/>
      <c r="GD51" s="111"/>
      <c r="GE51" s="111"/>
      <c r="GF51" s="111"/>
      <c r="GG51" s="111"/>
      <c r="GH51" s="111"/>
      <c r="GI51" s="111"/>
      <c r="GJ51" s="111"/>
      <c r="GK51" s="111"/>
      <c r="GL51" s="111"/>
      <c r="GM51" s="111"/>
      <c r="GN51" s="111"/>
      <c r="GO51" s="111"/>
      <c r="GP51" s="111"/>
      <c r="GQ51" s="111" t="str">
        <f>
データ!$E$11</f>
        <v>
R01</v>
      </c>
      <c r="GR51" s="111"/>
      <c r="GS51" s="111"/>
      <c r="GT51" s="111"/>
      <c r="GU51" s="111"/>
      <c r="GV51" s="111"/>
      <c r="GW51" s="111"/>
      <c r="GX51" s="111"/>
      <c r="GY51" s="111"/>
      <c r="GZ51" s="111"/>
      <c r="HA51" s="111"/>
      <c r="HB51" s="111"/>
      <c r="HC51" s="111"/>
      <c r="HD51" s="111"/>
      <c r="HE51" s="111"/>
      <c r="HF51" s="111"/>
      <c r="HG51" s="111"/>
      <c r="HH51" s="111"/>
      <c r="HI51" s="111"/>
      <c r="HJ51" s="111" t="str">
        <f>
データ!$F$11</f>
        <v>
R02</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t="str">
        <f>
データ!$B$11</f>
        <v>
H28</v>
      </c>
      <c r="JD51" s="111"/>
      <c r="JE51" s="111"/>
      <c r="JF51" s="111"/>
      <c r="JG51" s="111"/>
      <c r="JH51" s="111"/>
      <c r="JI51" s="111"/>
      <c r="JJ51" s="111"/>
      <c r="JK51" s="111"/>
      <c r="JL51" s="111"/>
      <c r="JM51" s="111"/>
      <c r="JN51" s="111"/>
      <c r="JO51" s="111"/>
      <c r="JP51" s="111"/>
      <c r="JQ51" s="111"/>
      <c r="JR51" s="111"/>
      <c r="JS51" s="111"/>
      <c r="JT51" s="111"/>
      <c r="JU51" s="111"/>
      <c r="JV51" s="111" t="str">
        <f>
データ!$C$11</f>
        <v>
H29</v>
      </c>
      <c r="JW51" s="111"/>
      <c r="JX51" s="111"/>
      <c r="JY51" s="111"/>
      <c r="JZ51" s="111"/>
      <c r="KA51" s="111"/>
      <c r="KB51" s="111"/>
      <c r="KC51" s="111"/>
      <c r="KD51" s="111"/>
      <c r="KE51" s="111"/>
      <c r="KF51" s="111"/>
      <c r="KG51" s="111"/>
      <c r="KH51" s="111"/>
      <c r="KI51" s="111"/>
      <c r="KJ51" s="111"/>
      <c r="KK51" s="111"/>
      <c r="KL51" s="111"/>
      <c r="KM51" s="111"/>
      <c r="KN51" s="111"/>
      <c r="KO51" s="111" t="str">
        <f>
データ!$D$11</f>
        <v>
H30</v>
      </c>
      <c r="KP51" s="111"/>
      <c r="KQ51" s="111"/>
      <c r="KR51" s="111"/>
      <c r="KS51" s="111"/>
      <c r="KT51" s="111"/>
      <c r="KU51" s="111"/>
      <c r="KV51" s="111"/>
      <c r="KW51" s="111"/>
      <c r="KX51" s="111"/>
      <c r="KY51" s="111"/>
      <c r="KZ51" s="111"/>
      <c r="LA51" s="111"/>
      <c r="LB51" s="111"/>
      <c r="LC51" s="111"/>
      <c r="LD51" s="111"/>
      <c r="LE51" s="111"/>
      <c r="LF51" s="111"/>
      <c r="LG51" s="111"/>
      <c r="LH51" s="111" t="str">
        <f>
データ!$E$11</f>
        <v>
R01</v>
      </c>
      <c r="LI51" s="111"/>
      <c r="LJ51" s="111"/>
      <c r="LK51" s="111"/>
      <c r="LL51" s="111"/>
      <c r="LM51" s="111"/>
      <c r="LN51" s="111"/>
      <c r="LO51" s="111"/>
      <c r="LP51" s="111"/>
      <c r="LQ51" s="111"/>
      <c r="LR51" s="111"/>
      <c r="LS51" s="111"/>
      <c r="LT51" s="111"/>
      <c r="LU51" s="111"/>
      <c r="LV51" s="111"/>
      <c r="LW51" s="111"/>
      <c r="LX51" s="111"/>
      <c r="LY51" s="111"/>
      <c r="LZ51" s="111"/>
      <c r="MA51" s="111" t="str">
        <f>
データ!$F$11</f>
        <v>
R02</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2">
      <c r="A52" s="2"/>
      <c r="B52" s="22"/>
      <c r="C52" s="4"/>
      <c r="D52" s="4"/>
      <c r="E52" s="4"/>
      <c r="F52" s="4"/>
      <c r="G52" s="34"/>
      <c r="H52" s="34"/>
      <c r="I52" s="28"/>
      <c r="J52" s="107" t="s">
        <v>
27</v>
      </c>
      <c r="K52" s="108"/>
      <c r="L52" s="108"/>
      <c r="M52" s="108"/>
      <c r="N52" s="108"/>
      <c r="O52" s="108"/>
      <c r="P52" s="108"/>
      <c r="Q52" s="108"/>
      <c r="R52" s="108"/>
      <c r="S52" s="108"/>
      <c r="T52" s="109"/>
      <c r="U52" s="106">
        <f>
データ!AU7</f>
        <v>
0</v>
      </c>
      <c r="V52" s="106"/>
      <c r="W52" s="106"/>
      <c r="X52" s="106"/>
      <c r="Y52" s="106"/>
      <c r="Z52" s="106"/>
      <c r="AA52" s="106"/>
      <c r="AB52" s="106"/>
      <c r="AC52" s="106"/>
      <c r="AD52" s="106"/>
      <c r="AE52" s="106"/>
      <c r="AF52" s="106"/>
      <c r="AG52" s="106"/>
      <c r="AH52" s="106"/>
      <c r="AI52" s="106"/>
      <c r="AJ52" s="106"/>
      <c r="AK52" s="106"/>
      <c r="AL52" s="106"/>
      <c r="AM52" s="106"/>
      <c r="AN52" s="106">
        <f>
データ!AV7</f>
        <v>
0</v>
      </c>
      <c r="AO52" s="106"/>
      <c r="AP52" s="106"/>
      <c r="AQ52" s="106"/>
      <c r="AR52" s="106"/>
      <c r="AS52" s="106"/>
      <c r="AT52" s="106"/>
      <c r="AU52" s="106"/>
      <c r="AV52" s="106"/>
      <c r="AW52" s="106"/>
      <c r="AX52" s="106"/>
      <c r="AY52" s="106"/>
      <c r="AZ52" s="106"/>
      <c r="BA52" s="106"/>
      <c r="BB52" s="106"/>
      <c r="BC52" s="106"/>
      <c r="BD52" s="106"/>
      <c r="BE52" s="106"/>
      <c r="BF52" s="106"/>
      <c r="BG52" s="106">
        <f>
データ!AW7</f>
        <v>
0</v>
      </c>
      <c r="BH52" s="106"/>
      <c r="BI52" s="106"/>
      <c r="BJ52" s="106"/>
      <c r="BK52" s="106"/>
      <c r="BL52" s="106"/>
      <c r="BM52" s="106"/>
      <c r="BN52" s="106"/>
      <c r="BO52" s="106"/>
      <c r="BP52" s="106"/>
      <c r="BQ52" s="106"/>
      <c r="BR52" s="106"/>
      <c r="BS52" s="106"/>
      <c r="BT52" s="106"/>
      <c r="BU52" s="106"/>
      <c r="BV52" s="106"/>
      <c r="BW52" s="106"/>
      <c r="BX52" s="106"/>
      <c r="BY52" s="106"/>
      <c r="BZ52" s="106">
        <f>
データ!AX7</f>
        <v>
763</v>
      </c>
      <c r="CA52" s="106"/>
      <c r="CB52" s="106"/>
      <c r="CC52" s="106"/>
      <c r="CD52" s="106"/>
      <c r="CE52" s="106"/>
      <c r="CF52" s="106"/>
      <c r="CG52" s="106"/>
      <c r="CH52" s="106"/>
      <c r="CI52" s="106"/>
      <c r="CJ52" s="106"/>
      <c r="CK52" s="106"/>
      <c r="CL52" s="106"/>
      <c r="CM52" s="106"/>
      <c r="CN52" s="106"/>
      <c r="CO52" s="106"/>
      <c r="CP52" s="106"/>
      <c r="CQ52" s="106"/>
      <c r="CR52" s="106"/>
      <c r="CS52" s="106">
        <f>
データ!AY7</f>
        <v>
55948</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
27</v>
      </c>
      <c r="EB52" s="108"/>
      <c r="EC52" s="108"/>
      <c r="ED52" s="108"/>
      <c r="EE52" s="108"/>
      <c r="EF52" s="108"/>
      <c r="EG52" s="108"/>
      <c r="EH52" s="108"/>
      <c r="EI52" s="108"/>
      <c r="EJ52" s="108"/>
      <c r="EK52" s="109"/>
      <c r="EL52" s="110">
        <f>
データ!BF7</f>
        <v>
48.6</v>
      </c>
      <c r="EM52" s="110"/>
      <c r="EN52" s="110"/>
      <c r="EO52" s="110"/>
      <c r="EP52" s="110"/>
      <c r="EQ52" s="110"/>
      <c r="ER52" s="110"/>
      <c r="ES52" s="110"/>
      <c r="ET52" s="110"/>
      <c r="EU52" s="110"/>
      <c r="EV52" s="110"/>
      <c r="EW52" s="110"/>
      <c r="EX52" s="110"/>
      <c r="EY52" s="110"/>
      <c r="EZ52" s="110"/>
      <c r="FA52" s="110"/>
      <c r="FB52" s="110"/>
      <c r="FC52" s="110"/>
      <c r="FD52" s="110"/>
      <c r="FE52" s="110">
        <f>
データ!BG7</f>
        <v>
56</v>
      </c>
      <c r="FF52" s="110"/>
      <c r="FG52" s="110"/>
      <c r="FH52" s="110"/>
      <c r="FI52" s="110"/>
      <c r="FJ52" s="110"/>
      <c r="FK52" s="110"/>
      <c r="FL52" s="110"/>
      <c r="FM52" s="110"/>
      <c r="FN52" s="110"/>
      <c r="FO52" s="110"/>
      <c r="FP52" s="110"/>
      <c r="FQ52" s="110"/>
      <c r="FR52" s="110"/>
      <c r="FS52" s="110"/>
      <c r="FT52" s="110"/>
      <c r="FU52" s="110"/>
      <c r="FV52" s="110"/>
      <c r="FW52" s="110"/>
      <c r="FX52" s="110">
        <f>
データ!BH7</f>
        <v>
49.2</v>
      </c>
      <c r="FY52" s="110"/>
      <c r="FZ52" s="110"/>
      <c r="GA52" s="110"/>
      <c r="GB52" s="110"/>
      <c r="GC52" s="110"/>
      <c r="GD52" s="110"/>
      <c r="GE52" s="110"/>
      <c r="GF52" s="110"/>
      <c r="GG52" s="110"/>
      <c r="GH52" s="110"/>
      <c r="GI52" s="110"/>
      <c r="GJ52" s="110"/>
      <c r="GK52" s="110"/>
      <c r="GL52" s="110"/>
      <c r="GM52" s="110"/>
      <c r="GN52" s="110"/>
      <c r="GO52" s="110"/>
      <c r="GP52" s="110"/>
      <c r="GQ52" s="110">
        <f>
データ!BI7</f>
        <v>
41.5</v>
      </c>
      <c r="GR52" s="110"/>
      <c r="GS52" s="110"/>
      <c r="GT52" s="110"/>
      <c r="GU52" s="110"/>
      <c r="GV52" s="110"/>
      <c r="GW52" s="110"/>
      <c r="GX52" s="110"/>
      <c r="GY52" s="110"/>
      <c r="GZ52" s="110"/>
      <c r="HA52" s="110"/>
      <c r="HB52" s="110"/>
      <c r="HC52" s="110"/>
      <c r="HD52" s="110"/>
      <c r="HE52" s="110"/>
      <c r="HF52" s="110"/>
      <c r="HG52" s="110"/>
      <c r="HH52" s="110"/>
      <c r="HI52" s="110"/>
      <c r="HJ52" s="110">
        <f>
データ!BJ7</f>
        <v>
-7702.2</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
27</v>
      </c>
      <c r="IS52" s="108"/>
      <c r="IT52" s="108"/>
      <c r="IU52" s="108"/>
      <c r="IV52" s="108"/>
      <c r="IW52" s="108"/>
      <c r="IX52" s="108"/>
      <c r="IY52" s="108"/>
      <c r="IZ52" s="108"/>
      <c r="JA52" s="108"/>
      <c r="JB52" s="109"/>
      <c r="JC52" s="106">
        <f>
データ!BQ7</f>
        <v>
13129</v>
      </c>
      <c r="JD52" s="106"/>
      <c r="JE52" s="106"/>
      <c r="JF52" s="106"/>
      <c r="JG52" s="106"/>
      <c r="JH52" s="106"/>
      <c r="JI52" s="106"/>
      <c r="JJ52" s="106"/>
      <c r="JK52" s="106"/>
      <c r="JL52" s="106"/>
      <c r="JM52" s="106"/>
      <c r="JN52" s="106"/>
      <c r="JO52" s="106"/>
      <c r="JP52" s="106"/>
      <c r="JQ52" s="106"/>
      <c r="JR52" s="106"/>
      <c r="JS52" s="106"/>
      <c r="JT52" s="106"/>
      <c r="JU52" s="106"/>
      <c r="JV52" s="106">
        <f>
データ!BR7</f>
        <v>
26462</v>
      </c>
      <c r="JW52" s="106"/>
      <c r="JX52" s="106"/>
      <c r="JY52" s="106"/>
      <c r="JZ52" s="106"/>
      <c r="KA52" s="106"/>
      <c r="KB52" s="106"/>
      <c r="KC52" s="106"/>
      <c r="KD52" s="106"/>
      <c r="KE52" s="106"/>
      <c r="KF52" s="106"/>
      <c r="KG52" s="106"/>
      <c r="KH52" s="106"/>
      <c r="KI52" s="106"/>
      <c r="KJ52" s="106"/>
      <c r="KK52" s="106"/>
      <c r="KL52" s="106"/>
      <c r="KM52" s="106"/>
      <c r="KN52" s="106"/>
      <c r="KO52" s="106">
        <f>
データ!BS7</f>
        <v>
25313</v>
      </c>
      <c r="KP52" s="106"/>
      <c r="KQ52" s="106"/>
      <c r="KR52" s="106"/>
      <c r="KS52" s="106"/>
      <c r="KT52" s="106"/>
      <c r="KU52" s="106"/>
      <c r="KV52" s="106"/>
      <c r="KW52" s="106"/>
      <c r="KX52" s="106"/>
      <c r="KY52" s="106"/>
      <c r="KZ52" s="106"/>
      <c r="LA52" s="106"/>
      <c r="LB52" s="106"/>
      <c r="LC52" s="106"/>
      <c r="LD52" s="106"/>
      <c r="LE52" s="106"/>
      <c r="LF52" s="106"/>
      <c r="LG52" s="106"/>
      <c r="LH52" s="106">
        <f>
データ!BT7</f>
        <v>
20641</v>
      </c>
      <c r="LI52" s="106"/>
      <c r="LJ52" s="106"/>
      <c r="LK52" s="106"/>
      <c r="LL52" s="106"/>
      <c r="LM52" s="106"/>
      <c r="LN52" s="106"/>
      <c r="LO52" s="106"/>
      <c r="LP52" s="106"/>
      <c r="LQ52" s="106"/>
      <c r="LR52" s="106"/>
      <c r="LS52" s="106"/>
      <c r="LT52" s="106"/>
      <c r="LU52" s="106"/>
      <c r="LV52" s="106"/>
      <c r="LW52" s="106"/>
      <c r="LX52" s="106"/>
      <c r="LY52" s="106"/>
      <c r="LZ52" s="106"/>
      <c r="MA52" s="106">
        <f>
データ!BU7</f>
        <v>
-28111</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2">
      <c r="A53" s="2"/>
      <c r="B53" s="22"/>
      <c r="C53" s="4"/>
      <c r="D53" s="4"/>
      <c r="E53" s="4"/>
      <c r="F53" s="4"/>
      <c r="G53" s="4"/>
      <c r="H53" s="4"/>
      <c r="I53" s="28"/>
      <c r="J53" s="107" t="s">
        <v>
29</v>
      </c>
      <c r="K53" s="108"/>
      <c r="L53" s="108"/>
      <c r="M53" s="108"/>
      <c r="N53" s="108"/>
      <c r="O53" s="108"/>
      <c r="P53" s="108"/>
      <c r="Q53" s="108"/>
      <c r="R53" s="108"/>
      <c r="S53" s="108"/>
      <c r="T53" s="109"/>
      <c r="U53" s="106">
        <f>
データ!AZ7</f>
        <v>
18</v>
      </c>
      <c r="V53" s="106"/>
      <c r="W53" s="106"/>
      <c r="X53" s="106"/>
      <c r="Y53" s="106"/>
      <c r="Z53" s="106"/>
      <c r="AA53" s="106"/>
      <c r="AB53" s="106"/>
      <c r="AC53" s="106"/>
      <c r="AD53" s="106"/>
      <c r="AE53" s="106"/>
      <c r="AF53" s="106"/>
      <c r="AG53" s="106"/>
      <c r="AH53" s="106"/>
      <c r="AI53" s="106"/>
      <c r="AJ53" s="106"/>
      <c r="AK53" s="106"/>
      <c r="AL53" s="106"/>
      <c r="AM53" s="106"/>
      <c r="AN53" s="106">
        <f>
データ!BA7</f>
        <v>
21</v>
      </c>
      <c r="AO53" s="106"/>
      <c r="AP53" s="106"/>
      <c r="AQ53" s="106"/>
      <c r="AR53" s="106"/>
      <c r="AS53" s="106"/>
      <c r="AT53" s="106"/>
      <c r="AU53" s="106"/>
      <c r="AV53" s="106"/>
      <c r="AW53" s="106"/>
      <c r="AX53" s="106"/>
      <c r="AY53" s="106"/>
      <c r="AZ53" s="106"/>
      <c r="BA53" s="106"/>
      <c r="BB53" s="106"/>
      <c r="BC53" s="106"/>
      <c r="BD53" s="106"/>
      <c r="BE53" s="106"/>
      <c r="BF53" s="106"/>
      <c r="BG53" s="106">
        <f>
データ!BB7</f>
        <v>
18</v>
      </c>
      <c r="BH53" s="106"/>
      <c r="BI53" s="106"/>
      <c r="BJ53" s="106"/>
      <c r="BK53" s="106"/>
      <c r="BL53" s="106"/>
      <c r="BM53" s="106"/>
      <c r="BN53" s="106"/>
      <c r="BO53" s="106"/>
      <c r="BP53" s="106"/>
      <c r="BQ53" s="106"/>
      <c r="BR53" s="106"/>
      <c r="BS53" s="106"/>
      <c r="BT53" s="106"/>
      <c r="BU53" s="106"/>
      <c r="BV53" s="106"/>
      <c r="BW53" s="106"/>
      <c r="BX53" s="106"/>
      <c r="BY53" s="106"/>
      <c r="BZ53" s="106">
        <f>
データ!BC7</f>
        <v>
15</v>
      </c>
      <c r="CA53" s="106"/>
      <c r="CB53" s="106"/>
      <c r="CC53" s="106"/>
      <c r="CD53" s="106"/>
      <c r="CE53" s="106"/>
      <c r="CF53" s="106"/>
      <c r="CG53" s="106"/>
      <c r="CH53" s="106"/>
      <c r="CI53" s="106"/>
      <c r="CJ53" s="106"/>
      <c r="CK53" s="106"/>
      <c r="CL53" s="106"/>
      <c r="CM53" s="106"/>
      <c r="CN53" s="106"/>
      <c r="CO53" s="106"/>
      <c r="CP53" s="106"/>
      <c r="CQ53" s="106"/>
      <c r="CR53" s="106"/>
      <c r="CS53" s="106">
        <f>
データ!BD7</f>
        <v>
405</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
29</v>
      </c>
      <c r="EB53" s="108"/>
      <c r="EC53" s="108"/>
      <c r="ED53" s="108"/>
      <c r="EE53" s="108"/>
      <c r="EF53" s="108"/>
      <c r="EG53" s="108"/>
      <c r="EH53" s="108"/>
      <c r="EI53" s="108"/>
      <c r="EJ53" s="108"/>
      <c r="EK53" s="109"/>
      <c r="EL53" s="110">
        <f>
データ!BK7</f>
        <v>
34.700000000000003</v>
      </c>
      <c r="EM53" s="110"/>
      <c r="EN53" s="110"/>
      <c r="EO53" s="110"/>
      <c r="EP53" s="110"/>
      <c r="EQ53" s="110"/>
      <c r="ER53" s="110"/>
      <c r="ES53" s="110"/>
      <c r="ET53" s="110"/>
      <c r="EU53" s="110"/>
      <c r="EV53" s="110"/>
      <c r="EW53" s="110"/>
      <c r="EX53" s="110"/>
      <c r="EY53" s="110"/>
      <c r="EZ53" s="110"/>
      <c r="FA53" s="110"/>
      <c r="FB53" s="110"/>
      <c r="FC53" s="110"/>
      <c r="FD53" s="110"/>
      <c r="FE53" s="110">
        <f>
データ!BL7</f>
        <v>
39.6</v>
      </c>
      <c r="FF53" s="110"/>
      <c r="FG53" s="110"/>
      <c r="FH53" s="110"/>
      <c r="FI53" s="110"/>
      <c r="FJ53" s="110"/>
      <c r="FK53" s="110"/>
      <c r="FL53" s="110"/>
      <c r="FM53" s="110"/>
      <c r="FN53" s="110"/>
      <c r="FO53" s="110"/>
      <c r="FP53" s="110"/>
      <c r="FQ53" s="110"/>
      <c r="FR53" s="110"/>
      <c r="FS53" s="110"/>
      <c r="FT53" s="110"/>
      <c r="FU53" s="110"/>
      <c r="FV53" s="110"/>
      <c r="FW53" s="110"/>
      <c r="FX53" s="110">
        <f>
データ!BM7</f>
        <v>
29</v>
      </c>
      <c r="FY53" s="110"/>
      <c r="FZ53" s="110"/>
      <c r="GA53" s="110"/>
      <c r="GB53" s="110"/>
      <c r="GC53" s="110"/>
      <c r="GD53" s="110"/>
      <c r="GE53" s="110"/>
      <c r="GF53" s="110"/>
      <c r="GG53" s="110"/>
      <c r="GH53" s="110"/>
      <c r="GI53" s="110"/>
      <c r="GJ53" s="110"/>
      <c r="GK53" s="110"/>
      <c r="GL53" s="110"/>
      <c r="GM53" s="110"/>
      <c r="GN53" s="110"/>
      <c r="GO53" s="110"/>
      <c r="GP53" s="110"/>
      <c r="GQ53" s="110">
        <f>
データ!BN7</f>
        <v>
32.9</v>
      </c>
      <c r="GR53" s="110"/>
      <c r="GS53" s="110"/>
      <c r="GT53" s="110"/>
      <c r="GU53" s="110"/>
      <c r="GV53" s="110"/>
      <c r="GW53" s="110"/>
      <c r="GX53" s="110"/>
      <c r="GY53" s="110"/>
      <c r="GZ53" s="110"/>
      <c r="HA53" s="110"/>
      <c r="HB53" s="110"/>
      <c r="HC53" s="110"/>
      <c r="HD53" s="110"/>
      <c r="HE53" s="110"/>
      <c r="HF53" s="110"/>
      <c r="HG53" s="110"/>
      <c r="HH53" s="110"/>
      <c r="HI53" s="110"/>
      <c r="HJ53" s="110">
        <f>
データ!BO7</f>
        <v>
-121.8</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
29</v>
      </c>
      <c r="IS53" s="108"/>
      <c r="IT53" s="108"/>
      <c r="IU53" s="108"/>
      <c r="IV53" s="108"/>
      <c r="IW53" s="108"/>
      <c r="IX53" s="108"/>
      <c r="IY53" s="108"/>
      <c r="IZ53" s="108"/>
      <c r="JA53" s="108"/>
      <c r="JB53" s="109"/>
      <c r="JC53" s="106">
        <f>
データ!BV7</f>
        <v>
7123</v>
      </c>
      <c r="JD53" s="106"/>
      <c r="JE53" s="106"/>
      <c r="JF53" s="106"/>
      <c r="JG53" s="106"/>
      <c r="JH53" s="106"/>
      <c r="JI53" s="106"/>
      <c r="JJ53" s="106"/>
      <c r="JK53" s="106"/>
      <c r="JL53" s="106"/>
      <c r="JM53" s="106"/>
      <c r="JN53" s="106"/>
      <c r="JO53" s="106"/>
      <c r="JP53" s="106"/>
      <c r="JQ53" s="106"/>
      <c r="JR53" s="106"/>
      <c r="JS53" s="106"/>
      <c r="JT53" s="106"/>
      <c r="JU53" s="106"/>
      <c r="JV53" s="106">
        <f>
データ!BW7</f>
        <v>
8017</v>
      </c>
      <c r="JW53" s="106"/>
      <c r="JX53" s="106"/>
      <c r="JY53" s="106"/>
      <c r="JZ53" s="106"/>
      <c r="KA53" s="106"/>
      <c r="KB53" s="106"/>
      <c r="KC53" s="106"/>
      <c r="KD53" s="106"/>
      <c r="KE53" s="106"/>
      <c r="KF53" s="106"/>
      <c r="KG53" s="106"/>
      <c r="KH53" s="106"/>
      <c r="KI53" s="106"/>
      <c r="KJ53" s="106"/>
      <c r="KK53" s="106"/>
      <c r="KL53" s="106"/>
      <c r="KM53" s="106"/>
      <c r="KN53" s="106"/>
      <c r="KO53" s="106">
        <f>
データ!BX7</f>
        <v>
8137</v>
      </c>
      <c r="KP53" s="106"/>
      <c r="KQ53" s="106"/>
      <c r="KR53" s="106"/>
      <c r="KS53" s="106"/>
      <c r="KT53" s="106"/>
      <c r="KU53" s="106"/>
      <c r="KV53" s="106"/>
      <c r="KW53" s="106"/>
      <c r="KX53" s="106"/>
      <c r="KY53" s="106"/>
      <c r="KZ53" s="106"/>
      <c r="LA53" s="106"/>
      <c r="LB53" s="106"/>
      <c r="LC53" s="106"/>
      <c r="LD53" s="106"/>
      <c r="LE53" s="106"/>
      <c r="LF53" s="106"/>
      <c r="LG53" s="106"/>
      <c r="LH53" s="106">
        <f>
データ!BY7</f>
        <v>
8005</v>
      </c>
      <c r="LI53" s="106"/>
      <c r="LJ53" s="106"/>
      <c r="LK53" s="106"/>
      <c r="LL53" s="106"/>
      <c r="LM53" s="106"/>
      <c r="LN53" s="106"/>
      <c r="LO53" s="106"/>
      <c r="LP53" s="106"/>
      <c r="LQ53" s="106"/>
      <c r="LR53" s="106"/>
      <c r="LS53" s="106"/>
      <c r="LT53" s="106"/>
      <c r="LU53" s="106"/>
      <c r="LV53" s="106"/>
      <c r="LW53" s="106"/>
      <c r="LX53" s="106"/>
      <c r="LY53" s="106"/>
      <c r="LZ53" s="106"/>
      <c r="MA53" s="106">
        <f>
データ!BZ7</f>
        <v>
2698</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2">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2">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2">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2">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2">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2">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2">
      <c r="A60" s="23"/>
      <c r="B60" s="19"/>
      <c r="C60" s="20"/>
      <c r="D60" s="20"/>
      <c r="E60" s="20"/>
      <c r="F60" s="20"/>
      <c r="G60" s="20"/>
      <c r="H60" s="112" t="s">
        <v>
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2">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2">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2">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
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2">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2">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
33</v>
      </c>
      <c r="NE65" s="98"/>
      <c r="NF65" s="98"/>
      <c r="NG65" s="98"/>
      <c r="NH65" s="98"/>
      <c r="NI65" s="98"/>
      <c r="NJ65" s="98"/>
      <c r="NK65" s="98"/>
      <c r="NL65" s="98"/>
      <c r="NM65" s="98"/>
      <c r="NN65" s="98"/>
      <c r="NO65" s="98"/>
      <c r="NP65" s="98"/>
      <c r="NQ65" s="98"/>
      <c r="NR65" s="99"/>
    </row>
    <row r="66" spans="1:382" ht="13.5" customHeight="1" x14ac:dyDescent="0.2">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
130</v>
      </c>
      <c r="NE66" s="101"/>
      <c r="NF66" s="101"/>
      <c r="NG66" s="101"/>
      <c r="NH66" s="101"/>
      <c r="NI66" s="101"/>
      <c r="NJ66" s="101"/>
      <c r="NK66" s="101"/>
      <c r="NL66" s="101"/>
      <c r="NM66" s="101"/>
      <c r="NN66" s="101"/>
      <c r="NO66" s="101"/>
      <c r="NP66" s="101"/>
      <c r="NQ66" s="101"/>
      <c r="NR66" s="102"/>
    </row>
    <row r="67" spans="1:382" ht="13.5" customHeight="1" x14ac:dyDescent="0.2">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
データ!CM7</f>
        <v>
862427</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2">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2">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2">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2">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2">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
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2">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2">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2">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2">
      <c r="A76" s="2"/>
      <c r="B76" s="22"/>
      <c r="C76" s="4"/>
      <c r="D76" s="4"/>
      <c r="E76" s="4"/>
      <c r="F76" s="4"/>
      <c r="I76" s="4"/>
      <c r="J76" s="4"/>
      <c r="K76" s="4"/>
      <c r="L76" s="4"/>
      <c r="M76" s="4"/>
      <c r="N76" s="4"/>
      <c r="O76" s="4"/>
      <c r="P76" s="4"/>
      <c r="Q76" s="4"/>
      <c r="R76" s="93" t="str">
        <f>
データ!$B$11</f>
        <v>
H28</v>
      </c>
      <c r="S76" s="94"/>
      <c r="T76" s="94"/>
      <c r="U76" s="94"/>
      <c r="V76" s="94"/>
      <c r="W76" s="94"/>
      <c r="X76" s="94"/>
      <c r="Y76" s="94"/>
      <c r="Z76" s="94"/>
      <c r="AA76" s="94"/>
      <c r="AB76" s="94"/>
      <c r="AC76" s="94"/>
      <c r="AD76" s="94"/>
      <c r="AE76" s="94"/>
      <c r="AF76" s="95"/>
      <c r="AG76" s="93" t="str">
        <f>
データ!$C$11</f>
        <v>
H29</v>
      </c>
      <c r="AH76" s="94"/>
      <c r="AI76" s="94"/>
      <c r="AJ76" s="94"/>
      <c r="AK76" s="94"/>
      <c r="AL76" s="94"/>
      <c r="AM76" s="94"/>
      <c r="AN76" s="94"/>
      <c r="AO76" s="94"/>
      <c r="AP76" s="94"/>
      <c r="AQ76" s="94"/>
      <c r="AR76" s="94"/>
      <c r="AS76" s="94"/>
      <c r="AT76" s="94"/>
      <c r="AU76" s="95"/>
      <c r="AV76" s="93" t="str">
        <f>
データ!$D$11</f>
        <v>
H30</v>
      </c>
      <c r="AW76" s="94"/>
      <c r="AX76" s="94"/>
      <c r="AY76" s="94"/>
      <c r="AZ76" s="94"/>
      <c r="BA76" s="94"/>
      <c r="BB76" s="94"/>
      <c r="BC76" s="94"/>
      <c r="BD76" s="94"/>
      <c r="BE76" s="94"/>
      <c r="BF76" s="94"/>
      <c r="BG76" s="94"/>
      <c r="BH76" s="94"/>
      <c r="BI76" s="94"/>
      <c r="BJ76" s="95"/>
      <c r="BK76" s="93" t="str">
        <f>
データ!$E$11</f>
        <v>
R01</v>
      </c>
      <c r="BL76" s="94"/>
      <c r="BM76" s="94"/>
      <c r="BN76" s="94"/>
      <c r="BO76" s="94"/>
      <c r="BP76" s="94"/>
      <c r="BQ76" s="94"/>
      <c r="BR76" s="94"/>
      <c r="BS76" s="94"/>
      <c r="BT76" s="94"/>
      <c r="BU76" s="94"/>
      <c r="BV76" s="94"/>
      <c r="BW76" s="94"/>
      <c r="BX76" s="94"/>
      <c r="BY76" s="95"/>
      <c r="BZ76" s="93" t="str">
        <f>
データ!$F$11</f>
        <v>
R02</v>
      </c>
      <c r="CA76" s="94"/>
      <c r="CB76" s="94"/>
      <c r="CC76" s="94"/>
      <c r="CD76" s="94"/>
      <c r="CE76" s="94"/>
      <c r="CF76" s="94"/>
      <c r="CG76" s="94"/>
      <c r="CH76" s="94"/>
      <c r="CI76" s="94"/>
      <c r="CJ76" s="94"/>
      <c r="CK76" s="94"/>
      <c r="CL76" s="94"/>
      <c r="CM76" s="94"/>
      <c r="CN76" s="95"/>
      <c r="CO76" s="4"/>
      <c r="CP76" s="4"/>
      <c r="CQ76" s="4"/>
      <c r="CR76" s="4"/>
      <c r="CS76" s="4"/>
      <c r="CT76" s="4"/>
      <c r="CU76" s="4"/>
      <c r="CV76" s="84">
        <f>
データ!CN7</f>
        <v>
6440</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t="str">
        <f>
データ!$B$11</f>
        <v>
H28</v>
      </c>
      <c r="GM76" s="94"/>
      <c r="GN76" s="94"/>
      <c r="GO76" s="94"/>
      <c r="GP76" s="94"/>
      <c r="GQ76" s="94"/>
      <c r="GR76" s="94"/>
      <c r="GS76" s="94"/>
      <c r="GT76" s="94"/>
      <c r="GU76" s="94"/>
      <c r="GV76" s="94"/>
      <c r="GW76" s="94"/>
      <c r="GX76" s="94"/>
      <c r="GY76" s="94"/>
      <c r="GZ76" s="95"/>
      <c r="HA76" s="93" t="str">
        <f>
データ!$C$11</f>
        <v>
H29</v>
      </c>
      <c r="HB76" s="94"/>
      <c r="HC76" s="94"/>
      <c r="HD76" s="94"/>
      <c r="HE76" s="94"/>
      <c r="HF76" s="94"/>
      <c r="HG76" s="94"/>
      <c r="HH76" s="94"/>
      <c r="HI76" s="94"/>
      <c r="HJ76" s="94"/>
      <c r="HK76" s="94"/>
      <c r="HL76" s="94"/>
      <c r="HM76" s="94"/>
      <c r="HN76" s="94"/>
      <c r="HO76" s="95"/>
      <c r="HP76" s="93" t="str">
        <f>
データ!$D$11</f>
        <v>
H30</v>
      </c>
      <c r="HQ76" s="94"/>
      <c r="HR76" s="94"/>
      <c r="HS76" s="94"/>
      <c r="HT76" s="94"/>
      <c r="HU76" s="94"/>
      <c r="HV76" s="94"/>
      <c r="HW76" s="94"/>
      <c r="HX76" s="94"/>
      <c r="HY76" s="94"/>
      <c r="HZ76" s="94"/>
      <c r="IA76" s="94"/>
      <c r="IB76" s="94"/>
      <c r="IC76" s="94"/>
      <c r="ID76" s="95"/>
      <c r="IE76" s="93" t="str">
        <f>
データ!$E$11</f>
        <v>
R01</v>
      </c>
      <c r="IF76" s="94"/>
      <c r="IG76" s="94"/>
      <c r="IH76" s="94"/>
      <c r="II76" s="94"/>
      <c r="IJ76" s="94"/>
      <c r="IK76" s="94"/>
      <c r="IL76" s="94"/>
      <c r="IM76" s="94"/>
      <c r="IN76" s="94"/>
      <c r="IO76" s="94"/>
      <c r="IP76" s="94"/>
      <c r="IQ76" s="94"/>
      <c r="IR76" s="94"/>
      <c r="IS76" s="95"/>
      <c r="IT76" s="93" t="str">
        <f>
データ!$F$11</f>
        <v>
R02</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t="str">
        <f>
データ!$B$11</f>
        <v>
H28</v>
      </c>
      <c r="KB76" s="94"/>
      <c r="KC76" s="94"/>
      <c r="KD76" s="94"/>
      <c r="KE76" s="94"/>
      <c r="KF76" s="94"/>
      <c r="KG76" s="94"/>
      <c r="KH76" s="94"/>
      <c r="KI76" s="94"/>
      <c r="KJ76" s="94"/>
      <c r="KK76" s="94"/>
      <c r="KL76" s="94"/>
      <c r="KM76" s="94"/>
      <c r="KN76" s="94"/>
      <c r="KO76" s="95"/>
      <c r="KP76" s="93" t="str">
        <f>
データ!$C$11</f>
        <v>
H29</v>
      </c>
      <c r="KQ76" s="94"/>
      <c r="KR76" s="94"/>
      <c r="KS76" s="94"/>
      <c r="KT76" s="94"/>
      <c r="KU76" s="94"/>
      <c r="KV76" s="94"/>
      <c r="KW76" s="94"/>
      <c r="KX76" s="94"/>
      <c r="KY76" s="94"/>
      <c r="KZ76" s="94"/>
      <c r="LA76" s="94"/>
      <c r="LB76" s="94"/>
      <c r="LC76" s="94"/>
      <c r="LD76" s="95"/>
      <c r="LE76" s="93" t="str">
        <f>
データ!$D$11</f>
        <v>
H30</v>
      </c>
      <c r="LF76" s="94"/>
      <c r="LG76" s="94"/>
      <c r="LH76" s="94"/>
      <c r="LI76" s="94"/>
      <c r="LJ76" s="94"/>
      <c r="LK76" s="94"/>
      <c r="LL76" s="94"/>
      <c r="LM76" s="94"/>
      <c r="LN76" s="94"/>
      <c r="LO76" s="94"/>
      <c r="LP76" s="94"/>
      <c r="LQ76" s="94"/>
      <c r="LR76" s="94"/>
      <c r="LS76" s="95"/>
      <c r="LT76" s="93" t="str">
        <f>
データ!$E$11</f>
        <v>
R01</v>
      </c>
      <c r="LU76" s="94"/>
      <c r="LV76" s="94"/>
      <c r="LW76" s="94"/>
      <c r="LX76" s="94"/>
      <c r="LY76" s="94"/>
      <c r="LZ76" s="94"/>
      <c r="MA76" s="94"/>
      <c r="MB76" s="94"/>
      <c r="MC76" s="94"/>
      <c r="MD76" s="94"/>
      <c r="ME76" s="94"/>
      <c r="MF76" s="94"/>
      <c r="MG76" s="94"/>
      <c r="MH76" s="95"/>
      <c r="MI76" s="93" t="str">
        <f>
データ!$F$11</f>
        <v>
R02</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2">
      <c r="A77" s="2"/>
      <c r="B77" s="22"/>
      <c r="C77" s="4"/>
      <c r="D77" s="4"/>
      <c r="E77" s="4"/>
      <c r="F77" s="4"/>
      <c r="I77" s="83" t="s">
        <v>
27</v>
      </c>
      <c r="J77" s="83"/>
      <c r="K77" s="83"/>
      <c r="L77" s="83"/>
      <c r="M77" s="83"/>
      <c r="N77" s="83"/>
      <c r="O77" s="83"/>
      <c r="P77" s="83"/>
      <c r="Q77" s="83"/>
      <c r="R77" s="80" t="str">
        <f>
データ!CB7</f>
        <v xml:space="preserve">
 </v>
      </c>
      <c r="S77" s="81"/>
      <c r="T77" s="81"/>
      <c r="U77" s="81"/>
      <c r="V77" s="81"/>
      <c r="W77" s="81"/>
      <c r="X77" s="81"/>
      <c r="Y77" s="81"/>
      <c r="Z77" s="81"/>
      <c r="AA77" s="81"/>
      <c r="AB77" s="81"/>
      <c r="AC77" s="81"/>
      <c r="AD77" s="81"/>
      <c r="AE77" s="81"/>
      <c r="AF77" s="82"/>
      <c r="AG77" s="80" t="str">
        <f>
データ!CC7</f>
        <v xml:space="preserve">
 </v>
      </c>
      <c r="AH77" s="81"/>
      <c r="AI77" s="81"/>
      <c r="AJ77" s="81"/>
      <c r="AK77" s="81"/>
      <c r="AL77" s="81"/>
      <c r="AM77" s="81"/>
      <c r="AN77" s="81"/>
      <c r="AO77" s="81"/>
      <c r="AP77" s="81"/>
      <c r="AQ77" s="81"/>
      <c r="AR77" s="81"/>
      <c r="AS77" s="81"/>
      <c r="AT77" s="81"/>
      <c r="AU77" s="82"/>
      <c r="AV77" s="80" t="str">
        <f>
データ!CD7</f>
        <v xml:space="preserve">
 </v>
      </c>
      <c r="AW77" s="81"/>
      <c r="AX77" s="81"/>
      <c r="AY77" s="81"/>
      <c r="AZ77" s="81"/>
      <c r="BA77" s="81"/>
      <c r="BB77" s="81"/>
      <c r="BC77" s="81"/>
      <c r="BD77" s="81"/>
      <c r="BE77" s="81"/>
      <c r="BF77" s="81"/>
      <c r="BG77" s="81"/>
      <c r="BH77" s="81"/>
      <c r="BI77" s="81"/>
      <c r="BJ77" s="82"/>
      <c r="BK77" s="80" t="str">
        <f>
データ!CE7</f>
        <v xml:space="preserve">
 </v>
      </c>
      <c r="BL77" s="81"/>
      <c r="BM77" s="81"/>
      <c r="BN77" s="81"/>
      <c r="BO77" s="81"/>
      <c r="BP77" s="81"/>
      <c r="BQ77" s="81"/>
      <c r="BR77" s="81"/>
      <c r="BS77" s="81"/>
      <c r="BT77" s="81"/>
      <c r="BU77" s="81"/>
      <c r="BV77" s="81"/>
      <c r="BW77" s="81"/>
      <c r="BX77" s="81"/>
      <c r="BY77" s="82"/>
      <c r="BZ77" s="80" t="str">
        <f>
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
27</v>
      </c>
      <c r="GD77" s="83"/>
      <c r="GE77" s="83"/>
      <c r="GF77" s="83"/>
      <c r="GG77" s="83"/>
      <c r="GH77" s="83"/>
      <c r="GI77" s="83"/>
      <c r="GJ77" s="83"/>
      <c r="GK77" s="83"/>
      <c r="GL77" s="80" t="str">
        <f>
データ!CO7</f>
        <v xml:space="preserve">
 </v>
      </c>
      <c r="GM77" s="81"/>
      <c r="GN77" s="81"/>
      <c r="GO77" s="81"/>
      <c r="GP77" s="81"/>
      <c r="GQ77" s="81"/>
      <c r="GR77" s="81"/>
      <c r="GS77" s="81"/>
      <c r="GT77" s="81"/>
      <c r="GU77" s="81"/>
      <c r="GV77" s="81"/>
      <c r="GW77" s="81"/>
      <c r="GX77" s="81"/>
      <c r="GY77" s="81"/>
      <c r="GZ77" s="82"/>
      <c r="HA77" s="80" t="str">
        <f>
データ!CP7</f>
        <v xml:space="preserve">
 </v>
      </c>
      <c r="HB77" s="81"/>
      <c r="HC77" s="81"/>
      <c r="HD77" s="81"/>
      <c r="HE77" s="81"/>
      <c r="HF77" s="81"/>
      <c r="HG77" s="81"/>
      <c r="HH77" s="81"/>
      <c r="HI77" s="81"/>
      <c r="HJ77" s="81"/>
      <c r="HK77" s="81"/>
      <c r="HL77" s="81"/>
      <c r="HM77" s="81"/>
      <c r="HN77" s="81"/>
      <c r="HO77" s="82"/>
      <c r="HP77" s="80" t="str">
        <f>
データ!CQ7</f>
        <v xml:space="preserve">
 </v>
      </c>
      <c r="HQ77" s="81"/>
      <c r="HR77" s="81"/>
      <c r="HS77" s="81"/>
      <c r="HT77" s="81"/>
      <c r="HU77" s="81"/>
      <c r="HV77" s="81"/>
      <c r="HW77" s="81"/>
      <c r="HX77" s="81"/>
      <c r="HY77" s="81"/>
      <c r="HZ77" s="81"/>
      <c r="IA77" s="81"/>
      <c r="IB77" s="81"/>
      <c r="IC77" s="81"/>
      <c r="ID77" s="82"/>
      <c r="IE77" s="80" t="str">
        <f>
データ!CR7</f>
        <v xml:space="preserve">
 </v>
      </c>
      <c r="IF77" s="81"/>
      <c r="IG77" s="81"/>
      <c r="IH77" s="81"/>
      <c r="II77" s="81"/>
      <c r="IJ77" s="81"/>
      <c r="IK77" s="81"/>
      <c r="IL77" s="81"/>
      <c r="IM77" s="81"/>
      <c r="IN77" s="81"/>
      <c r="IO77" s="81"/>
      <c r="IP77" s="81"/>
      <c r="IQ77" s="81"/>
      <c r="IR77" s="81"/>
      <c r="IS77" s="82"/>
      <c r="IT77" s="80" t="str">
        <f>
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
27</v>
      </c>
      <c r="JS77" s="83"/>
      <c r="JT77" s="83"/>
      <c r="JU77" s="83"/>
      <c r="JV77" s="83"/>
      <c r="JW77" s="83"/>
      <c r="JX77" s="83"/>
      <c r="JY77" s="83"/>
      <c r="JZ77" s="83"/>
      <c r="KA77" s="80">
        <f>
データ!CZ7</f>
        <v>
1115.2</v>
      </c>
      <c r="KB77" s="81"/>
      <c r="KC77" s="81"/>
      <c r="KD77" s="81"/>
      <c r="KE77" s="81"/>
      <c r="KF77" s="81"/>
      <c r="KG77" s="81"/>
      <c r="KH77" s="81"/>
      <c r="KI77" s="81"/>
      <c r="KJ77" s="81"/>
      <c r="KK77" s="81"/>
      <c r="KL77" s="81"/>
      <c r="KM77" s="81"/>
      <c r="KN77" s="81"/>
      <c r="KO77" s="82"/>
      <c r="KP77" s="80">
        <f>
データ!DA7</f>
        <v>
426.9</v>
      </c>
      <c r="KQ77" s="81"/>
      <c r="KR77" s="81"/>
      <c r="KS77" s="81"/>
      <c r="KT77" s="81"/>
      <c r="KU77" s="81"/>
      <c r="KV77" s="81"/>
      <c r="KW77" s="81"/>
      <c r="KX77" s="81"/>
      <c r="KY77" s="81"/>
      <c r="KZ77" s="81"/>
      <c r="LA77" s="81"/>
      <c r="LB77" s="81"/>
      <c r="LC77" s="81"/>
      <c r="LD77" s="82"/>
      <c r="LE77" s="80">
        <f>
データ!DB7</f>
        <v>
196.3</v>
      </c>
      <c r="LF77" s="81"/>
      <c r="LG77" s="81"/>
      <c r="LH77" s="81"/>
      <c r="LI77" s="81"/>
      <c r="LJ77" s="81"/>
      <c r="LK77" s="81"/>
      <c r="LL77" s="81"/>
      <c r="LM77" s="81"/>
      <c r="LN77" s="81"/>
      <c r="LO77" s="81"/>
      <c r="LP77" s="81"/>
      <c r="LQ77" s="81"/>
      <c r="LR77" s="81"/>
      <c r="LS77" s="82"/>
      <c r="LT77" s="80">
        <f>
データ!DC7</f>
        <v>
0</v>
      </c>
      <c r="LU77" s="81"/>
      <c r="LV77" s="81"/>
      <c r="LW77" s="81"/>
      <c r="LX77" s="81"/>
      <c r="LY77" s="81"/>
      <c r="LZ77" s="81"/>
      <c r="MA77" s="81"/>
      <c r="MB77" s="81"/>
      <c r="MC77" s="81"/>
      <c r="MD77" s="81"/>
      <c r="ME77" s="81"/>
      <c r="MF77" s="81"/>
      <c r="MG77" s="81"/>
      <c r="MH77" s="82"/>
      <c r="MI77" s="80">
        <f>
データ!DD7</f>
        <v>
0</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2">
      <c r="A78" s="2"/>
      <c r="B78" s="22"/>
      <c r="C78" s="4"/>
      <c r="D78" s="4"/>
      <c r="E78" s="4"/>
      <c r="F78" s="4"/>
      <c r="I78" s="83" t="s">
        <v>
29</v>
      </c>
      <c r="J78" s="83"/>
      <c r="K78" s="83"/>
      <c r="L78" s="83"/>
      <c r="M78" s="83"/>
      <c r="N78" s="83"/>
      <c r="O78" s="83"/>
      <c r="P78" s="83"/>
      <c r="Q78" s="83"/>
      <c r="R78" s="80" t="str">
        <f>
データ!CG7</f>
        <v xml:space="preserve">
 </v>
      </c>
      <c r="S78" s="81"/>
      <c r="T78" s="81"/>
      <c r="U78" s="81"/>
      <c r="V78" s="81"/>
      <c r="W78" s="81"/>
      <c r="X78" s="81"/>
      <c r="Y78" s="81"/>
      <c r="Z78" s="81"/>
      <c r="AA78" s="81"/>
      <c r="AB78" s="81"/>
      <c r="AC78" s="81"/>
      <c r="AD78" s="81"/>
      <c r="AE78" s="81"/>
      <c r="AF78" s="82"/>
      <c r="AG78" s="80" t="str">
        <f>
データ!CH7</f>
        <v xml:space="preserve">
 </v>
      </c>
      <c r="AH78" s="81"/>
      <c r="AI78" s="81"/>
      <c r="AJ78" s="81"/>
      <c r="AK78" s="81"/>
      <c r="AL78" s="81"/>
      <c r="AM78" s="81"/>
      <c r="AN78" s="81"/>
      <c r="AO78" s="81"/>
      <c r="AP78" s="81"/>
      <c r="AQ78" s="81"/>
      <c r="AR78" s="81"/>
      <c r="AS78" s="81"/>
      <c r="AT78" s="81"/>
      <c r="AU78" s="82"/>
      <c r="AV78" s="80" t="str">
        <f>
データ!CI7</f>
        <v xml:space="preserve">
 </v>
      </c>
      <c r="AW78" s="81"/>
      <c r="AX78" s="81"/>
      <c r="AY78" s="81"/>
      <c r="AZ78" s="81"/>
      <c r="BA78" s="81"/>
      <c r="BB78" s="81"/>
      <c r="BC78" s="81"/>
      <c r="BD78" s="81"/>
      <c r="BE78" s="81"/>
      <c r="BF78" s="81"/>
      <c r="BG78" s="81"/>
      <c r="BH78" s="81"/>
      <c r="BI78" s="81"/>
      <c r="BJ78" s="82"/>
      <c r="BK78" s="80" t="str">
        <f>
データ!CJ7</f>
        <v xml:space="preserve">
 </v>
      </c>
      <c r="BL78" s="81"/>
      <c r="BM78" s="81"/>
      <c r="BN78" s="81"/>
      <c r="BO78" s="81"/>
      <c r="BP78" s="81"/>
      <c r="BQ78" s="81"/>
      <c r="BR78" s="81"/>
      <c r="BS78" s="81"/>
      <c r="BT78" s="81"/>
      <c r="BU78" s="81"/>
      <c r="BV78" s="81"/>
      <c r="BW78" s="81"/>
      <c r="BX78" s="81"/>
      <c r="BY78" s="82"/>
      <c r="BZ78" s="80" t="str">
        <f>
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
29</v>
      </c>
      <c r="GD78" s="83"/>
      <c r="GE78" s="83"/>
      <c r="GF78" s="83"/>
      <c r="GG78" s="83"/>
      <c r="GH78" s="83"/>
      <c r="GI78" s="83"/>
      <c r="GJ78" s="83"/>
      <c r="GK78" s="83"/>
      <c r="GL78" s="80" t="str">
        <f>
データ!CT7</f>
        <v xml:space="preserve">
 </v>
      </c>
      <c r="GM78" s="81"/>
      <c r="GN78" s="81"/>
      <c r="GO78" s="81"/>
      <c r="GP78" s="81"/>
      <c r="GQ78" s="81"/>
      <c r="GR78" s="81"/>
      <c r="GS78" s="81"/>
      <c r="GT78" s="81"/>
      <c r="GU78" s="81"/>
      <c r="GV78" s="81"/>
      <c r="GW78" s="81"/>
      <c r="GX78" s="81"/>
      <c r="GY78" s="81"/>
      <c r="GZ78" s="82"/>
      <c r="HA78" s="80" t="str">
        <f>
データ!CU7</f>
        <v xml:space="preserve">
 </v>
      </c>
      <c r="HB78" s="81"/>
      <c r="HC78" s="81"/>
      <c r="HD78" s="81"/>
      <c r="HE78" s="81"/>
      <c r="HF78" s="81"/>
      <c r="HG78" s="81"/>
      <c r="HH78" s="81"/>
      <c r="HI78" s="81"/>
      <c r="HJ78" s="81"/>
      <c r="HK78" s="81"/>
      <c r="HL78" s="81"/>
      <c r="HM78" s="81"/>
      <c r="HN78" s="81"/>
      <c r="HO78" s="82"/>
      <c r="HP78" s="80" t="str">
        <f>
データ!CV7</f>
        <v xml:space="preserve">
 </v>
      </c>
      <c r="HQ78" s="81"/>
      <c r="HR78" s="81"/>
      <c r="HS78" s="81"/>
      <c r="HT78" s="81"/>
      <c r="HU78" s="81"/>
      <c r="HV78" s="81"/>
      <c r="HW78" s="81"/>
      <c r="HX78" s="81"/>
      <c r="HY78" s="81"/>
      <c r="HZ78" s="81"/>
      <c r="IA78" s="81"/>
      <c r="IB78" s="81"/>
      <c r="IC78" s="81"/>
      <c r="ID78" s="82"/>
      <c r="IE78" s="80" t="str">
        <f>
データ!CW7</f>
        <v xml:space="preserve">
 </v>
      </c>
      <c r="IF78" s="81"/>
      <c r="IG78" s="81"/>
      <c r="IH78" s="81"/>
      <c r="II78" s="81"/>
      <c r="IJ78" s="81"/>
      <c r="IK78" s="81"/>
      <c r="IL78" s="81"/>
      <c r="IM78" s="81"/>
      <c r="IN78" s="81"/>
      <c r="IO78" s="81"/>
      <c r="IP78" s="81"/>
      <c r="IQ78" s="81"/>
      <c r="IR78" s="81"/>
      <c r="IS78" s="82"/>
      <c r="IT78" s="80" t="str">
        <f>
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
29</v>
      </c>
      <c r="JS78" s="83"/>
      <c r="JT78" s="83"/>
      <c r="JU78" s="83"/>
      <c r="JV78" s="83"/>
      <c r="JW78" s="83"/>
      <c r="JX78" s="83"/>
      <c r="JY78" s="83"/>
      <c r="JZ78" s="83"/>
      <c r="KA78" s="80">
        <f>
データ!DE7</f>
        <v>
62.8</v>
      </c>
      <c r="KB78" s="81"/>
      <c r="KC78" s="81"/>
      <c r="KD78" s="81"/>
      <c r="KE78" s="81"/>
      <c r="KF78" s="81"/>
      <c r="KG78" s="81"/>
      <c r="KH78" s="81"/>
      <c r="KI78" s="81"/>
      <c r="KJ78" s="81"/>
      <c r="KK78" s="81"/>
      <c r="KL78" s="81"/>
      <c r="KM78" s="81"/>
      <c r="KN78" s="81"/>
      <c r="KO78" s="82"/>
      <c r="KP78" s="80">
        <f>
データ!DF7</f>
        <v>
62.3</v>
      </c>
      <c r="KQ78" s="81"/>
      <c r="KR78" s="81"/>
      <c r="KS78" s="81"/>
      <c r="KT78" s="81"/>
      <c r="KU78" s="81"/>
      <c r="KV78" s="81"/>
      <c r="KW78" s="81"/>
      <c r="KX78" s="81"/>
      <c r="KY78" s="81"/>
      <c r="KZ78" s="81"/>
      <c r="LA78" s="81"/>
      <c r="LB78" s="81"/>
      <c r="LC78" s="81"/>
      <c r="LD78" s="82"/>
      <c r="LE78" s="80">
        <f>
データ!DG7</f>
        <v>
87.9</v>
      </c>
      <c r="LF78" s="81"/>
      <c r="LG78" s="81"/>
      <c r="LH78" s="81"/>
      <c r="LI78" s="81"/>
      <c r="LJ78" s="81"/>
      <c r="LK78" s="81"/>
      <c r="LL78" s="81"/>
      <c r="LM78" s="81"/>
      <c r="LN78" s="81"/>
      <c r="LO78" s="81"/>
      <c r="LP78" s="81"/>
      <c r="LQ78" s="81"/>
      <c r="LR78" s="81"/>
      <c r="LS78" s="82"/>
      <c r="LT78" s="80">
        <f>
データ!DH7</f>
        <v>
56.3</v>
      </c>
      <c r="LU78" s="81"/>
      <c r="LV78" s="81"/>
      <c r="LW78" s="81"/>
      <c r="LX78" s="81"/>
      <c r="LY78" s="81"/>
      <c r="LZ78" s="81"/>
      <c r="MA78" s="81"/>
      <c r="MB78" s="81"/>
      <c r="MC78" s="81"/>
      <c r="MD78" s="81"/>
      <c r="ME78" s="81"/>
      <c r="MF78" s="81"/>
      <c r="MG78" s="81"/>
      <c r="MH78" s="82"/>
      <c r="MI78" s="80">
        <f>
データ!DI7</f>
        <v>
70.3</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2">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2">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2">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2">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2">
      <c r="C83" s="2"/>
      <c r="BH83" s="2"/>
      <c r="GN83" s="2"/>
      <c r="IT83" s="2"/>
      <c r="KY83" s="2"/>
    </row>
    <row r="84" spans="1:382" x14ac:dyDescent="0.2">
      <c r="C84" s="2"/>
      <c r="BH84" s="2"/>
      <c r="GN84" s="2"/>
      <c r="IT84" s="2"/>
      <c r="KY84" s="2"/>
    </row>
    <row r="86" spans="1:382" hidden="1" x14ac:dyDescent="0.2">
      <c r="B86" s="45" t="s">
        <v>
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2">
      <c r="B87" s="45" t="s">
        <v>
36</v>
      </c>
      <c r="C87" s="46" t="s">
        <v>
37</v>
      </c>
      <c r="D87" s="46" t="s">
        <v>
38</v>
      </c>
      <c r="E87" s="46" t="s">
        <v>
39</v>
      </c>
      <c r="F87" s="46" t="s">
        <v>
40</v>
      </c>
      <c r="G87" s="46" t="s">
        <v>
41</v>
      </c>
      <c r="H87" s="46" t="s">
        <v>
42</v>
      </c>
      <c r="I87" s="46" t="s">
        <v>
43</v>
      </c>
      <c r="J87" s="46" t="s">
        <v>
44</v>
      </c>
      <c r="K87" s="46" t="s">
        <v>
45</v>
      </c>
      <c r="L87" s="46" t="s">
        <v>
46</v>
      </c>
      <c r="M87" s="47" t="s">
        <v>
47</v>
      </c>
      <c r="N87" s="47"/>
      <c r="O87" s="47"/>
      <c r="P87" s="47"/>
      <c r="Q87" s="47"/>
      <c r="R87" s="47"/>
      <c r="S87" s="47"/>
      <c r="T87" s="47"/>
      <c r="U87" s="47"/>
      <c r="V87" s="47"/>
      <c r="W87" s="47"/>
      <c r="X87" s="47"/>
      <c r="Y87" s="47"/>
      <c r="Z87" s="48"/>
      <c r="AA87" s="48"/>
      <c r="AB87" s="48"/>
      <c r="AC87" s="48"/>
    </row>
    <row r="88" spans="1:382" hidden="1" x14ac:dyDescent="0.2">
      <c r="B88" s="45" t="str">
        <f>
データ!AI6</f>
        <v>
【630.7】</v>
      </c>
      <c r="C88" s="46" t="str">
        <f>
データ!AT6</f>
        <v>
【8.6】</v>
      </c>
      <c r="D88" s="46" t="str">
        <f>
データ!BE6</f>
        <v>
【2,345】</v>
      </c>
      <c r="E88" s="46" t="str">
        <f>
データ!DU6</f>
        <v>
【164.2】</v>
      </c>
      <c r="F88" s="46" t="str">
        <f>
データ!BP6</f>
        <v>
【△65.9】</v>
      </c>
      <c r="G88" s="46" t="str">
        <f>
データ!CA6</f>
        <v>
【3,932】</v>
      </c>
      <c r="H88" s="46" t="str">
        <f>
データ!CL6</f>
        <v xml:space="preserve">
 </v>
      </c>
      <c r="I88" s="46" t="s">
        <v>
48</v>
      </c>
      <c r="J88" s="46" t="s">
        <v>
48</v>
      </c>
      <c r="K88" s="46" t="str">
        <f>
データ!CY6</f>
        <v xml:space="preserve">
 </v>
      </c>
      <c r="L88" s="46" t="str">
        <f>
データ!DJ6</f>
        <v>
【183.4】</v>
      </c>
      <c r="M88" s="47"/>
      <c r="N88" s="47"/>
      <c r="O88" s="47"/>
      <c r="P88" s="47"/>
      <c r="Q88" s="47"/>
      <c r="R88" s="47"/>
      <c r="S88" s="47"/>
      <c r="T88" s="47"/>
      <c r="U88" s="47"/>
      <c r="V88" s="47"/>
      <c r="W88" s="47"/>
      <c r="X88" s="47"/>
      <c r="Y88" s="47"/>
      <c r="Z88" s="48"/>
      <c r="AA88" s="48"/>
      <c r="AB88" s="48"/>
      <c r="AC88" s="48"/>
    </row>
  </sheetData>
  <sheetProtection algorithmName="SHA-512" hashValue="o4VJ4kiNukbowu4NVYFAUGnGfRQt+pbUA7W4QmQjnmGBhRNp6F0PNXYW49rSunyBrFkMSCYjaR5Bjj81HETfLQ==" saltValue="SucE3McmySvux6vJxpPX7g=="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
49</v>
      </c>
      <c r="Y1" s="48">
        <v>
1</v>
      </c>
      <c r="Z1" s="48">
        <v>
1</v>
      </c>
      <c r="AA1" s="48">
        <v>
1</v>
      </c>
      <c r="AB1" s="48">
        <v>
1</v>
      </c>
      <c r="AC1" s="48">
        <v>
1</v>
      </c>
      <c r="AD1" s="48">
        <v>
1</v>
      </c>
      <c r="AE1" s="48">
        <v>
1</v>
      </c>
      <c r="AF1" s="48">
        <v>
1</v>
      </c>
      <c r="AG1" s="48">
        <v>
1</v>
      </c>
      <c r="AH1" s="48">
        <v>
1</v>
      </c>
      <c r="AI1" s="48"/>
      <c r="AJ1" s="48">
        <v>
1</v>
      </c>
      <c r="AK1" s="48">
        <v>
1</v>
      </c>
      <c r="AL1" s="48">
        <v>
1</v>
      </c>
      <c r="AM1" s="48">
        <v>
1</v>
      </c>
      <c r="AN1" s="48">
        <v>
1</v>
      </c>
      <c r="AO1" s="48">
        <v>
1</v>
      </c>
      <c r="AP1" s="48">
        <v>
1</v>
      </c>
      <c r="AQ1" s="48">
        <v>
1</v>
      </c>
      <c r="AR1" s="48">
        <v>
1</v>
      </c>
      <c r="AS1" s="48">
        <v>
1</v>
      </c>
      <c r="AT1" s="48"/>
      <c r="AU1" s="48">
        <v>
1</v>
      </c>
      <c r="AV1" s="48">
        <v>
1</v>
      </c>
      <c r="AW1" s="48">
        <v>
1</v>
      </c>
      <c r="AX1" s="48">
        <v>
1</v>
      </c>
      <c r="AY1" s="48">
        <v>
1</v>
      </c>
      <c r="AZ1" s="48">
        <v>
1</v>
      </c>
      <c r="BA1" s="48">
        <v>
1</v>
      </c>
      <c r="BB1" s="48">
        <v>
1</v>
      </c>
      <c r="BC1" s="48">
        <v>
1</v>
      </c>
      <c r="BD1" s="48">
        <v>
1</v>
      </c>
      <c r="BE1" s="48"/>
      <c r="BF1" s="48">
        <v>
1</v>
      </c>
      <c r="BG1" s="48">
        <v>
1</v>
      </c>
      <c r="BH1" s="48">
        <v>
1</v>
      </c>
      <c r="BI1" s="48">
        <v>
1</v>
      </c>
      <c r="BJ1" s="48">
        <v>
1</v>
      </c>
      <c r="BK1" s="48">
        <v>
1</v>
      </c>
      <c r="BL1" s="48">
        <v>
1</v>
      </c>
      <c r="BM1" s="48">
        <v>
1</v>
      </c>
      <c r="BN1" s="48">
        <v>
1</v>
      </c>
      <c r="BO1" s="48">
        <v>
1</v>
      </c>
      <c r="BP1" s="48"/>
      <c r="BQ1" s="48">
        <v>
1</v>
      </c>
      <c r="BR1" s="48">
        <v>
1</v>
      </c>
      <c r="BS1" s="48">
        <v>
1</v>
      </c>
      <c r="BT1" s="48">
        <v>
1</v>
      </c>
      <c r="BU1" s="48">
        <v>
1</v>
      </c>
      <c r="BV1" s="48">
        <v>
1</v>
      </c>
      <c r="BW1" s="48">
        <v>
1</v>
      </c>
      <c r="BX1" s="48">
        <v>
1</v>
      </c>
      <c r="BY1" s="48">
        <v>
1</v>
      </c>
      <c r="BZ1" s="48">
        <v>
1</v>
      </c>
      <c r="CA1" s="48"/>
      <c r="CB1" s="48">
        <v>
1</v>
      </c>
      <c r="CC1" s="48">
        <v>
1</v>
      </c>
      <c r="CD1" s="48">
        <v>
1</v>
      </c>
      <c r="CE1" s="48">
        <v>
1</v>
      </c>
      <c r="CF1" s="48">
        <v>
1</v>
      </c>
      <c r="CG1" s="48">
        <v>
1</v>
      </c>
      <c r="CH1" s="48">
        <v>
1</v>
      </c>
      <c r="CI1" s="48">
        <v>
1</v>
      </c>
      <c r="CJ1" s="48">
        <v>
1</v>
      </c>
      <c r="CK1" s="48">
        <v>
1</v>
      </c>
      <c r="CL1" s="48"/>
      <c r="CO1" s="48">
        <v>
1</v>
      </c>
      <c r="CP1" s="48">
        <v>
1</v>
      </c>
      <c r="CQ1" s="48">
        <v>
1</v>
      </c>
      <c r="CR1" s="48">
        <v>
1</v>
      </c>
      <c r="CS1" s="48">
        <v>
1</v>
      </c>
      <c r="CT1" s="48">
        <v>
1</v>
      </c>
      <c r="CU1" s="48">
        <v>
1</v>
      </c>
      <c r="CV1" s="48">
        <v>
1</v>
      </c>
      <c r="CW1" s="48">
        <v>
1</v>
      </c>
      <c r="CX1" s="48">
        <v>
1</v>
      </c>
      <c r="CY1" s="48"/>
      <c r="CZ1" s="48">
        <v>
1</v>
      </c>
      <c r="DA1" s="48">
        <v>
1</v>
      </c>
      <c r="DB1" s="48">
        <v>
1</v>
      </c>
      <c r="DC1" s="48">
        <v>
1</v>
      </c>
      <c r="DD1" s="48">
        <v>
1</v>
      </c>
      <c r="DE1" s="48">
        <v>
1</v>
      </c>
      <c r="DF1" s="48">
        <v>
1</v>
      </c>
      <c r="DG1" s="48">
        <v>
1</v>
      </c>
      <c r="DH1" s="48">
        <v>
1</v>
      </c>
      <c r="DI1" s="48">
        <v>
1</v>
      </c>
      <c r="DJ1" s="48"/>
      <c r="DK1" s="48">
        <v>
1</v>
      </c>
      <c r="DL1" s="48">
        <v>
1</v>
      </c>
      <c r="DM1" s="48">
        <v>
1</v>
      </c>
      <c r="DN1" s="48">
        <v>
1</v>
      </c>
      <c r="DO1" s="48">
        <v>
1</v>
      </c>
      <c r="DP1" s="48">
        <v>
1</v>
      </c>
      <c r="DQ1" s="48">
        <v>
1</v>
      </c>
      <c r="DR1" s="48">
        <v>
1</v>
      </c>
      <c r="DS1" s="48">
        <v>
1</v>
      </c>
      <c r="DT1" s="48">
        <v>
1</v>
      </c>
      <c r="DU1" s="48"/>
    </row>
    <row r="2" spans="1:125" x14ac:dyDescent="0.2">
      <c r="A2" s="49" t="s">
        <v>
50</v>
      </c>
      <c r="B2" s="49">
        <f>
COLUMN()-1</f>
        <v>
1</v>
      </c>
      <c r="C2" s="49">
        <f t="shared" ref="C2:DU2" si="0">
COLUMN()-1</f>
        <v>
2</v>
      </c>
      <c r="D2" s="49">
        <f t="shared" si="0"/>
        <v>
3</v>
      </c>
      <c r="E2" s="49">
        <f t="shared" si="0"/>
        <v>
4</v>
      </c>
      <c r="F2" s="49">
        <f t="shared" si="0"/>
        <v>
5</v>
      </c>
      <c r="G2" s="49">
        <f t="shared" si="0"/>
        <v>
6</v>
      </c>
      <c r="H2" s="49">
        <f t="shared" si="0"/>
        <v>
7</v>
      </c>
      <c r="I2" s="49">
        <f t="shared" si="0"/>
        <v>
8</v>
      </c>
      <c r="J2" s="49">
        <f t="shared" si="0"/>
        <v>
9</v>
      </c>
      <c r="K2" s="49">
        <f t="shared" si="0"/>
        <v>
10</v>
      </c>
      <c r="L2" s="49">
        <f t="shared" si="0"/>
        <v>
11</v>
      </c>
      <c r="M2" s="49">
        <f t="shared" si="0"/>
        <v>
12</v>
      </c>
      <c r="N2" s="49">
        <f t="shared" si="0"/>
        <v>
13</v>
      </c>
      <c r="O2" s="49">
        <f t="shared" si="0"/>
        <v>
14</v>
      </c>
      <c r="P2" s="49">
        <f t="shared" si="0"/>
        <v>
15</v>
      </c>
      <c r="Q2" s="49">
        <f t="shared" si="0"/>
        <v>
16</v>
      </c>
      <c r="R2" s="49">
        <f t="shared" si="0"/>
        <v>
17</v>
      </c>
      <c r="S2" s="49">
        <f t="shared" si="0"/>
        <v>
18</v>
      </c>
      <c r="T2" s="49">
        <f t="shared" si="0"/>
        <v>
19</v>
      </c>
      <c r="U2" s="49">
        <f t="shared" si="0"/>
        <v>
20</v>
      </c>
      <c r="V2" s="49">
        <f t="shared" si="0"/>
        <v>
21</v>
      </c>
      <c r="W2" s="49">
        <f t="shared" si="0"/>
        <v>
22</v>
      </c>
      <c r="X2" s="49">
        <f t="shared" si="0"/>
        <v>
23</v>
      </c>
      <c r="Y2" s="49">
        <f t="shared" si="0"/>
        <v>
24</v>
      </c>
      <c r="Z2" s="49">
        <f t="shared" si="0"/>
        <v>
25</v>
      </c>
      <c r="AA2" s="49">
        <f t="shared" si="0"/>
        <v>
26</v>
      </c>
      <c r="AB2" s="49">
        <f t="shared" si="0"/>
        <v>
27</v>
      </c>
      <c r="AC2" s="49">
        <f t="shared" si="0"/>
        <v>
28</v>
      </c>
      <c r="AD2" s="49">
        <f t="shared" si="0"/>
        <v>
29</v>
      </c>
      <c r="AE2" s="49">
        <f t="shared" si="0"/>
        <v>
30</v>
      </c>
      <c r="AF2" s="49">
        <f t="shared" si="0"/>
        <v>
31</v>
      </c>
      <c r="AG2" s="49">
        <f t="shared" si="0"/>
        <v>
32</v>
      </c>
      <c r="AH2" s="49">
        <f t="shared" si="0"/>
        <v>
33</v>
      </c>
      <c r="AI2" s="49">
        <f t="shared" si="0"/>
        <v>
34</v>
      </c>
      <c r="AJ2" s="49">
        <f t="shared" si="0"/>
        <v>
35</v>
      </c>
      <c r="AK2" s="49">
        <f t="shared" si="0"/>
        <v>
36</v>
      </c>
      <c r="AL2" s="49">
        <f t="shared" si="0"/>
        <v>
37</v>
      </c>
      <c r="AM2" s="49">
        <f t="shared" si="0"/>
        <v>
38</v>
      </c>
      <c r="AN2" s="49">
        <f t="shared" si="0"/>
        <v>
39</v>
      </c>
      <c r="AO2" s="49">
        <f t="shared" si="0"/>
        <v>
40</v>
      </c>
      <c r="AP2" s="49">
        <f t="shared" si="0"/>
        <v>
41</v>
      </c>
      <c r="AQ2" s="49">
        <f t="shared" si="0"/>
        <v>
42</v>
      </c>
      <c r="AR2" s="49">
        <f t="shared" si="0"/>
        <v>
43</v>
      </c>
      <c r="AS2" s="49">
        <f t="shared" si="0"/>
        <v>
44</v>
      </c>
      <c r="AT2" s="49">
        <f t="shared" si="0"/>
        <v>
45</v>
      </c>
      <c r="AU2" s="49">
        <f t="shared" si="0"/>
        <v>
46</v>
      </c>
      <c r="AV2" s="49">
        <f t="shared" si="0"/>
        <v>
47</v>
      </c>
      <c r="AW2" s="49">
        <f t="shared" si="0"/>
        <v>
48</v>
      </c>
      <c r="AX2" s="49">
        <f t="shared" si="0"/>
        <v>
49</v>
      </c>
      <c r="AY2" s="49">
        <f t="shared" si="0"/>
        <v>
50</v>
      </c>
      <c r="AZ2" s="49">
        <f t="shared" si="0"/>
        <v>
51</v>
      </c>
      <c r="BA2" s="49">
        <f t="shared" si="0"/>
        <v>
52</v>
      </c>
      <c r="BB2" s="49">
        <f t="shared" si="0"/>
        <v>
53</v>
      </c>
      <c r="BC2" s="49">
        <f t="shared" si="0"/>
        <v>
54</v>
      </c>
      <c r="BD2" s="49">
        <f t="shared" si="0"/>
        <v>
55</v>
      </c>
      <c r="BE2" s="49">
        <f t="shared" si="0"/>
        <v>
56</v>
      </c>
      <c r="BF2" s="49">
        <f t="shared" si="0"/>
        <v>
57</v>
      </c>
      <c r="BG2" s="49">
        <f t="shared" si="0"/>
        <v>
58</v>
      </c>
      <c r="BH2" s="49">
        <f t="shared" si="0"/>
        <v>
59</v>
      </c>
      <c r="BI2" s="49">
        <f t="shared" si="0"/>
        <v>
60</v>
      </c>
      <c r="BJ2" s="49">
        <f t="shared" si="0"/>
        <v>
61</v>
      </c>
      <c r="BK2" s="49">
        <f t="shared" si="0"/>
        <v>
62</v>
      </c>
      <c r="BL2" s="49">
        <f t="shared" si="0"/>
        <v>
63</v>
      </c>
      <c r="BM2" s="49">
        <f t="shared" si="0"/>
        <v>
64</v>
      </c>
      <c r="BN2" s="49">
        <f t="shared" si="0"/>
        <v>
65</v>
      </c>
      <c r="BO2" s="49">
        <f t="shared" si="0"/>
        <v>
66</v>
      </c>
      <c r="BP2" s="49">
        <f t="shared" si="0"/>
        <v>
67</v>
      </c>
      <c r="BQ2" s="49">
        <f t="shared" si="0"/>
        <v>
68</v>
      </c>
      <c r="BR2" s="49">
        <f t="shared" si="0"/>
        <v>
69</v>
      </c>
      <c r="BS2" s="49">
        <f t="shared" si="0"/>
        <v>
70</v>
      </c>
      <c r="BT2" s="49">
        <f t="shared" si="0"/>
        <v>
71</v>
      </c>
      <c r="BU2" s="49">
        <f t="shared" si="0"/>
        <v>
72</v>
      </c>
      <c r="BV2" s="49">
        <f t="shared" si="0"/>
        <v>
73</v>
      </c>
      <c r="BW2" s="49">
        <f t="shared" si="0"/>
        <v>
74</v>
      </c>
      <c r="BX2" s="49">
        <f t="shared" si="0"/>
        <v>
75</v>
      </c>
      <c r="BY2" s="49">
        <f t="shared" si="0"/>
        <v>
76</v>
      </c>
      <c r="BZ2" s="49">
        <f t="shared" si="0"/>
        <v>
77</v>
      </c>
      <c r="CA2" s="49">
        <f t="shared" si="0"/>
        <v>
78</v>
      </c>
      <c r="CB2" s="49">
        <f t="shared" si="0"/>
        <v>
79</v>
      </c>
      <c r="CC2" s="49">
        <f t="shared" si="0"/>
        <v>
80</v>
      </c>
      <c r="CD2" s="49">
        <f t="shared" si="0"/>
        <v>
81</v>
      </c>
      <c r="CE2" s="49">
        <f t="shared" si="0"/>
        <v>
82</v>
      </c>
      <c r="CF2" s="49">
        <f t="shared" si="0"/>
        <v>
83</v>
      </c>
      <c r="CG2" s="49">
        <f t="shared" si="0"/>
        <v>
84</v>
      </c>
      <c r="CH2" s="49">
        <f t="shared" si="0"/>
        <v>
85</v>
      </c>
      <c r="CI2" s="49">
        <f t="shared" si="0"/>
        <v>
86</v>
      </c>
      <c r="CJ2" s="49">
        <f t="shared" si="0"/>
        <v>
87</v>
      </c>
      <c r="CK2" s="49">
        <f t="shared" si="0"/>
        <v>
88</v>
      </c>
      <c r="CL2" s="49">
        <f t="shared" si="0"/>
        <v>
89</v>
      </c>
      <c r="CM2" s="49">
        <f t="shared" si="0"/>
        <v>
90</v>
      </c>
      <c r="CN2" s="49">
        <f t="shared" si="0"/>
        <v>
91</v>
      </c>
      <c r="CO2" s="49">
        <f t="shared" si="0"/>
        <v>
92</v>
      </c>
      <c r="CP2" s="49">
        <f t="shared" si="0"/>
        <v>
93</v>
      </c>
      <c r="CQ2" s="49">
        <f t="shared" si="0"/>
        <v>
94</v>
      </c>
      <c r="CR2" s="49">
        <f t="shared" si="0"/>
        <v>
95</v>
      </c>
      <c r="CS2" s="49">
        <f t="shared" si="0"/>
        <v>
96</v>
      </c>
      <c r="CT2" s="49">
        <f t="shared" si="0"/>
        <v>
97</v>
      </c>
      <c r="CU2" s="49">
        <f t="shared" si="0"/>
        <v>
98</v>
      </c>
      <c r="CV2" s="49">
        <f t="shared" si="0"/>
        <v>
99</v>
      </c>
      <c r="CW2" s="49">
        <f t="shared" si="0"/>
        <v>
100</v>
      </c>
      <c r="CX2" s="49">
        <f t="shared" si="0"/>
        <v>
101</v>
      </c>
      <c r="CY2" s="49">
        <f t="shared" si="0"/>
        <v>
102</v>
      </c>
      <c r="CZ2" s="49">
        <f t="shared" si="0"/>
        <v>
103</v>
      </c>
      <c r="DA2" s="49">
        <f t="shared" si="0"/>
        <v>
104</v>
      </c>
      <c r="DB2" s="49">
        <f t="shared" si="0"/>
        <v>
105</v>
      </c>
      <c r="DC2" s="49">
        <f t="shared" si="0"/>
        <v>
106</v>
      </c>
      <c r="DD2" s="49">
        <f t="shared" si="0"/>
        <v>
107</v>
      </c>
      <c r="DE2" s="49">
        <f t="shared" si="0"/>
        <v>
108</v>
      </c>
      <c r="DF2" s="49">
        <f t="shared" si="0"/>
        <v>
109</v>
      </c>
      <c r="DG2" s="49">
        <f t="shared" si="0"/>
        <v>
110</v>
      </c>
      <c r="DH2" s="49">
        <f t="shared" si="0"/>
        <v>
111</v>
      </c>
      <c r="DI2" s="49">
        <f t="shared" si="0"/>
        <v>
112</v>
      </c>
      <c r="DJ2" s="49">
        <f t="shared" si="0"/>
        <v>
113</v>
      </c>
      <c r="DK2" s="49">
        <f t="shared" si="0"/>
        <v>
114</v>
      </c>
      <c r="DL2" s="49">
        <f t="shared" si="0"/>
        <v>
115</v>
      </c>
      <c r="DM2" s="49">
        <f t="shared" si="0"/>
        <v>
116</v>
      </c>
      <c r="DN2" s="49">
        <f t="shared" si="0"/>
        <v>
117</v>
      </c>
      <c r="DO2" s="49">
        <f t="shared" si="0"/>
        <v>
118</v>
      </c>
      <c r="DP2" s="49">
        <f t="shared" si="0"/>
        <v>
119</v>
      </c>
      <c r="DQ2" s="49">
        <f t="shared" si="0"/>
        <v>
120</v>
      </c>
      <c r="DR2" s="49">
        <f t="shared" si="0"/>
        <v>
121</v>
      </c>
      <c r="DS2" s="49">
        <f t="shared" si="0"/>
        <v>
122</v>
      </c>
      <c r="DT2" s="49">
        <f t="shared" si="0"/>
        <v>
123</v>
      </c>
      <c r="DU2" s="49">
        <f t="shared" si="0"/>
        <v>
124</v>
      </c>
    </row>
    <row r="3" spans="1:125" ht="13.2" customHeight="1" x14ac:dyDescent="0.2">
      <c r="A3" s="49" t="s">
        <v>
51</v>
      </c>
      <c r="B3" s="50" t="s">
        <v>
52</v>
      </c>
      <c r="C3" s="50" t="s">
        <v>
53</v>
      </c>
      <c r="D3" s="50" t="s">
        <v>
54</v>
      </c>
      <c r="E3" s="50" t="s">
        <v>
55</v>
      </c>
      <c r="F3" s="50" t="s">
        <v>
56</v>
      </c>
      <c r="G3" s="50" t="s">
        <v>
57</v>
      </c>
      <c r="H3" s="143" t="s">
        <v>
58</v>
      </c>
      <c r="I3" s="144"/>
      <c r="J3" s="144"/>
      <c r="K3" s="144"/>
      <c r="L3" s="144"/>
      <c r="M3" s="144"/>
      <c r="N3" s="144"/>
      <c r="O3" s="144"/>
      <c r="P3" s="144"/>
      <c r="Q3" s="144"/>
      <c r="R3" s="144"/>
      <c r="S3" s="144"/>
      <c r="T3" s="144"/>
      <c r="U3" s="144"/>
      <c r="V3" s="144"/>
      <c r="W3" s="144"/>
      <c r="X3" s="144"/>
      <c r="Y3" s="51" t="s">
        <v>
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
60</v>
      </c>
      <c r="CP3" s="52"/>
      <c r="CQ3" s="52"/>
      <c r="CR3" s="52"/>
      <c r="CS3" s="52"/>
      <c r="CT3" s="52"/>
      <c r="CU3" s="52"/>
      <c r="CV3" s="52"/>
      <c r="CW3" s="52"/>
      <c r="CX3" s="52"/>
      <c r="CY3" s="52"/>
      <c r="CZ3" s="56"/>
      <c r="DA3" s="52"/>
      <c r="DB3" s="52"/>
      <c r="DC3" s="52"/>
      <c r="DD3" s="52"/>
      <c r="DE3" s="52"/>
      <c r="DF3" s="52"/>
      <c r="DG3" s="52"/>
      <c r="DH3" s="52"/>
      <c r="DI3" s="52"/>
      <c r="DJ3" s="54"/>
      <c r="DK3" s="52" t="s">
        <v>
25</v>
      </c>
      <c r="DL3" s="52"/>
      <c r="DM3" s="52"/>
      <c r="DN3" s="52"/>
      <c r="DO3" s="52"/>
      <c r="DP3" s="52"/>
      <c r="DQ3" s="52"/>
      <c r="DR3" s="52"/>
      <c r="DS3" s="52"/>
      <c r="DT3" s="52"/>
      <c r="DU3" s="54"/>
    </row>
    <row r="4" spans="1:125" x14ac:dyDescent="0.2">
      <c r="A4" s="49" t="s">
        <v>
61</v>
      </c>
      <c r="B4" s="57"/>
      <c r="C4" s="57"/>
      <c r="D4" s="57"/>
      <c r="E4" s="57"/>
      <c r="F4" s="57"/>
      <c r="G4" s="57"/>
      <c r="H4" s="145"/>
      <c r="I4" s="146"/>
      <c r="J4" s="146"/>
      <c r="K4" s="146"/>
      <c r="L4" s="146"/>
      <c r="M4" s="146"/>
      <c r="N4" s="146"/>
      <c r="O4" s="146"/>
      <c r="P4" s="146"/>
      <c r="Q4" s="146"/>
      <c r="R4" s="146"/>
      <c r="S4" s="146"/>
      <c r="T4" s="146"/>
      <c r="U4" s="146"/>
      <c r="V4" s="146"/>
      <c r="W4" s="146"/>
      <c r="X4" s="146"/>
      <c r="Y4" s="140" t="s">
        <v>
62</v>
      </c>
      <c r="Z4" s="141"/>
      <c r="AA4" s="141"/>
      <c r="AB4" s="141"/>
      <c r="AC4" s="141"/>
      <c r="AD4" s="141"/>
      <c r="AE4" s="141"/>
      <c r="AF4" s="141"/>
      <c r="AG4" s="141"/>
      <c r="AH4" s="141"/>
      <c r="AI4" s="142"/>
      <c r="AJ4" s="147" t="s">
        <v>
63</v>
      </c>
      <c r="AK4" s="147"/>
      <c r="AL4" s="147"/>
      <c r="AM4" s="147"/>
      <c r="AN4" s="147"/>
      <c r="AO4" s="147"/>
      <c r="AP4" s="147"/>
      <c r="AQ4" s="147"/>
      <c r="AR4" s="147"/>
      <c r="AS4" s="147"/>
      <c r="AT4" s="147"/>
      <c r="AU4" s="148" t="s">
        <v>
64</v>
      </c>
      <c r="AV4" s="147"/>
      <c r="AW4" s="147"/>
      <c r="AX4" s="147"/>
      <c r="AY4" s="147"/>
      <c r="AZ4" s="147"/>
      <c r="BA4" s="147"/>
      <c r="BB4" s="147"/>
      <c r="BC4" s="147"/>
      <c r="BD4" s="147"/>
      <c r="BE4" s="147"/>
      <c r="BF4" s="147" t="s">
        <v>
65</v>
      </c>
      <c r="BG4" s="147"/>
      <c r="BH4" s="147"/>
      <c r="BI4" s="147"/>
      <c r="BJ4" s="147"/>
      <c r="BK4" s="147"/>
      <c r="BL4" s="147"/>
      <c r="BM4" s="147"/>
      <c r="BN4" s="147"/>
      <c r="BO4" s="147"/>
      <c r="BP4" s="147"/>
      <c r="BQ4" s="148" t="s">
        <v>
66</v>
      </c>
      <c r="BR4" s="147"/>
      <c r="BS4" s="147"/>
      <c r="BT4" s="147"/>
      <c r="BU4" s="147"/>
      <c r="BV4" s="147"/>
      <c r="BW4" s="147"/>
      <c r="BX4" s="147"/>
      <c r="BY4" s="147"/>
      <c r="BZ4" s="147"/>
      <c r="CA4" s="147"/>
      <c r="CB4" s="147" t="s">
        <v>
67</v>
      </c>
      <c r="CC4" s="147"/>
      <c r="CD4" s="147"/>
      <c r="CE4" s="147"/>
      <c r="CF4" s="147"/>
      <c r="CG4" s="147"/>
      <c r="CH4" s="147"/>
      <c r="CI4" s="147"/>
      <c r="CJ4" s="147"/>
      <c r="CK4" s="147"/>
      <c r="CL4" s="147"/>
      <c r="CM4" s="149" t="s">
        <v>
68</v>
      </c>
      <c r="CN4" s="149" t="s">
        <v>
69</v>
      </c>
      <c r="CO4" s="140" t="s">
        <v>
70</v>
      </c>
      <c r="CP4" s="141"/>
      <c r="CQ4" s="141"/>
      <c r="CR4" s="141"/>
      <c r="CS4" s="141"/>
      <c r="CT4" s="141"/>
      <c r="CU4" s="141"/>
      <c r="CV4" s="141"/>
      <c r="CW4" s="141"/>
      <c r="CX4" s="141"/>
      <c r="CY4" s="142"/>
      <c r="CZ4" s="147" t="s">
        <v>
71</v>
      </c>
      <c r="DA4" s="147"/>
      <c r="DB4" s="147"/>
      <c r="DC4" s="147"/>
      <c r="DD4" s="147"/>
      <c r="DE4" s="147"/>
      <c r="DF4" s="147"/>
      <c r="DG4" s="147"/>
      <c r="DH4" s="147"/>
      <c r="DI4" s="147"/>
      <c r="DJ4" s="147"/>
      <c r="DK4" s="140" t="s">
        <v>
72</v>
      </c>
      <c r="DL4" s="141"/>
      <c r="DM4" s="141"/>
      <c r="DN4" s="141"/>
      <c r="DO4" s="141"/>
      <c r="DP4" s="141"/>
      <c r="DQ4" s="141"/>
      <c r="DR4" s="141"/>
      <c r="DS4" s="141"/>
      <c r="DT4" s="141"/>
      <c r="DU4" s="142"/>
    </row>
    <row r="5" spans="1:125" x14ac:dyDescent="0.2">
      <c r="A5" s="49" t="s">
        <v>
73</v>
      </c>
      <c r="B5" s="58"/>
      <c r="C5" s="58"/>
      <c r="D5" s="58"/>
      <c r="E5" s="58"/>
      <c r="F5" s="58"/>
      <c r="G5" s="58"/>
      <c r="H5" s="59" t="s">
        <v>
74</v>
      </c>
      <c r="I5" s="59" t="s">
        <v>
75</v>
      </c>
      <c r="J5" s="59" t="s">
        <v>
76</v>
      </c>
      <c r="K5" s="59" t="s">
        <v>
77</v>
      </c>
      <c r="L5" s="59" t="s">
        <v>
78</v>
      </c>
      <c r="M5" s="59" t="s">
        <v>
4</v>
      </c>
      <c r="N5" s="59" t="s">
        <v>
5</v>
      </c>
      <c r="O5" s="59" t="s">
        <v>
79</v>
      </c>
      <c r="P5" s="59" t="s">
        <v>
13</v>
      </c>
      <c r="Q5" s="59" t="s">
        <v>
80</v>
      </c>
      <c r="R5" s="59" t="s">
        <v>
81</v>
      </c>
      <c r="S5" s="59" t="s">
        <v>
82</v>
      </c>
      <c r="T5" s="59" t="s">
        <v>
83</v>
      </c>
      <c r="U5" s="59" t="s">
        <v>
84</v>
      </c>
      <c r="V5" s="59" t="s">
        <v>
85</v>
      </c>
      <c r="W5" s="59" t="s">
        <v>
86</v>
      </c>
      <c r="X5" s="59" t="s">
        <v>
87</v>
      </c>
      <c r="Y5" s="59" t="s">
        <v>
88</v>
      </c>
      <c r="Z5" s="59" t="s">
        <v>
89</v>
      </c>
      <c r="AA5" s="59" t="s">
        <v>
90</v>
      </c>
      <c r="AB5" s="59" t="s">
        <v>
91</v>
      </c>
      <c r="AC5" s="59" t="s">
        <v>
92</v>
      </c>
      <c r="AD5" s="59" t="s">
        <v>
93</v>
      </c>
      <c r="AE5" s="59" t="s">
        <v>
94</v>
      </c>
      <c r="AF5" s="59" t="s">
        <v>
95</v>
      </c>
      <c r="AG5" s="59" t="s">
        <v>
96</v>
      </c>
      <c r="AH5" s="59" t="s">
        <v>
97</v>
      </c>
      <c r="AI5" s="59" t="s">
        <v>
98</v>
      </c>
      <c r="AJ5" s="59" t="s">
        <v>
99</v>
      </c>
      <c r="AK5" s="59" t="s">
        <v>
100</v>
      </c>
      <c r="AL5" s="59" t="s">
        <v>
90</v>
      </c>
      <c r="AM5" s="59" t="s">
        <v>
101</v>
      </c>
      <c r="AN5" s="59" t="s">
        <v>
102</v>
      </c>
      <c r="AO5" s="59" t="s">
        <v>
93</v>
      </c>
      <c r="AP5" s="59" t="s">
        <v>
94</v>
      </c>
      <c r="AQ5" s="59" t="s">
        <v>
95</v>
      </c>
      <c r="AR5" s="59" t="s">
        <v>
96</v>
      </c>
      <c r="AS5" s="59" t="s">
        <v>
97</v>
      </c>
      <c r="AT5" s="59" t="s">
        <v>
98</v>
      </c>
      <c r="AU5" s="59" t="s">
        <v>
88</v>
      </c>
      <c r="AV5" s="59" t="s">
        <v>
100</v>
      </c>
      <c r="AW5" s="59" t="s">
        <v>
90</v>
      </c>
      <c r="AX5" s="59" t="s">
        <v>
91</v>
      </c>
      <c r="AY5" s="59" t="s">
        <v>
102</v>
      </c>
      <c r="AZ5" s="59" t="s">
        <v>
93</v>
      </c>
      <c r="BA5" s="59" t="s">
        <v>
94</v>
      </c>
      <c r="BB5" s="59" t="s">
        <v>
95</v>
      </c>
      <c r="BC5" s="59" t="s">
        <v>
96</v>
      </c>
      <c r="BD5" s="59" t="s">
        <v>
97</v>
      </c>
      <c r="BE5" s="59" t="s">
        <v>
98</v>
      </c>
      <c r="BF5" s="59" t="s">
        <v>
88</v>
      </c>
      <c r="BG5" s="59" t="s">
        <v>
100</v>
      </c>
      <c r="BH5" s="59" t="s">
        <v>
103</v>
      </c>
      <c r="BI5" s="59" t="s">
        <v>
91</v>
      </c>
      <c r="BJ5" s="59" t="s">
        <v>
102</v>
      </c>
      <c r="BK5" s="59" t="s">
        <v>
93</v>
      </c>
      <c r="BL5" s="59" t="s">
        <v>
94</v>
      </c>
      <c r="BM5" s="59" t="s">
        <v>
95</v>
      </c>
      <c r="BN5" s="59" t="s">
        <v>
96</v>
      </c>
      <c r="BO5" s="59" t="s">
        <v>
97</v>
      </c>
      <c r="BP5" s="59" t="s">
        <v>
98</v>
      </c>
      <c r="BQ5" s="59" t="s">
        <v>
88</v>
      </c>
      <c r="BR5" s="59" t="s">
        <v>
100</v>
      </c>
      <c r="BS5" s="59" t="s">
        <v>
104</v>
      </c>
      <c r="BT5" s="59" t="s">
        <v>
91</v>
      </c>
      <c r="BU5" s="59" t="s">
        <v>
92</v>
      </c>
      <c r="BV5" s="59" t="s">
        <v>
93</v>
      </c>
      <c r="BW5" s="59" t="s">
        <v>
94</v>
      </c>
      <c r="BX5" s="59" t="s">
        <v>
95</v>
      </c>
      <c r="BY5" s="59" t="s">
        <v>
96</v>
      </c>
      <c r="BZ5" s="59" t="s">
        <v>
97</v>
      </c>
      <c r="CA5" s="59" t="s">
        <v>
98</v>
      </c>
      <c r="CB5" s="59" t="s">
        <v>
88</v>
      </c>
      <c r="CC5" s="59" t="s">
        <v>
100</v>
      </c>
      <c r="CD5" s="59" t="s">
        <v>
104</v>
      </c>
      <c r="CE5" s="59" t="s">
        <v>
91</v>
      </c>
      <c r="CF5" s="59" t="s">
        <v>
92</v>
      </c>
      <c r="CG5" s="59" t="s">
        <v>
93</v>
      </c>
      <c r="CH5" s="59" t="s">
        <v>
94</v>
      </c>
      <c r="CI5" s="59" t="s">
        <v>
95</v>
      </c>
      <c r="CJ5" s="59" t="s">
        <v>
96</v>
      </c>
      <c r="CK5" s="59" t="s">
        <v>
97</v>
      </c>
      <c r="CL5" s="59" t="s">
        <v>
98</v>
      </c>
      <c r="CM5" s="150"/>
      <c r="CN5" s="150"/>
      <c r="CO5" s="59" t="s">
        <v>
88</v>
      </c>
      <c r="CP5" s="59" t="s">
        <v>
100</v>
      </c>
      <c r="CQ5" s="59" t="s">
        <v>
90</v>
      </c>
      <c r="CR5" s="59" t="s">
        <v>
105</v>
      </c>
      <c r="CS5" s="59" t="s">
        <v>
92</v>
      </c>
      <c r="CT5" s="59" t="s">
        <v>
93</v>
      </c>
      <c r="CU5" s="59" t="s">
        <v>
94</v>
      </c>
      <c r="CV5" s="59" t="s">
        <v>
95</v>
      </c>
      <c r="CW5" s="59" t="s">
        <v>
96</v>
      </c>
      <c r="CX5" s="59" t="s">
        <v>
97</v>
      </c>
      <c r="CY5" s="59" t="s">
        <v>
98</v>
      </c>
      <c r="CZ5" s="59" t="s">
        <v>
88</v>
      </c>
      <c r="DA5" s="59" t="s">
        <v>
100</v>
      </c>
      <c r="DB5" s="59" t="s">
        <v>
90</v>
      </c>
      <c r="DC5" s="59" t="s">
        <v>
106</v>
      </c>
      <c r="DD5" s="59" t="s">
        <v>
92</v>
      </c>
      <c r="DE5" s="59" t="s">
        <v>
93</v>
      </c>
      <c r="DF5" s="59" t="s">
        <v>
94</v>
      </c>
      <c r="DG5" s="59" t="s">
        <v>
95</v>
      </c>
      <c r="DH5" s="59" t="s">
        <v>
96</v>
      </c>
      <c r="DI5" s="59" t="s">
        <v>
97</v>
      </c>
      <c r="DJ5" s="59" t="s">
        <v>
35</v>
      </c>
      <c r="DK5" s="59" t="s">
        <v>
107</v>
      </c>
      <c r="DL5" s="59" t="s">
        <v>
100</v>
      </c>
      <c r="DM5" s="59" t="s">
        <v>
90</v>
      </c>
      <c r="DN5" s="59" t="s">
        <v>
101</v>
      </c>
      <c r="DO5" s="59" t="s">
        <v>
92</v>
      </c>
      <c r="DP5" s="59" t="s">
        <v>
93</v>
      </c>
      <c r="DQ5" s="59" t="s">
        <v>
94</v>
      </c>
      <c r="DR5" s="59" t="s">
        <v>
95</v>
      </c>
      <c r="DS5" s="59" t="s">
        <v>
96</v>
      </c>
      <c r="DT5" s="59" t="s">
        <v>
97</v>
      </c>
      <c r="DU5" s="59" t="s">
        <v>
98</v>
      </c>
    </row>
    <row r="6" spans="1:125" s="66" customFormat="1" x14ac:dyDescent="0.2">
      <c r="A6" s="49" t="s">
        <v>
108</v>
      </c>
      <c r="B6" s="60">
        <f>
B8</f>
        <v>
2020</v>
      </c>
      <c r="C6" s="60">
        <f t="shared" ref="C6:X6" si="1">
C8</f>
        <v>
131067</v>
      </c>
      <c r="D6" s="60">
        <f t="shared" si="1"/>
        <v>
47</v>
      </c>
      <c r="E6" s="60">
        <f t="shared" si="1"/>
        <v>
14</v>
      </c>
      <c r="F6" s="60">
        <f t="shared" si="1"/>
        <v>
0</v>
      </c>
      <c r="G6" s="60">
        <f t="shared" si="1"/>
        <v>
4</v>
      </c>
      <c r="H6" s="60" t="str">
        <f>
SUBSTITUTE(H8,"　","")</f>
        <v>
東京都台東区</v>
      </c>
      <c r="I6" s="60" t="str">
        <f t="shared" si="1"/>
        <v>
清川駐車場</v>
      </c>
      <c r="J6" s="60" t="str">
        <f t="shared" si="1"/>
        <v>
法非適用</v>
      </c>
      <c r="K6" s="60" t="str">
        <f t="shared" si="1"/>
        <v>
駐車場整備事業</v>
      </c>
      <c r="L6" s="60" t="str">
        <f t="shared" si="1"/>
        <v>
-</v>
      </c>
      <c r="M6" s="60" t="str">
        <f t="shared" si="1"/>
        <v>
Ａ３Ｂ１</v>
      </c>
      <c r="N6" s="60" t="str">
        <f t="shared" si="1"/>
        <v>
非設置</v>
      </c>
      <c r="O6" s="61" t="str">
        <f t="shared" si="1"/>
        <v>
該当数値なし</v>
      </c>
      <c r="P6" s="62" t="str">
        <f t="shared" si="1"/>
        <v>
その他駐車場</v>
      </c>
      <c r="Q6" s="62" t="str">
        <f t="shared" si="1"/>
        <v>
広場式</v>
      </c>
      <c r="R6" s="63">
        <f t="shared" si="1"/>
        <v>
11</v>
      </c>
      <c r="S6" s="62" t="str">
        <f t="shared" si="1"/>
        <v>
商業施設</v>
      </c>
      <c r="T6" s="62" t="str">
        <f t="shared" si="1"/>
        <v>
無</v>
      </c>
      <c r="U6" s="63">
        <f t="shared" si="1"/>
        <v>
3649</v>
      </c>
      <c r="V6" s="63">
        <f t="shared" si="1"/>
        <v>
18</v>
      </c>
      <c r="W6" s="63">
        <f t="shared" si="1"/>
        <v>
800</v>
      </c>
      <c r="X6" s="62" t="str">
        <f t="shared" si="1"/>
        <v>
無</v>
      </c>
      <c r="Y6" s="64">
        <f>
IF(Y8="-",NA(),Y8)</f>
        <v>
23.4</v>
      </c>
      <c r="Z6" s="64">
        <f t="shared" ref="Z6:AH6" si="2">
IF(Z8="-",NA(),Z8)</f>
        <v>
38.6</v>
      </c>
      <c r="AA6" s="64">
        <f t="shared" si="2"/>
        <v>
40.299999999999997</v>
      </c>
      <c r="AB6" s="64">
        <f t="shared" si="2"/>
        <v>
100</v>
      </c>
      <c r="AC6" s="64">
        <f t="shared" si="2"/>
        <v>
106.9</v>
      </c>
      <c r="AD6" s="64">
        <f t="shared" si="2"/>
        <v>
378</v>
      </c>
      <c r="AE6" s="64">
        <f t="shared" si="2"/>
        <v>
477.8</v>
      </c>
      <c r="AF6" s="64">
        <f t="shared" si="2"/>
        <v>
373.2</v>
      </c>
      <c r="AG6" s="64">
        <f t="shared" si="2"/>
        <v>
742.8</v>
      </c>
      <c r="AH6" s="64">
        <f t="shared" si="2"/>
        <v>
385.7</v>
      </c>
      <c r="AI6" s="61" t="str">
        <f>
IF(AI8="-","",IF(AI8="-","【-】","【"&amp;SUBSTITUTE(TEXT(AI8,"#,##0.0"),"-","△")&amp;"】"))</f>
        <v>
【630.7】</v>
      </c>
      <c r="AJ6" s="64">
        <f>
IF(AJ8="-",NA(),AJ8)</f>
        <v>
0</v>
      </c>
      <c r="AK6" s="64">
        <f t="shared" ref="AK6:AS6" si="3">
IF(AK8="-",NA(),AK8)</f>
        <v>
0</v>
      </c>
      <c r="AL6" s="64">
        <f t="shared" si="3"/>
        <v>
0</v>
      </c>
      <c r="AM6" s="64">
        <f t="shared" si="3"/>
        <v>
16.8</v>
      </c>
      <c r="AN6" s="64">
        <f t="shared" si="3"/>
        <v>
71.099999999999994</v>
      </c>
      <c r="AO6" s="64">
        <f t="shared" si="3"/>
        <v>
3.1</v>
      </c>
      <c r="AP6" s="64">
        <f t="shared" si="3"/>
        <v>
6.3</v>
      </c>
      <c r="AQ6" s="64">
        <f t="shared" si="3"/>
        <v>
4</v>
      </c>
      <c r="AR6" s="64">
        <f t="shared" si="3"/>
        <v>
2</v>
      </c>
      <c r="AS6" s="64">
        <f t="shared" si="3"/>
        <v>
9</v>
      </c>
      <c r="AT6" s="61" t="str">
        <f>
IF(AT8="-","",IF(AT8="-","【-】","【"&amp;SUBSTITUTE(TEXT(AT8,"#,##0.0"),"-","△")&amp;"】"))</f>
        <v>
【8.6】</v>
      </c>
      <c r="AU6" s="65">
        <f>
IF(AU8="-",NA(),AU8)</f>
        <v>
0</v>
      </c>
      <c r="AV6" s="65">
        <f t="shared" ref="AV6:BD6" si="4">
IF(AV8="-",NA(),AV8)</f>
        <v>
0</v>
      </c>
      <c r="AW6" s="65">
        <f t="shared" si="4"/>
        <v>
0</v>
      </c>
      <c r="AX6" s="65">
        <f t="shared" si="4"/>
        <v>
763</v>
      </c>
      <c r="AY6" s="65">
        <f t="shared" si="4"/>
        <v>
55948</v>
      </c>
      <c r="AZ6" s="65">
        <f t="shared" si="4"/>
        <v>
18</v>
      </c>
      <c r="BA6" s="65">
        <f t="shared" si="4"/>
        <v>
21</v>
      </c>
      <c r="BB6" s="65">
        <f t="shared" si="4"/>
        <v>
18</v>
      </c>
      <c r="BC6" s="65">
        <f t="shared" si="4"/>
        <v>
15</v>
      </c>
      <c r="BD6" s="65">
        <f t="shared" si="4"/>
        <v>
405</v>
      </c>
      <c r="BE6" s="63" t="str">
        <f>
IF(BE8="-","",IF(BE8="-","【-】","【"&amp;SUBSTITUTE(TEXT(BE8,"#,##0"),"-","△")&amp;"】"))</f>
        <v>
【2,345】</v>
      </c>
      <c r="BF6" s="64">
        <f>
IF(BF8="-",NA(),BF8)</f>
        <v>
48.6</v>
      </c>
      <c r="BG6" s="64">
        <f t="shared" ref="BG6:BO6" si="5">
IF(BG8="-",NA(),BG8)</f>
        <v>
56</v>
      </c>
      <c r="BH6" s="64">
        <f t="shared" si="5"/>
        <v>
49.2</v>
      </c>
      <c r="BI6" s="64">
        <f t="shared" si="5"/>
        <v>
41.5</v>
      </c>
      <c r="BJ6" s="64">
        <f t="shared" si="5"/>
        <v>
-7702.2</v>
      </c>
      <c r="BK6" s="64">
        <f t="shared" si="5"/>
        <v>
34.700000000000003</v>
      </c>
      <c r="BL6" s="64">
        <f t="shared" si="5"/>
        <v>
39.6</v>
      </c>
      <c r="BM6" s="64">
        <f t="shared" si="5"/>
        <v>
29</v>
      </c>
      <c r="BN6" s="64">
        <f t="shared" si="5"/>
        <v>
32.9</v>
      </c>
      <c r="BO6" s="64">
        <f t="shared" si="5"/>
        <v>
-121.8</v>
      </c>
      <c r="BP6" s="61" t="str">
        <f>
IF(BP8="-","",IF(BP8="-","【-】","【"&amp;SUBSTITUTE(TEXT(BP8,"#,##0.0"),"-","△")&amp;"】"))</f>
        <v>
【△65.9】</v>
      </c>
      <c r="BQ6" s="65">
        <f>
IF(BQ8="-",NA(),BQ8)</f>
        <v>
13129</v>
      </c>
      <c r="BR6" s="65">
        <f t="shared" ref="BR6:BZ6" si="6">
IF(BR8="-",NA(),BR8)</f>
        <v>
26462</v>
      </c>
      <c r="BS6" s="65">
        <f t="shared" si="6"/>
        <v>
25313</v>
      </c>
      <c r="BT6" s="65">
        <f t="shared" si="6"/>
        <v>
20641</v>
      </c>
      <c r="BU6" s="65">
        <f t="shared" si="6"/>
        <v>
-28111</v>
      </c>
      <c r="BV6" s="65">
        <f t="shared" si="6"/>
        <v>
7123</v>
      </c>
      <c r="BW6" s="65">
        <f t="shared" si="6"/>
        <v>
8017</v>
      </c>
      <c r="BX6" s="65">
        <f t="shared" si="6"/>
        <v>
8137</v>
      </c>
      <c r="BY6" s="65">
        <f t="shared" si="6"/>
        <v>
8005</v>
      </c>
      <c r="BZ6" s="65">
        <f t="shared" si="6"/>
        <v>
2698</v>
      </c>
      <c r="CA6" s="63" t="str">
        <f>
IF(CA8="-","",IF(CA8="-","【-】","【"&amp;SUBSTITUTE(TEXT(CA8,"#,##0"),"-","△")&amp;"】"))</f>
        <v>
【3,932】</v>
      </c>
      <c r="CB6" s="64"/>
      <c r="CC6" s="64"/>
      <c r="CD6" s="64"/>
      <c r="CE6" s="64"/>
      <c r="CF6" s="64"/>
      <c r="CG6" s="64"/>
      <c r="CH6" s="64"/>
      <c r="CI6" s="64"/>
      <c r="CJ6" s="64"/>
      <c r="CK6" s="64"/>
      <c r="CL6" s="61" t="s">
        <v>
109</v>
      </c>
      <c r="CM6" s="63">
        <f t="shared" ref="CM6:CN6" si="7">
CM8</f>
        <v>
862427</v>
      </c>
      <c r="CN6" s="63">
        <f t="shared" si="7"/>
        <v>
6440</v>
      </c>
      <c r="CO6" s="64"/>
      <c r="CP6" s="64"/>
      <c r="CQ6" s="64"/>
      <c r="CR6" s="64"/>
      <c r="CS6" s="64"/>
      <c r="CT6" s="64"/>
      <c r="CU6" s="64"/>
      <c r="CV6" s="64"/>
      <c r="CW6" s="64"/>
      <c r="CX6" s="64"/>
      <c r="CY6" s="61" t="s">
        <v>
110</v>
      </c>
      <c r="CZ6" s="64">
        <f>
IF(CZ8="-",NA(),CZ8)</f>
        <v>
1115.2</v>
      </c>
      <c r="DA6" s="64">
        <f t="shared" ref="DA6:DI6" si="8">
IF(DA8="-",NA(),DA8)</f>
        <v>
426.9</v>
      </c>
      <c r="DB6" s="64">
        <f t="shared" si="8"/>
        <v>
196.3</v>
      </c>
      <c r="DC6" s="64">
        <f t="shared" si="8"/>
        <v>
0</v>
      </c>
      <c r="DD6" s="64">
        <f t="shared" si="8"/>
        <v>
0</v>
      </c>
      <c r="DE6" s="64">
        <f t="shared" si="8"/>
        <v>
62.8</v>
      </c>
      <c r="DF6" s="64">
        <f t="shared" si="8"/>
        <v>
62.3</v>
      </c>
      <c r="DG6" s="64">
        <f t="shared" si="8"/>
        <v>
87.9</v>
      </c>
      <c r="DH6" s="64">
        <f t="shared" si="8"/>
        <v>
56.3</v>
      </c>
      <c r="DI6" s="64">
        <f t="shared" si="8"/>
        <v>
70.3</v>
      </c>
      <c r="DJ6" s="61" t="str">
        <f>
IF(DJ8="-","",IF(DJ8="-","【-】","【"&amp;SUBSTITUTE(TEXT(DJ8,"#,##0.0"),"-","△")&amp;"】"))</f>
        <v>
【183.4】</v>
      </c>
      <c r="DK6" s="64">
        <f>
IF(DK8="-",NA(),DK8)</f>
        <v>
333.3</v>
      </c>
      <c r="DL6" s="64">
        <f t="shared" ref="DL6:DT6" si="9">
IF(DL8="-",NA(),DL8)</f>
        <v>
372.2</v>
      </c>
      <c r="DM6" s="64">
        <f t="shared" si="9"/>
        <v>
444.4</v>
      </c>
      <c r="DN6" s="64">
        <f t="shared" si="9"/>
        <v>
433.3</v>
      </c>
      <c r="DO6" s="64">
        <f t="shared" si="9"/>
        <v>
5.6</v>
      </c>
      <c r="DP6" s="64">
        <f t="shared" si="9"/>
        <v>
288.2</v>
      </c>
      <c r="DQ6" s="64">
        <f t="shared" si="9"/>
        <v>
287.39999999999998</v>
      </c>
      <c r="DR6" s="64">
        <f t="shared" si="9"/>
        <v>
290.39999999999998</v>
      </c>
      <c r="DS6" s="64">
        <f t="shared" si="9"/>
        <v>
304.89999999999998</v>
      </c>
      <c r="DT6" s="64">
        <f t="shared" si="9"/>
        <v>
224.4</v>
      </c>
      <c r="DU6" s="61" t="str">
        <f>
IF(DU8="-","",IF(DU8="-","【-】","【"&amp;SUBSTITUTE(TEXT(DU8,"#,##0.0"),"-","△")&amp;"】"))</f>
        <v>
【164.2】</v>
      </c>
    </row>
    <row r="7" spans="1:125" s="66" customFormat="1" x14ac:dyDescent="0.2">
      <c r="A7" s="49" t="s">
        <v>
111</v>
      </c>
      <c r="B7" s="60">
        <f t="shared" ref="B7:X7" si="10">
B8</f>
        <v>
2020</v>
      </c>
      <c r="C7" s="60">
        <f t="shared" si="10"/>
        <v>
131067</v>
      </c>
      <c r="D7" s="60">
        <f t="shared" si="10"/>
        <v>
47</v>
      </c>
      <c r="E7" s="60">
        <f t="shared" si="10"/>
        <v>
14</v>
      </c>
      <c r="F7" s="60">
        <f t="shared" si="10"/>
        <v>
0</v>
      </c>
      <c r="G7" s="60">
        <f t="shared" si="10"/>
        <v>
4</v>
      </c>
      <c r="H7" s="60" t="str">
        <f t="shared" si="10"/>
        <v>
東京都　台東区</v>
      </c>
      <c r="I7" s="60" t="str">
        <f t="shared" si="10"/>
        <v>
清川駐車場</v>
      </c>
      <c r="J7" s="60" t="str">
        <f t="shared" si="10"/>
        <v>
法非適用</v>
      </c>
      <c r="K7" s="60" t="str">
        <f t="shared" si="10"/>
        <v>
駐車場整備事業</v>
      </c>
      <c r="L7" s="60" t="str">
        <f t="shared" si="10"/>
        <v>
-</v>
      </c>
      <c r="M7" s="60" t="str">
        <f t="shared" si="10"/>
        <v>
Ａ３Ｂ１</v>
      </c>
      <c r="N7" s="60" t="str">
        <f t="shared" si="10"/>
        <v>
非設置</v>
      </c>
      <c r="O7" s="61" t="str">
        <f t="shared" si="10"/>
        <v>
該当数値なし</v>
      </c>
      <c r="P7" s="62" t="str">
        <f t="shared" si="10"/>
        <v>
その他駐車場</v>
      </c>
      <c r="Q7" s="62" t="str">
        <f t="shared" si="10"/>
        <v>
広場式</v>
      </c>
      <c r="R7" s="63">
        <f t="shared" si="10"/>
        <v>
11</v>
      </c>
      <c r="S7" s="62" t="str">
        <f t="shared" si="10"/>
        <v>
商業施設</v>
      </c>
      <c r="T7" s="62" t="str">
        <f t="shared" si="10"/>
        <v>
無</v>
      </c>
      <c r="U7" s="63">
        <f t="shared" si="10"/>
        <v>
3649</v>
      </c>
      <c r="V7" s="63">
        <f t="shared" si="10"/>
        <v>
18</v>
      </c>
      <c r="W7" s="63">
        <f t="shared" si="10"/>
        <v>
800</v>
      </c>
      <c r="X7" s="62" t="str">
        <f t="shared" si="10"/>
        <v>
無</v>
      </c>
      <c r="Y7" s="64">
        <f>
Y8</f>
        <v>
23.4</v>
      </c>
      <c r="Z7" s="64">
        <f t="shared" ref="Z7:AH7" si="11">
Z8</f>
        <v>
38.6</v>
      </c>
      <c r="AA7" s="64">
        <f t="shared" si="11"/>
        <v>
40.299999999999997</v>
      </c>
      <c r="AB7" s="64">
        <f t="shared" si="11"/>
        <v>
100</v>
      </c>
      <c r="AC7" s="64">
        <f t="shared" si="11"/>
        <v>
106.9</v>
      </c>
      <c r="AD7" s="64">
        <f t="shared" si="11"/>
        <v>
378</v>
      </c>
      <c r="AE7" s="64">
        <f t="shared" si="11"/>
        <v>
477.8</v>
      </c>
      <c r="AF7" s="64">
        <f t="shared" si="11"/>
        <v>
373.2</v>
      </c>
      <c r="AG7" s="64">
        <f t="shared" si="11"/>
        <v>
742.8</v>
      </c>
      <c r="AH7" s="64">
        <f t="shared" si="11"/>
        <v>
385.7</v>
      </c>
      <c r="AI7" s="61"/>
      <c r="AJ7" s="64">
        <f>
AJ8</f>
        <v>
0</v>
      </c>
      <c r="AK7" s="64">
        <f t="shared" ref="AK7:AS7" si="12">
AK8</f>
        <v>
0</v>
      </c>
      <c r="AL7" s="64">
        <f t="shared" si="12"/>
        <v>
0</v>
      </c>
      <c r="AM7" s="64">
        <f t="shared" si="12"/>
        <v>
16.8</v>
      </c>
      <c r="AN7" s="64">
        <f t="shared" si="12"/>
        <v>
71.099999999999994</v>
      </c>
      <c r="AO7" s="64">
        <f t="shared" si="12"/>
        <v>
3.1</v>
      </c>
      <c r="AP7" s="64">
        <f t="shared" si="12"/>
        <v>
6.3</v>
      </c>
      <c r="AQ7" s="64">
        <f t="shared" si="12"/>
        <v>
4</v>
      </c>
      <c r="AR7" s="64">
        <f t="shared" si="12"/>
        <v>
2</v>
      </c>
      <c r="AS7" s="64">
        <f t="shared" si="12"/>
        <v>
9</v>
      </c>
      <c r="AT7" s="61"/>
      <c r="AU7" s="65">
        <f>
AU8</f>
        <v>
0</v>
      </c>
      <c r="AV7" s="65">
        <f t="shared" ref="AV7:BD7" si="13">
AV8</f>
        <v>
0</v>
      </c>
      <c r="AW7" s="65">
        <f t="shared" si="13"/>
        <v>
0</v>
      </c>
      <c r="AX7" s="65">
        <f t="shared" si="13"/>
        <v>
763</v>
      </c>
      <c r="AY7" s="65">
        <f t="shared" si="13"/>
        <v>
55948</v>
      </c>
      <c r="AZ7" s="65">
        <f t="shared" si="13"/>
        <v>
18</v>
      </c>
      <c r="BA7" s="65">
        <f t="shared" si="13"/>
        <v>
21</v>
      </c>
      <c r="BB7" s="65">
        <f t="shared" si="13"/>
        <v>
18</v>
      </c>
      <c r="BC7" s="65">
        <f t="shared" si="13"/>
        <v>
15</v>
      </c>
      <c r="BD7" s="65">
        <f t="shared" si="13"/>
        <v>
405</v>
      </c>
      <c r="BE7" s="63"/>
      <c r="BF7" s="64">
        <f>
BF8</f>
        <v>
48.6</v>
      </c>
      <c r="BG7" s="64">
        <f t="shared" ref="BG7:BO7" si="14">
BG8</f>
        <v>
56</v>
      </c>
      <c r="BH7" s="64">
        <f t="shared" si="14"/>
        <v>
49.2</v>
      </c>
      <c r="BI7" s="64">
        <f t="shared" si="14"/>
        <v>
41.5</v>
      </c>
      <c r="BJ7" s="64">
        <f t="shared" si="14"/>
        <v>
-7702.2</v>
      </c>
      <c r="BK7" s="64">
        <f t="shared" si="14"/>
        <v>
34.700000000000003</v>
      </c>
      <c r="BL7" s="64">
        <f t="shared" si="14"/>
        <v>
39.6</v>
      </c>
      <c r="BM7" s="64">
        <f t="shared" si="14"/>
        <v>
29</v>
      </c>
      <c r="BN7" s="64">
        <f t="shared" si="14"/>
        <v>
32.9</v>
      </c>
      <c r="BO7" s="64">
        <f t="shared" si="14"/>
        <v>
-121.8</v>
      </c>
      <c r="BP7" s="61"/>
      <c r="BQ7" s="65">
        <f>
BQ8</f>
        <v>
13129</v>
      </c>
      <c r="BR7" s="65">
        <f t="shared" ref="BR7:BZ7" si="15">
BR8</f>
        <v>
26462</v>
      </c>
      <c r="BS7" s="65">
        <f t="shared" si="15"/>
        <v>
25313</v>
      </c>
      <c r="BT7" s="65">
        <f t="shared" si="15"/>
        <v>
20641</v>
      </c>
      <c r="BU7" s="65">
        <f t="shared" si="15"/>
        <v>
-28111</v>
      </c>
      <c r="BV7" s="65">
        <f t="shared" si="15"/>
        <v>
7123</v>
      </c>
      <c r="BW7" s="65">
        <f t="shared" si="15"/>
        <v>
8017</v>
      </c>
      <c r="BX7" s="65">
        <f t="shared" si="15"/>
        <v>
8137</v>
      </c>
      <c r="BY7" s="65">
        <f t="shared" si="15"/>
        <v>
8005</v>
      </c>
      <c r="BZ7" s="65">
        <f t="shared" si="15"/>
        <v>
2698</v>
      </c>
      <c r="CA7" s="63"/>
      <c r="CB7" s="64" t="s">
        <v>
112</v>
      </c>
      <c r="CC7" s="64" t="s">
        <v>
112</v>
      </c>
      <c r="CD7" s="64" t="s">
        <v>
112</v>
      </c>
      <c r="CE7" s="64" t="s">
        <v>
112</v>
      </c>
      <c r="CF7" s="64" t="s">
        <v>
112</v>
      </c>
      <c r="CG7" s="64" t="s">
        <v>
112</v>
      </c>
      <c r="CH7" s="64" t="s">
        <v>
112</v>
      </c>
      <c r="CI7" s="64" t="s">
        <v>
112</v>
      </c>
      <c r="CJ7" s="64" t="s">
        <v>
112</v>
      </c>
      <c r="CK7" s="64" t="s">
        <v>
110</v>
      </c>
      <c r="CL7" s="61"/>
      <c r="CM7" s="63">
        <f>
CM8</f>
        <v>
862427</v>
      </c>
      <c r="CN7" s="63">
        <f>
CN8</f>
        <v>
6440</v>
      </c>
      <c r="CO7" s="64" t="s">
        <v>
112</v>
      </c>
      <c r="CP7" s="64" t="s">
        <v>
112</v>
      </c>
      <c r="CQ7" s="64" t="s">
        <v>
112</v>
      </c>
      <c r="CR7" s="64" t="s">
        <v>
112</v>
      </c>
      <c r="CS7" s="64" t="s">
        <v>
112</v>
      </c>
      <c r="CT7" s="64" t="s">
        <v>
112</v>
      </c>
      <c r="CU7" s="64" t="s">
        <v>
112</v>
      </c>
      <c r="CV7" s="64" t="s">
        <v>
112</v>
      </c>
      <c r="CW7" s="64" t="s">
        <v>
112</v>
      </c>
      <c r="CX7" s="64" t="s">
        <v>
110</v>
      </c>
      <c r="CY7" s="61"/>
      <c r="CZ7" s="64">
        <f>
CZ8</f>
        <v>
1115.2</v>
      </c>
      <c r="DA7" s="64">
        <f t="shared" ref="DA7:DI7" si="16">
DA8</f>
        <v>
426.9</v>
      </c>
      <c r="DB7" s="64">
        <f t="shared" si="16"/>
        <v>
196.3</v>
      </c>
      <c r="DC7" s="64">
        <f t="shared" si="16"/>
        <v>
0</v>
      </c>
      <c r="DD7" s="64">
        <f t="shared" si="16"/>
        <v>
0</v>
      </c>
      <c r="DE7" s="64">
        <f t="shared" si="16"/>
        <v>
62.8</v>
      </c>
      <c r="DF7" s="64">
        <f t="shared" si="16"/>
        <v>
62.3</v>
      </c>
      <c r="DG7" s="64">
        <f t="shared" si="16"/>
        <v>
87.9</v>
      </c>
      <c r="DH7" s="64">
        <f t="shared" si="16"/>
        <v>
56.3</v>
      </c>
      <c r="DI7" s="64">
        <f t="shared" si="16"/>
        <v>
70.3</v>
      </c>
      <c r="DJ7" s="61"/>
      <c r="DK7" s="64">
        <f>
DK8</f>
        <v>
333.3</v>
      </c>
      <c r="DL7" s="64">
        <f t="shared" ref="DL7:DT7" si="17">
DL8</f>
        <v>
372.2</v>
      </c>
      <c r="DM7" s="64">
        <f t="shared" si="17"/>
        <v>
444.4</v>
      </c>
      <c r="DN7" s="64">
        <f t="shared" si="17"/>
        <v>
433.3</v>
      </c>
      <c r="DO7" s="64">
        <f t="shared" si="17"/>
        <v>
5.6</v>
      </c>
      <c r="DP7" s="64">
        <f t="shared" si="17"/>
        <v>
288.2</v>
      </c>
      <c r="DQ7" s="64">
        <f t="shared" si="17"/>
        <v>
287.39999999999998</v>
      </c>
      <c r="DR7" s="64">
        <f t="shared" si="17"/>
        <v>
290.39999999999998</v>
      </c>
      <c r="DS7" s="64">
        <f t="shared" si="17"/>
        <v>
304.89999999999998</v>
      </c>
      <c r="DT7" s="64">
        <f t="shared" si="17"/>
        <v>
224.4</v>
      </c>
      <c r="DU7" s="61"/>
    </row>
    <row r="8" spans="1:125" s="66" customFormat="1" x14ac:dyDescent="0.2">
      <c r="A8" s="49"/>
      <c r="B8" s="67">
        <v>
2020</v>
      </c>
      <c r="C8" s="67">
        <v>
131067</v>
      </c>
      <c r="D8" s="67">
        <v>
47</v>
      </c>
      <c r="E8" s="67">
        <v>
14</v>
      </c>
      <c r="F8" s="67">
        <v>
0</v>
      </c>
      <c r="G8" s="67">
        <v>
4</v>
      </c>
      <c r="H8" s="67" t="s">
        <v>
113</v>
      </c>
      <c r="I8" s="67" t="s">
        <v>
114</v>
      </c>
      <c r="J8" s="67" t="s">
        <v>
115</v>
      </c>
      <c r="K8" s="67" t="s">
        <v>
116</v>
      </c>
      <c r="L8" s="67" t="s">
        <v>
117</v>
      </c>
      <c r="M8" s="67" t="s">
        <v>
118</v>
      </c>
      <c r="N8" s="67" t="s">
        <v>
119</v>
      </c>
      <c r="O8" s="68" t="s">
        <v>
120</v>
      </c>
      <c r="P8" s="69" t="s">
        <v>
121</v>
      </c>
      <c r="Q8" s="69" t="s">
        <v>
122</v>
      </c>
      <c r="R8" s="70">
        <v>
11</v>
      </c>
      <c r="S8" s="69" t="s">
        <v>
123</v>
      </c>
      <c r="T8" s="69" t="s">
        <v>
124</v>
      </c>
      <c r="U8" s="70">
        <v>
3649</v>
      </c>
      <c r="V8" s="70">
        <v>
18</v>
      </c>
      <c r="W8" s="70">
        <v>
800</v>
      </c>
      <c r="X8" s="69" t="s">
        <v>
124</v>
      </c>
      <c r="Y8" s="71">
        <v>
23.4</v>
      </c>
      <c r="Z8" s="71">
        <v>
38.6</v>
      </c>
      <c r="AA8" s="71">
        <v>
40.299999999999997</v>
      </c>
      <c r="AB8" s="71">
        <v>
100</v>
      </c>
      <c r="AC8" s="71">
        <v>
106.9</v>
      </c>
      <c r="AD8" s="71">
        <v>
378</v>
      </c>
      <c r="AE8" s="71">
        <v>
477.8</v>
      </c>
      <c r="AF8" s="71">
        <v>
373.2</v>
      </c>
      <c r="AG8" s="71">
        <v>
742.8</v>
      </c>
      <c r="AH8" s="71">
        <v>
385.7</v>
      </c>
      <c r="AI8" s="68">
        <v>
630.70000000000005</v>
      </c>
      <c r="AJ8" s="71">
        <v>
0</v>
      </c>
      <c r="AK8" s="71">
        <v>
0</v>
      </c>
      <c r="AL8" s="71">
        <v>
0</v>
      </c>
      <c r="AM8" s="71">
        <v>
16.8</v>
      </c>
      <c r="AN8" s="71">
        <v>
71.099999999999994</v>
      </c>
      <c r="AO8" s="71">
        <v>
3.1</v>
      </c>
      <c r="AP8" s="71">
        <v>
6.3</v>
      </c>
      <c r="AQ8" s="71">
        <v>
4</v>
      </c>
      <c r="AR8" s="71">
        <v>
2</v>
      </c>
      <c r="AS8" s="71">
        <v>
9</v>
      </c>
      <c r="AT8" s="68">
        <v>
8.6</v>
      </c>
      <c r="AU8" s="72">
        <v>
0</v>
      </c>
      <c r="AV8" s="72">
        <v>
0</v>
      </c>
      <c r="AW8" s="72">
        <v>
0</v>
      </c>
      <c r="AX8" s="72">
        <v>
763</v>
      </c>
      <c r="AY8" s="72">
        <v>
55948</v>
      </c>
      <c r="AZ8" s="72">
        <v>
18</v>
      </c>
      <c r="BA8" s="72">
        <v>
21</v>
      </c>
      <c r="BB8" s="72">
        <v>
18</v>
      </c>
      <c r="BC8" s="72">
        <v>
15</v>
      </c>
      <c r="BD8" s="72">
        <v>
405</v>
      </c>
      <c r="BE8" s="72">
        <v>
2345</v>
      </c>
      <c r="BF8" s="71">
        <v>
48.6</v>
      </c>
      <c r="BG8" s="71">
        <v>
56</v>
      </c>
      <c r="BH8" s="71">
        <v>
49.2</v>
      </c>
      <c r="BI8" s="71">
        <v>
41.5</v>
      </c>
      <c r="BJ8" s="71">
        <v>
-7702.2</v>
      </c>
      <c r="BK8" s="71">
        <v>
34.700000000000003</v>
      </c>
      <c r="BL8" s="71">
        <v>
39.6</v>
      </c>
      <c r="BM8" s="71">
        <v>
29</v>
      </c>
      <c r="BN8" s="71">
        <v>
32.9</v>
      </c>
      <c r="BO8" s="71">
        <v>
-121.8</v>
      </c>
      <c r="BP8" s="68">
        <v>
-65.900000000000006</v>
      </c>
      <c r="BQ8" s="72">
        <v>
13129</v>
      </c>
      <c r="BR8" s="72">
        <v>
26462</v>
      </c>
      <c r="BS8" s="72">
        <v>
25313</v>
      </c>
      <c r="BT8" s="73">
        <v>
20641</v>
      </c>
      <c r="BU8" s="73">
        <v>
-28111</v>
      </c>
      <c r="BV8" s="72">
        <v>
7123</v>
      </c>
      <c r="BW8" s="72">
        <v>
8017</v>
      </c>
      <c r="BX8" s="72">
        <v>
8137</v>
      </c>
      <c r="BY8" s="72">
        <v>
8005</v>
      </c>
      <c r="BZ8" s="72">
        <v>
2698</v>
      </c>
      <c r="CA8" s="70">
        <v>
3932</v>
      </c>
      <c r="CB8" s="71" t="s">
        <v>
117</v>
      </c>
      <c r="CC8" s="71" t="s">
        <v>
117</v>
      </c>
      <c r="CD8" s="71" t="s">
        <v>
117</v>
      </c>
      <c r="CE8" s="71" t="s">
        <v>
117</v>
      </c>
      <c r="CF8" s="71" t="s">
        <v>
117</v>
      </c>
      <c r="CG8" s="71" t="s">
        <v>
117</v>
      </c>
      <c r="CH8" s="71" t="s">
        <v>
117</v>
      </c>
      <c r="CI8" s="71" t="s">
        <v>
117</v>
      </c>
      <c r="CJ8" s="71" t="s">
        <v>
117</v>
      </c>
      <c r="CK8" s="71" t="s">
        <v>
117</v>
      </c>
      <c r="CL8" s="68" t="s">
        <v>
117</v>
      </c>
      <c r="CM8" s="70">
        <v>
862427</v>
      </c>
      <c r="CN8" s="70">
        <v>
6440</v>
      </c>
      <c r="CO8" s="71" t="s">
        <v>
117</v>
      </c>
      <c r="CP8" s="71" t="s">
        <v>
117</v>
      </c>
      <c r="CQ8" s="71" t="s">
        <v>
117</v>
      </c>
      <c r="CR8" s="71" t="s">
        <v>
117</v>
      </c>
      <c r="CS8" s="71" t="s">
        <v>
117</v>
      </c>
      <c r="CT8" s="71" t="s">
        <v>
117</v>
      </c>
      <c r="CU8" s="71" t="s">
        <v>
117</v>
      </c>
      <c r="CV8" s="71" t="s">
        <v>
117</v>
      </c>
      <c r="CW8" s="71" t="s">
        <v>
117</v>
      </c>
      <c r="CX8" s="71" t="s">
        <v>
117</v>
      </c>
      <c r="CY8" s="68" t="s">
        <v>
117</v>
      </c>
      <c r="CZ8" s="71">
        <v>
1115.2</v>
      </c>
      <c r="DA8" s="71">
        <v>
426.9</v>
      </c>
      <c r="DB8" s="71">
        <v>
196.3</v>
      </c>
      <c r="DC8" s="71">
        <v>
0</v>
      </c>
      <c r="DD8" s="71">
        <v>
0</v>
      </c>
      <c r="DE8" s="71">
        <v>
62.8</v>
      </c>
      <c r="DF8" s="71">
        <v>
62.3</v>
      </c>
      <c r="DG8" s="71">
        <v>
87.9</v>
      </c>
      <c r="DH8" s="71">
        <v>
56.3</v>
      </c>
      <c r="DI8" s="71">
        <v>
70.3</v>
      </c>
      <c r="DJ8" s="68">
        <v>
183.4</v>
      </c>
      <c r="DK8" s="71">
        <v>
333.3</v>
      </c>
      <c r="DL8" s="71">
        <v>
372.2</v>
      </c>
      <c r="DM8" s="71">
        <v>
444.4</v>
      </c>
      <c r="DN8" s="71">
        <v>
433.3</v>
      </c>
      <c r="DO8" s="71">
        <v>
5.6</v>
      </c>
      <c r="DP8" s="71">
        <v>
288.2</v>
      </c>
      <c r="DQ8" s="71">
        <v>
287.39999999999998</v>
      </c>
      <c r="DR8" s="71">
        <v>
290.39999999999998</v>
      </c>
      <c r="DS8" s="71">
        <v>
304.89999999999998</v>
      </c>
      <c r="DT8" s="71">
        <v>
224.4</v>
      </c>
      <c r="DU8" s="68">
        <v>
164.2</v>
      </c>
    </row>
    <row r="9" spans="1:125" x14ac:dyDescent="0.2">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2">
      <c r="A10" s="78"/>
      <c r="B10" s="78" t="s">
        <v>
125</v>
      </c>
      <c r="C10" s="78" t="s">
        <v>
126</v>
      </c>
      <c r="D10" s="78" t="s">
        <v>
127</v>
      </c>
      <c r="E10" s="78" t="s">
        <v>
128</v>
      </c>
      <c r="F10" s="78" t="s">
        <v>
129</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2">
      <c r="A11" s="78" t="s">
        <v>
52</v>
      </c>
      <c r="B11" s="79" t="str">
        <f>
IF(VALUE($B$6)=0,"",IF(VALUE($B$6)&gt;2022,"R"&amp;TEXT(VALUE($B$6)-2022,"00"),"H"&amp;VALUE($B$6)-1992))</f>
        <v>
H28</v>
      </c>
      <c r="C11" s="79" t="str">
        <f>
IF(VALUE($B$6)=0,"",IF(VALUE($B$6)&gt;2021,"R"&amp;TEXT(VALUE($B$6)-2021,"00"),"H"&amp;VALUE($B$6)-1991))</f>
        <v>
H29</v>
      </c>
      <c r="D11" s="79" t="str">
        <f>
IF(VALUE($B$6)=0,"",IF(VALUE($B$6)&gt;2020,"R"&amp;TEXT(VALUE($B$6)-2020,"00"),"H"&amp;VALUE($B$6)-1990))</f>
        <v>
H30</v>
      </c>
      <c r="E11" s="79" t="str">
        <f>
IF(VALUE($B$6)=0,"",IF(VALUE($B$6)&gt;2019,"R"&amp;TEXT(VALUE($B$6)-2019,"00"),"H"&amp;VALUE($B$6)-1989))</f>
        <v>
R01</v>
      </c>
      <c r="F11" s="79" t="str">
        <f>
IF(VALUE($B$6)=0,"",IF(VALUE($B$6)&gt;2018,"R"&amp;TEXT(VALUE($B$6)-2018,"00"),"H"&amp;VALUE($B$6)-1988))</f>
        <v>
R02</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2">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2">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2">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2">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2">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2">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2">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2">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2">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cp:lastModifiedBy>
  <dcterms:created xsi:type="dcterms:W3CDTF">2021-12-17T06:01:16Z</dcterms:created>
  <dcterms:modified xsi:type="dcterms:W3CDTF">2022-02-16T07:22:24Z</dcterms:modified>
  <cp:category/>
</cp:coreProperties>
</file>