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6024984\Desktop\下水道\"/>
    </mc:Choice>
  </mc:AlternateContent>
  <workbookProtection workbookAlgorithmName="SHA-512" workbookHashValue="UffSWlQv586U9L032EmOoJ+HbGdp1s7U1GbnzNEfZPS0ooq31IX214aMntpQJd/qnFK1a+hK3aEQ/U/UnppNTw==" workbookSaltValue="r9D951Pv9TdEYO6UeiEon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T6" i="5"/>
  <c r="S6" i="5"/>
  <c r="R6" i="5"/>
  <c r="Q6" i="5"/>
  <c r="P6" i="5"/>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BB10" i="4"/>
  <c r="AL10" i="4"/>
  <c r="AD10" i="4"/>
  <c r="W10" i="4"/>
  <c r="P10" i="4"/>
  <c r="B10" i="4"/>
  <c r="BB8" i="4"/>
  <c r="AT8" i="4"/>
  <c r="AL8" i="4"/>
  <c r="AD8" i="4"/>
  <c r="W8" i="4"/>
  <c r="I8" i="4"/>
  <c r="B8" i="4"/>
  <c r="B6" i="4"/>
</calcChain>
</file>

<file path=xl/sharedStrings.xml><?xml version="1.0" encoding="utf-8"?>
<sst xmlns="http://schemas.openxmlformats.org/spreadsheetml/2006/main" count="241" uniqueCount="120">
  <si>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</si>
  <si>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</si>
  <si>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</si>
  <si>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</si>
  <si>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</si>
  <si>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</si>
  <si>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</si>
  <si>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</si>
  <si>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</si>
  <si>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</si>
  <si>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</si>
  <si>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</si>
  <si>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</si>
  <si>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</si>
  <si>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</si>
  <si>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</si>
  <si>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</si>
  <si>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</si>
  <si>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</si>
  <si>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</si>
  <si>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</si>
  <si>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</si>
  <si>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</si>
  <si>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</si>
  <si>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</si>
  <si>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</si>
  <si>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</si>
  <si>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</si>
  <si>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</si>
  <si>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</si>
  <si>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</si>
  <si>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</si>
  <si>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</si>
  <si>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</si>
  <si>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</si>
  <si>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</si>
  <si>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</si>
  <si>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</si>
  <si>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</si>
  <si>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</si>
  <si>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</si>
  <si>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</si>
  <si>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</si>
  <si>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</si>
  <si>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</si>
  <si>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</si>
  <si>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</si>
  <si>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</si>
  <si>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</si>
  <si>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</si>
  <si>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</si>
  <si>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</si>
  <si>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</si>
  <si>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</si>
  <si>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</si>
  <si>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</si>
  <si>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</si>
  <si>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</si>
  <si>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</si>
  <si>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</si>
  <si>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</si>
  <si>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</si>
  <si>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</si>
  <si>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</si>
  <si>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</si>
  <si>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</si>
  <si>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</si>
  <si>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</si>
  <si>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</si>
  <si>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</si>
  <si>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</si>
  <si>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</si>
  <si>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</si>
  <si>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</si>
  <si>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</si>
  <si>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</si>
  <si>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</si>
  <si>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</si>
  <si>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</si>
  <si>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</si>
  <si>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</si>
  <si>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</si>
  <si>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</si>
  <si>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</si>
  <si>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</si>
  <si>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</si>
  <si>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</si>
  <si>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</si>
  <si>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</si>
  <si>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</si>
  <si>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</si>
  <si>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</si>
  <si>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</si>
  <si>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</si>
  <si>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</si>
  <si>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</si>
  <si>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</si>
  <si>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</si>
  <si>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東久留米市</t>
  </si>
  <si>
    <t>法非適用</t>
  </si>
  <si>
    <t>下水道事業</t>
  </si>
  <si>
    <t>公共下水道</t>
  </si>
  <si>
    <t>Ab</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</si>
  <si>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</si>
  <si>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</si>
  <si>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</si>
  <si>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</si>
  <si>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</si>
  <si>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</si>
  <si>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</si>
  <si>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</si>
  <si>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</si>
  <si>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</si>
  <si>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</si>
  <si>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</si>
  <si>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</si>
  <si>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</si>
  <si>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現在、汚水処理費の大部分を占める地方債の償還金については、普及促進全盛期の建設に伴う地方債の償還が終了しつつあることから、年々減少傾向となっておりますが、今後下水道施設の計画的な維持管理や老朽化対策が必要となることから改築・更新費用など多くの投資が必要となってまいります。
一方収入面においては、人口減少や節水機器の普及により使用料収入の増加は見込めない状況であると考えられます。
　これらの問題を踏まえ、持続可能かつ良質な下水道サービスを提供していくための施策として、公営企業会計へ移行するとともに、中長期的な下水道経営の計画となる経営戦略の策定を進めております。
</t>
    <phoneticPr fontId="4"/>
  </si>
  <si>
    <t xml:space="preserve">　東久留米市では、昭和39年度から下水道事業に着手しており、現在まで約330ｋｍの下水道管路を整備しております。
　このうち約5割の管路が建設から30年以上経過しており、老朽化した管路の破損に起因する道路陥没等の危険性が増加していくため、平成28年度より管路施設の長寿命化工事に着手しており、その結果は③管渠改善率に表れてきております。
　今後についても下水道施設の維持管理や老朽化対策についてより効率的に行っていくため、平成31年2月にストックマネジメント実施方針を策定し、取り組みを進めております。
</t>
    <phoneticPr fontId="4"/>
  </si>
  <si>
    <t xml:space="preserve">　東久留米市下水道事業は、令和2年4月1日より、地方公営企業法の一部を適用し、公営企業会計に移行するため、令和元年度については令和2年3月31日で出納閉鎖をする「打ち切り決算」を行っています。
これまでの経営健全に関する取組みとして、10年後には一般会計からの繰入金に依存しない経営を目指すべく、平成25年度に下水道使用料の改定を行っております。このことにより①収益的収支比率及び⑤経費回収率については改善の傾向となっておりましたが、維持管理費の増加等の影響により、平成29年度決算以降、維持管理費の増加等の影響により減少傾向という結果となっています。令和元年度については打ち切り決算の影響もあり、どちらの指標についても100％を超えるものとなりました。また⑥汚水処理原価についても平成29年度以降増加傾向となっておりましたが、令和元年度については打ち切り決算の影響により大きく減少という結果になっております。④企業債残高対事業規模比率については、類似団体や全国の平均値と比較して低く、地方債残高についても今後減少していくことが見込まれます。
　⑧水洗化率については類似団体や全国の平均値と比較しても高い数値を示しておりますが、東久留米市の汚水普及率は100％であるため、公共水域の水質保全及び使用料収入の確保という観点から、水洗化率100％をめざし、下水道未接続世帯に対し接続促進に努める必要があり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</si>
</sst>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formatCode="#,##0.00;&quot;△&quot;#,##0.00">
                  <c:v>0</c:v>
                </c:pt>
                <c:pt idx="1">
                  <c:v>0.14000000000000001</c:v>
                </c:pt>
                <c:pt idx="2">
                  <c:v>0.21</c:v>
                </c:pt>
                <c:pt idx="3">
                  <c:v>0.4</c:v>
                </c:pt>
                <c:pt idx="4">
                  <c:v>0.72</c:v>
                </c:pt>
              </c:numCache>
            </c:numRef>
          </c:val>
          <c:extLst>
            <c:ext xmlns:c16="http://schemas.microsoft.com/office/drawing/2014/chart" uri="{C3380CC4-5D6E-409C-BE32-E72D297353CC}">
              <c16:uniqueId val="{00000000-BFC8-45EE-A10E-F5296D2172E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0.13</c:v>
                </c:pt>
                <c:pt idx="2">
                  <c:v>0.1</c:v>
                </c:pt>
                <c:pt idx="3">
                  <c:v>0.12</c:v>
                </c:pt>
                <c:pt idx="4">
                  <c:v>0.19</c:v>
                </c:pt>
              </c:numCache>
            </c:numRef>
          </c:val>
          <c:smooth val="0"/>
          <c:extLst>
            <c:ext xmlns:c16="http://schemas.microsoft.com/office/drawing/2014/chart" uri="{C3380CC4-5D6E-409C-BE32-E72D297353CC}">
              <c16:uniqueId val="{00000001-BFC8-45EE-A10E-F5296D2172E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97</c:v>
                </c:pt>
                <c:pt idx="1">
                  <c:v>98.3</c:v>
                </c:pt>
                <c:pt idx="2">
                  <c:v>96.88</c:v>
                </c:pt>
                <c:pt idx="3">
                  <c:v>96.27</c:v>
                </c:pt>
                <c:pt idx="4">
                  <c:v>113.75</c:v>
                </c:pt>
              </c:numCache>
            </c:numRef>
          </c:val>
          <c:extLst>
            <c:ext xmlns:c16="http://schemas.microsoft.com/office/drawing/2014/chart" uri="{C3380CC4-5D6E-409C-BE32-E72D297353CC}">
              <c16:uniqueId val="{00000000-3B6E-439A-9F90-D2EF489E3D3D}"/>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B6E-439A-9F90-D2EF489E3D3D}"/>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EC-4A8B-AD76-9A08CA406D9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EC-4A8B-AD76-9A08CA406D9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DE-45BB-B92D-B7D69F267A4E}"/>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DE-45BB-B92D-B7D69F267A4E}"/>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BBD-4A92-AE77-E8D596151C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BBD-4A92-AE77-E8D596151C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87D-46ED-BF77-A499D5FFA61D}"/>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7D-46ED-BF77-A499D5FFA61D}"/>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361.84</c:v>
                </c:pt>
                <c:pt idx="1">
                  <c:v>302.63</c:v>
                </c:pt>
                <c:pt idx="2">
                  <c:v>312.7</c:v>
                </c:pt>
                <c:pt idx="3">
                  <c:v>289.83</c:v>
                </c:pt>
                <c:pt idx="4">
                  <c:v>288.5</c:v>
                </c:pt>
              </c:numCache>
            </c:numRef>
          </c:val>
          <c:extLst>
            <c:ext xmlns:c16="http://schemas.microsoft.com/office/drawing/2014/chart" uri="{C3380CC4-5D6E-409C-BE32-E72D297353CC}">
              <c16:uniqueId val="{00000000-6DB2-48C1-842E-E50FC7B3AD84}"/>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643.19000000000005</c:v>
                </c:pt>
                <c:pt idx="1">
                  <c:v>596.44000000000005</c:v>
                </c:pt>
                <c:pt idx="2">
                  <c:v>612.6</c:v>
                </c:pt>
                <c:pt idx="3">
                  <c:v>606.79999999999995</c:v>
                </c:pt>
                <c:pt idx="4">
                  <c:v>585.55999999999995</c:v>
                </c:pt>
              </c:numCache>
            </c:numRef>
          </c:val>
          <c:smooth val="0"/>
          <c:extLst>
            <c:ext xmlns:c16="http://schemas.microsoft.com/office/drawing/2014/chart" uri="{C3380CC4-5D6E-409C-BE32-E72D297353CC}">
              <c16:uniqueId val="{00000001-6DB2-48C1-842E-E50FC7B3AD84}"/>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90.13</c:v>
                </c:pt>
                <c:pt idx="1">
                  <c:v>97.89</c:v>
                </c:pt>
                <c:pt idx="2">
                  <c:v>94.14</c:v>
                </c:pt>
                <c:pt idx="3">
                  <c:v>92</c:v>
                </c:pt>
                <c:pt idx="4">
                  <c:v>112.67</c:v>
                </c:pt>
              </c:numCache>
            </c:numRef>
          </c:val>
          <c:extLst>
            <c:ext xmlns:c16="http://schemas.microsoft.com/office/drawing/2014/chart" uri="{C3380CC4-5D6E-409C-BE32-E72D297353CC}">
              <c16:uniqueId val="{00000000-3F41-4D34-8BBE-1439C7644FA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101.54</c:v>
                </c:pt>
                <c:pt idx="1">
                  <c:v>102.42</c:v>
                </c:pt>
                <c:pt idx="2">
                  <c:v>100.97</c:v>
                </c:pt>
                <c:pt idx="3">
                  <c:v>101.84</c:v>
                </c:pt>
                <c:pt idx="4">
                  <c:v>101.62</c:v>
                </c:pt>
              </c:numCache>
            </c:numRef>
          </c:val>
          <c:smooth val="0"/>
          <c:extLst>
            <c:ext xmlns:c16="http://schemas.microsoft.com/office/drawing/2014/chart" uri="{C3380CC4-5D6E-409C-BE32-E72D297353CC}">
              <c16:uniqueId val="{00000001-3F41-4D34-8BBE-1439C7644FA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155.46</c:v>
                </c:pt>
                <c:pt idx="1">
                  <c:v>144.86000000000001</c:v>
                </c:pt>
                <c:pt idx="2">
                  <c:v>150.46</c:v>
                </c:pt>
                <c:pt idx="3">
                  <c:v>151.41999999999999</c:v>
                </c:pt>
                <c:pt idx="4">
                  <c:v>123.47</c:v>
                </c:pt>
              </c:numCache>
            </c:numRef>
          </c:val>
          <c:extLst>
            <c:ext xmlns:c16="http://schemas.microsoft.com/office/drawing/2014/chart" uri="{C3380CC4-5D6E-409C-BE32-E72D297353CC}">
              <c16:uniqueId val="{00000000-260B-4B9B-A1EA-920ED1899105}"/>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116.15</c:v>
                </c:pt>
                <c:pt idx="1">
                  <c:v>116.2</c:v>
                </c:pt>
                <c:pt idx="2">
                  <c:v>118.78</c:v>
                </c:pt>
                <c:pt idx="3">
                  <c:v>119.39</c:v>
                </c:pt>
                <c:pt idx="4">
                  <c:v>117.41</c:v>
                </c:pt>
              </c:numCache>
            </c:numRef>
          </c:val>
          <c:smooth val="0"/>
          <c:extLst>
            <c:ext xmlns:c16="http://schemas.microsoft.com/office/drawing/2014/chart" uri="{C3380CC4-5D6E-409C-BE32-E72D297353CC}">
              <c16:uniqueId val="{00000001-260B-4B9B-A1EA-920ED1899105}"/>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0B3-4913-8C55-5BB56C36CE5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72.239999999999995</c:v>
                </c:pt>
                <c:pt idx="1">
                  <c:v>69.23</c:v>
                </c:pt>
                <c:pt idx="2">
                  <c:v>70.37</c:v>
                </c:pt>
                <c:pt idx="3">
                  <c:v>68.3</c:v>
                </c:pt>
                <c:pt idx="4">
                  <c:v>67.37</c:v>
                </c:pt>
              </c:numCache>
            </c:numRef>
          </c:val>
          <c:smooth val="0"/>
          <c:extLst>
            <c:ext xmlns:c16="http://schemas.microsoft.com/office/drawing/2014/chart" uri="{C3380CC4-5D6E-409C-BE32-E72D297353CC}">
              <c16:uniqueId val="{00000001-F0B3-4913-8C55-5BB56C36CE5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99.53</c:v>
                </c:pt>
                <c:pt idx="1">
                  <c:v>99.54</c:v>
                </c:pt>
                <c:pt idx="2">
                  <c:v>99.58</c:v>
                </c:pt>
                <c:pt idx="3">
                  <c:v>99.63</c:v>
                </c:pt>
                <c:pt idx="4">
                  <c:v>99.69</c:v>
                </c:pt>
              </c:numCache>
            </c:numRef>
          </c:val>
          <c:extLst>
            <c:ext xmlns:c16="http://schemas.microsoft.com/office/drawing/2014/chart" uri="{C3380CC4-5D6E-409C-BE32-E72D297353CC}">
              <c16:uniqueId val="{00000000-AD04-4862-BEEE-5BF306FEDE9C}"/>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96.84</c:v>
                </c:pt>
                <c:pt idx="1">
                  <c:v>96.84</c:v>
                </c:pt>
                <c:pt idx="2">
                  <c:v>96.75</c:v>
                </c:pt>
                <c:pt idx="3">
                  <c:v>96.78</c:v>
                </c:pt>
                <c:pt idx="4">
                  <c:v>97</c:v>
                </c:pt>
              </c:numCache>
            </c:numRef>
          </c:val>
          <c:smooth val="0"/>
          <c:extLst>
            <c:ext xmlns:c16="http://schemas.microsoft.com/office/drawing/2014/chart" uri="{C3380CC4-5D6E-409C-BE32-E72D297353CC}">
              <c16:uniqueId val="{00000001-AD04-4862-BEEE-5BF306FEDE9C}"/>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【59.64】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
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
データ!H6</f>
        <v>
東京都　東久留米市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
1</v>
      </c>
      <c r="C7" s="65"/>
      <c r="D7" s="65"/>
      <c r="E7" s="65"/>
      <c r="F7" s="65"/>
      <c r="G7" s="65"/>
      <c r="H7" s="65"/>
      <c r="I7" s="65" t="s">
        <v>
2</v>
      </c>
      <c r="J7" s="65"/>
      <c r="K7" s="65"/>
      <c r="L7" s="65"/>
      <c r="M7" s="65"/>
      <c r="N7" s="65"/>
      <c r="O7" s="65"/>
      <c r="P7" s="65" t="s">
        <v>
3</v>
      </c>
      <c r="Q7" s="65"/>
      <c r="R7" s="65"/>
      <c r="S7" s="65"/>
      <c r="T7" s="65"/>
      <c r="U7" s="65"/>
      <c r="V7" s="65"/>
      <c r="W7" s="65" t="s">
        <v>
4</v>
      </c>
      <c r="X7" s="65"/>
      <c r="Y7" s="65"/>
      <c r="Z7" s="65"/>
      <c r="AA7" s="65"/>
      <c r="AB7" s="65"/>
      <c r="AC7" s="65"/>
      <c r="AD7" s="65" t="s">
        <v>
5</v>
      </c>
      <c r="AE7" s="65"/>
      <c r="AF7" s="65"/>
      <c r="AG7" s="65"/>
      <c r="AH7" s="65"/>
      <c r="AI7" s="65"/>
      <c r="AJ7" s="65"/>
      <c r="AK7" s="3"/>
      <c r="AL7" s="65" t="s">
        <v>
6</v>
      </c>
      <c r="AM7" s="65"/>
      <c r="AN7" s="65"/>
      <c r="AO7" s="65"/>
      <c r="AP7" s="65"/>
      <c r="AQ7" s="65"/>
      <c r="AR7" s="65"/>
      <c r="AS7" s="65"/>
      <c r="AT7" s="65" t="s">
        <v>
7</v>
      </c>
      <c r="AU7" s="65"/>
      <c r="AV7" s="65"/>
      <c r="AW7" s="65"/>
      <c r="AX7" s="65"/>
      <c r="AY7" s="65"/>
      <c r="AZ7" s="65"/>
      <c r="BA7" s="65"/>
      <c r="BB7" s="65" t="s">
        <v>
8</v>
      </c>
      <c r="BC7" s="65"/>
      <c r="BD7" s="65"/>
      <c r="BE7" s="65"/>
      <c r="BF7" s="65"/>
      <c r="BG7" s="65"/>
      <c r="BH7" s="65"/>
      <c r="BI7" s="65"/>
      <c r="BJ7" s="3"/>
      <c r="BK7" s="3"/>
      <c r="BL7" s="4" t="s">
        <v>
9</v>
      </c>
      <c r="BM7" s="5"/>
      <c r="BN7" s="5"/>
      <c r="BO7" s="5"/>
      <c r="BP7" s="5"/>
      <c r="BQ7" s="5"/>
      <c r="BR7" s="5"/>
      <c r="BS7" s="5"/>
      <c r="BT7" s="5"/>
      <c r="BU7" s="5"/>
      <c r="BV7" s="5"/>
      <c r="BW7" s="5"/>
      <c r="BX7" s="5"/>
      <c r="BY7" s="6"/>
    </row>
    <row r="8" spans="1:78" ht="18.75" customHeight="1" x14ac:dyDescent="0.15">
      <c r="A8" s="2"/>
      <c r="B8" s="72" t="str">
        <f>
データ!I6</f>
        <v>
法非適用</v>
      </c>
      <c r="C8" s="72"/>
      <c r="D8" s="72"/>
      <c r="E8" s="72"/>
      <c r="F8" s="72"/>
      <c r="G8" s="72"/>
      <c r="H8" s="72"/>
      <c r="I8" s="72" t="str">
        <f>
データ!J6</f>
        <v>
下水道事業</v>
      </c>
      <c r="J8" s="72"/>
      <c r="K8" s="72"/>
      <c r="L8" s="72"/>
      <c r="M8" s="72"/>
      <c r="N8" s="72"/>
      <c r="O8" s="72"/>
      <c r="P8" s="72" t="str">
        <f>
データ!K6</f>
        <v>
公共下水道</v>
      </c>
      <c r="Q8" s="72"/>
      <c r="R8" s="72"/>
      <c r="S8" s="72"/>
      <c r="T8" s="72"/>
      <c r="U8" s="72"/>
      <c r="V8" s="72"/>
      <c r="W8" s="72" t="str">
        <f>
データ!L6</f>
        <v>
Ab</v>
      </c>
      <c r="X8" s="72"/>
      <c r="Y8" s="72"/>
      <c r="Z8" s="72"/>
      <c r="AA8" s="72"/>
      <c r="AB8" s="72"/>
      <c r="AC8" s="72"/>
      <c r="AD8" s="73" t="str">
        <f>
データ!$M$6</f>
        <v>
非設置</v>
      </c>
      <c r="AE8" s="73"/>
      <c r="AF8" s="73"/>
      <c r="AG8" s="73"/>
      <c r="AH8" s="73"/>
      <c r="AI8" s="73"/>
      <c r="AJ8" s="73"/>
      <c r="AK8" s="3"/>
      <c r="AL8" s="69">
        <f>
データ!S6</f>
        <v>
116916</v>
      </c>
      <c r="AM8" s="69"/>
      <c r="AN8" s="69"/>
      <c r="AO8" s="69"/>
      <c r="AP8" s="69"/>
      <c r="AQ8" s="69"/>
      <c r="AR8" s="69"/>
      <c r="AS8" s="69"/>
      <c r="AT8" s="68">
        <f>
データ!T6</f>
        <v>
12.88</v>
      </c>
      <c r="AU8" s="68"/>
      <c r="AV8" s="68"/>
      <c r="AW8" s="68"/>
      <c r="AX8" s="68"/>
      <c r="AY8" s="68"/>
      <c r="AZ8" s="68"/>
      <c r="BA8" s="68"/>
      <c r="BB8" s="68">
        <f>
データ!U6</f>
        <v>
9077.33</v>
      </c>
      <c r="BC8" s="68"/>
      <c r="BD8" s="68"/>
      <c r="BE8" s="68"/>
      <c r="BF8" s="68"/>
      <c r="BG8" s="68"/>
      <c r="BH8" s="68"/>
      <c r="BI8" s="68"/>
      <c r="BJ8" s="3"/>
      <c r="BK8" s="3"/>
      <c r="BL8" s="70" t="s">
        <v>
10</v>
      </c>
      <c r="BM8" s="71"/>
      <c r="BN8" s="7" t="s">
        <v>
11</v>
      </c>
      <c r="BO8" s="8"/>
      <c r="BP8" s="8"/>
      <c r="BQ8" s="8"/>
      <c r="BR8" s="8"/>
      <c r="BS8" s="8"/>
      <c r="BT8" s="8"/>
      <c r="BU8" s="8"/>
      <c r="BV8" s="8"/>
      <c r="BW8" s="8"/>
      <c r="BX8" s="8"/>
      <c r="BY8" s="9"/>
    </row>
    <row r="9" spans="1:78" ht="18.75" customHeight="1" x14ac:dyDescent="0.15">
      <c r="A9" s="2"/>
      <c r="B9" s="65" t="s">
        <v>
12</v>
      </c>
      <c r="C9" s="65"/>
      <c r="D9" s="65"/>
      <c r="E9" s="65"/>
      <c r="F9" s="65"/>
      <c r="G9" s="65"/>
      <c r="H9" s="65"/>
      <c r="I9" s="65" t="s">
        <v>
13</v>
      </c>
      <c r="J9" s="65"/>
      <c r="K9" s="65"/>
      <c r="L9" s="65"/>
      <c r="M9" s="65"/>
      <c r="N9" s="65"/>
      <c r="O9" s="65"/>
      <c r="P9" s="65" t="s">
        <v>
14</v>
      </c>
      <c r="Q9" s="65"/>
      <c r="R9" s="65"/>
      <c r="S9" s="65"/>
      <c r="T9" s="65"/>
      <c r="U9" s="65"/>
      <c r="V9" s="65"/>
      <c r="W9" s="65" t="s">
        <v>
15</v>
      </c>
      <c r="X9" s="65"/>
      <c r="Y9" s="65"/>
      <c r="Z9" s="65"/>
      <c r="AA9" s="65"/>
      <c r="AB9" s="65"/>
      <c r="AC9" s="65"/>
      <c r="AD9" s="65" t="s">
        <v>
16</v>
      </c>
      <c r="AE9" s="65"/>
      <c r="AF9" s="65"/>
      <c r="AG9" s="65"/>
      <c r="AH9" s="65"/>
      <c r="AI9" s="65"/>
      <c r="AJ9" s="65"/>
      <c r="AK9" s="3"/>
      <c r="AL9" s="65" t="s">
        <v>
17</v>
      </c>
      <c r="AM9" s="65"/>
      <c r="AN9" s="65"/>
      <c r="AO9" s="65"/>
      <c r="AP9" s="65"/>
      <c r="AQ9" s="65"/>
      <c r="AR9" s="65"/>
      <c r="AS9" s="65"/>
      <c r="AT9" s="65" t="s">
        <v>
18</v>
      </c>
      <c r="AU9" s="65"/>
      <c r="AV9" s="65"/>
      <c r="AW9" s="65"/>
      <c r="AX9" s="65"/>
      <c r="AY9" s="65"/>
      <c r="AZ9" s="65"/>
      <c r="BA9" s="65"/>
      <c r="BB9" s="65" t="s">
        <v>
19</v>
      </c>
      <c r="BC9" s="65"/>
      <c r="BD9" s="65"/>
      <c r="BE9" s="65"/>
      <c r="BF9" s="65"/>
      <c r="BG9" s="65"/>
      <c r="BH9" s="65"/>
      <c r="BI9" s="65"/>
      <c r="BJ9" s="3"/>
      <c r="BK9" s="3"/>
      <c r="BL9" s="66" t="s">
        <v>
20</v>
      </c>
      <c r="BM9" s="67"/>
      <c r="BN9" s="10" t="s">
        <v>
21</v>
      </c>
      <c r="BO9" s="11"/>
      <c r="BP9" s="11"/>
      <c r="BQ9" s="11"/>
      <c r="BR9" s="11"/>
      <c r="BS9" s="11"/>
      <c r="BT9" s="11"/>
      <c r="BU9" s="11"/>
      <c r="BV9" s="11"/>
      <c r="BW9" s="11"/>
      <c r="BX9" s="11"/>
      <c r="BY9" s="12"/>
    </row>
    <row r="10" spans="1:78" ht="18.75" customHeight="1" x14ac:dyDescent="0.15">
      <c r="A10" s="2"/>
      <c r="B10" s="68" t="str">
        <f>
データ!N6</f>
        <v>
-</v>
      </c>
      <c r="C10" s="68"/>
      <c r="D10" s="68"/>
      <c r="E10" s="68"/>
      <c r="F10" s="68"/>
      <c r="G10" s="68"/>
      <c r="H10" s="68"/>
      <c r="I10" s="68" t="str">
        <f>
データ!O6</f>
        <v>
該当数値なし</v>
      </c>
      <c r="J10" s="68"/>
      <c r="K10" s="68"/>
      <c r="L10" s="68"/>
      <c r="M10" s="68"/>
      <c r="N10" s="68"/>
      <c r="O10" s="68"/>
      <c r="P10" s="68">
        <f>
データ!P6</f>
        <v>
100</v>
      </c>
      <c r="Q10" s="68"/>
      <c r="R10" s="68"/>
      <c r="S10" s="68"/>
      <c r="T10" s="68"/>
      <c r="U10" s="68"/>
      <c r="V10" s="68"/>
      <c r="W10" s="68">
        <f>
データ!Q6</f>
        <v>
83.59</v>
      </c>
      <c r="X10" s="68"/>
      <c r="Y10" s="68"/>
      <c r="Z10" s="68"/>
      <c r="AA10" s="68"/>
      <c r="AB10" s="68"/>
      <c r="AC10" s="68"/>
      <c r="AD10" s="69">
        <f>
データ!R6</f>
        <v>
2134</v>
      </c>
      <c r="AE10" s="69"/>
      <c r="AF10" s="69"/>
      <c r="AG10" s="69"/>
      <c r="AH10" s="69"/>
      <c r="AI10" s="69"/>
      <c r="AJ10" s="69"/>
      <c r="AK10" s="2"/>
      <c r="AL10" s="69">
        <f>
データ!V6</f>
        <v>
116807</v>
      </c>
      <c r="AM10" s="69"/>
      <c r="AN10" s="69"/>
      <c r="AO10" s="69"/>
      <c r="AP10" s="69"/>
      <c r="AQ10" s="69"/>
      <c r="AR10" s="69"/>
      <c r="AS10" s="69"/>
      <c r="AT10" s="68">
        <f>
データ!W6</f>
        <v>
12.92</v>
      </c>
      <c r="AU10" s="68"/>
      <c r="AV10" s="68"/>
      <c r="AW10" s="68"/>
      <c r="AX10" s="68"/>
      <c r="AY10" s="68"/>
      <c r="AZ10" s="68"/>
      <c r="BA10" s="68"/>
      <c r="BB10" s="68">
        <f>
データ!X6</f>
        <v>
9040.7900000000009</v>
      </c>
      <c r="BC10" s="68"/>
      <c r="BD10" s="68"/>
      <c r="BE10" s="68"/>
      <c r="BF10" s="68"/>
      <c r="BG10" s="68"/>
      <c r="BH10" s="68"/>
      <c r="BI10" s="68"/>
      <c r="BJ10" s="2"/>
      <c r="BK10" s="2"/>
      <c r="BL10" s="58" t="s">
        <v>
22</v>
      </c>
      <c r="BM10" s="59"/>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
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
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
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
119</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
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
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
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
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
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
30</v>
      </c>
    </row>
    <row r="84" spans="1:78" x14ac:dyDescent="0.15">
      <c r="C84" s="2"/>
    </row>
    <row r="85" spans="1:78" hidden="1" x14ac:dyDescent="0.15">
      <c r="B85" s="26" t="s">
        <v>
31</v>
      </c>
      <c r="C85" s="26"/>
      <c r="D85" s="26"/>
      <c r="E85" s="26" t="s">
        <v>
32</v>
      </c>
      <c r="F85" s="26" t="s">
        <v>
33</v>
      </c>
      <c r="G85" s="26" t="s">
        <v>
34</v>
      </c>
      <c r="H85" s="26" t="s">
        <v>
35</v>
      </c>
      <c r="I85" s="26" t="s">
        <v>
36</v>
      </c>
      <c r="J85" s="26" t="s">
        <v>
37</v>
      </c>
      <c r="K85" s="26" t="s">
        <v>
38</v>
      </c>
      <c r="L85" s="26" t="s">
        <v>
39</v>
      </c>
      <c r="M85" s="26" t="s">
        <v>
40</v>
      </c>
      <c r="N85" s="26" t="s">
        <v>
41</v>
      </c>
      <c r="O85" s="26" t="s">
        <v>
42</v>
      </c>
    </row>
    <row r="86" spans="1:78" hidden="1" x14ac:dyDescent="0.15">
      <c r="B86" s="26"/>
      <c r="C86" s="26"/>
      <c r="D86" s="26"/>
      <c r="E86" s="26" t="str">
        <f>
データ!AI6</f>
        <v/>
      </c>
      <c r="F86" s="26" t="s">
        <v>
43</v>
      </c>
      <c r="G86" s="26" t="s">
        <v>
44</v>
      </c>
      <c r="H86" s="26" t="str">
        <f>
データ!BP6</f>
        <v>
【682.51】</v>
      </c>
      <c r="I86" s="26" t="str">
        <f>
データ!CA6</f>
        <v>
【100.34】</v>
      </c>
      <c r="J86" s="26" t="str">
        <f>
データ!CL6</f>
        <v>
【136.15】</v>
      </c>
      <c r="K86" s="26" t="str">
        <f>
データ!CW6</f>
        <v>
【59.64】</v>
      </c>
      <c r="L86" s="26" t="str">
        <f>
データ!DH6</f>
        <v>
【95.35】</v>
      </c>
      <c r="M86" s="26" t="s">
        <v>
44</v>
      </c>
      <c r="N86" s="26" t="s">
        <v>
44</v>
      </c>
      <c r="O86" s="26" t="str">
        <f>
データ!EO6</f>
        <v>
【0.22】</v>
      </c>
    </row>
  </sheetData>
  <sheetProtection algorithmName="SHA-512" hashValue="/IGkSJyrUFoZalnidGrGnS0W8r8PW0mNb4DAyvJkjKTDiHbyFiVYW3IpCtqPOnMjX3wmVM2c7g0RopoZkUDozg==" saltValue="RHuEqUi7gWcCWuGY12hIp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
45</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5" x14ac:dyDescent="0.15">
      <c r="A2" s="28" t="s">
        <v>
46</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5" x14ac:dyDescent="0.15">
      <c r="A3" s="28" t="s">
        <v>
47</v>
      </c>
      <c r="B3" s="29" t="s">
        <v>
48</v>
      </c>
      <c r="C3" s="29" t="s">
        <v>
49</v>
      </c>
      <c r="D3" s="29" t="s">
        <v>
50</v>
      </c>
      <c r="E3" s="29" t="s">
        <v>
51</v>
      </c>
      <c r="F3" s="29" t="s">
        <v>
52</v>
      </c>
      <c r="G3" s="29" t="s">
        <v>
53</v>
      </c>
      <c r="H3" s="77" t="s">
        <v>
54</v>
      </c>
      <c r="I3" s="78"/>
      <c r="J3" s="78"/>
      <c r="K3" s="78"/>
      <c r="L3" s="78"/>
      <c r="M3" s="78"/>
      <c r="N3" s="78"/>
      <c r="O3" s="78"/>
      <c r="P3" s="78"/>
      <c r="Q3" s="78"/>
      <c r="R3" s="78"/>
      <c r="S3" s="78"/>
      <c r="T3" s="78"/>
      <c r="U3" s="78"/>
      <c r="V3" s="78"/>
      <c r="W3" s="78"/>
      <c r="X3" s="79"/>
      <c r="Y3" s="83" t="s">
        <v>
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
57</v>
      </c>
      <c r="B4" s="30"/>
      <c r="C4" s="30"/>
      <c r="D4" s="30"/>
      <c r="E4" s="30"/>
      <c r="F4" s="30"/>
      <c r="G4" s="30"/>
      <c r="H4" s="80"/>
      <c r="I4" s="81"/>
      <c r="J4" s="81"/>
      <c r="K4" s="81"/>
      <c r="L4" s="81"/>
      <c r="M4" s="81"/>
      <c r="N4" s="81"/>
      <c r="O4" s="81"/>
      <c r="P4" s="81"/>
      <c r="Q4" s="81"/>
      <c r="R4" s="81"/>
      <c r="S4" s="81"/>
      <c r="T4" s="81"/>
      <c r="U4" s="81"/>
      <c r="V4" s="81"/>
      <c r="W4" s="81"/>
      <c r="X4" s="82"/>
      <c r="Y4" s="76" t="s">
        <v>
58</v>
      </c>
      <c r="Z4" s="76"/>
      <c r="AA4" s="76"/>
      <c r="AB4" s="76"/>
      <c r="AC4" s="76"/>
      <c r="AD4" s="76"/>
      <c r="AE4" s="76"/>
      <c r="AF4" s="76"/>
      <c r="AG4" s="76"/>
      <c r="AH4" s="76"/>
      <c r="AI4" s="76"/>
      <c r="AJ4" s="76" t="s">
        <v>
59</v>
      </c>
      <c r="AK4" s="76"/>
      <c r="AL4" s="76"/>
      <c r="AM4" s="76"/>
      <c r="AN4" s="76"/>
      <c r="AO4" s="76"/>
      <c r="AP4" s="76"/>
      <c r="AQ4" s="76"/>
      <c r="AR4" s="76"/>
      <c r="AS4" s="76"/>
      <c r="AT4" s="76"/>
      <c r="AU4" s="76" t="s">
        <v>
60</v>
      </c>
      <c r="AV4" s="76"/>
      <c r="AW4" s="76"/>
      <c r="AX4" s="76"/>
      <c r="AY4" s="76"/>
      <c r="AZ4" s="76"/>
      <c r="BA4" s="76"/>
      <c r="BB4" s="76"/>
      <c r="BC4" s="76"/>
      <c r="BD4" s="76"/>
      <c r="BE4" s="76"/>
      <c r="BF4" s="76" t="s">
        <v>
61</v>
      </c>
      <c r="BG4" s="76"/>
      <c r="BH4" s="76"/>
      <c r="BI4" s="76"/>
      <c r="BJ4" s="76"/>
      <c r="BK4" s="76"/>
      <c r="BL4" s="76"/>
      <c r="BM4" s="76"/>
      <c r="BN4" s="76"/>
      <c r="BO4" s="76"/>
      <c r="BP4" s="76"/>
      <c r="BQ4" s="76" t="s">
        <v>
62</v>
      </c>
      <c r="BR4" s="76"/>
      <c r="BS4" s="76"/>
      <c r="BT4" s="76"/>
      <c r="BU4" s="76"/>
      <c r="BV4" s="76"/>
      <c r="BW4" s="76"/>
      <c r="BX4" s="76"/>
      <c r="BY4" s="76"/>
      <c r="BZ4" s="76"/>
      <c r="CA4" s="76"/>
      <c r="CB4" s="76" t="s">
        <v>
63</v>
      </c>
      <c r="CC4" s="76"/>
      <c r="CD4" s="76"/>
      <c r="CE4" s="76"/>
      <c r="CF4" s="76"/>
      <c r="CG4" s="76"/>
      <c r="CH4" s="76"/>
      <c r="CI4" s="76"/>
      <c r="CJ4" s="76"/>
      <c r="CK4" s="76"/>
      <c r="CL4" s="76"/>
      <c r="CM4" s="76" t="s">
        <v>
64</v>
      </c>
      <c r="CN4" s="76"/>
      <c r="CO4" s="76"/>
      <c r="CP4" s="76"/>
      <c r="CQ4" s="76"/>
      <c r="CR4" s="76"/>
      <c r="CS4" s="76"/>
      <c r="CT4" s="76"/>
      <c r="CU4" s="76"/>
      <c r="CV4" s="76"/>
      <c r="CW4" s="76"/>
      <c r="CX4" s="76" t="s">
        <v>
65</v>
      </c>
      <c r="CY4" s="76"/>
      <c r="CZ4" s="76"/>
      <c r="DA4" s="76"/>
      <c r="DB4" s="76"/>
      <c r="DC4" s="76"/>
      <c r="DD4" s="76"/>
      <c r="DE4" s="76"/>
      <c r="DF4" s="76"/>
      <c r="DG4" s="76"/>
      <c r="DH4" s="76"/>
      <c r="DI4" s="76" t="s">
        <v>
66</v>
      </c>
      <c r="DJ4" s="76"/>
      <c r="DK4" s="76"/>
      <c r="DL4" s="76"/>
      <c r="DM4" s="76"/>
      <c r="DN4" s="76"/>
      <c r="DO4" s="76"/>
      <c r="DP4" s="76"/>
      <c r="DQ4" s="76"/>
      <c r="DR4" s="76"/>
      <c r="DS4" s="76"/>
      <c r="DT4" s="76" t="s">
        <v>
67</v>
      </c>
      <c r="DU4" s="76"/>
      <c r="DV4" s="76"/>
      <c r="DW4" s="76"/>
      <c r="DX4" s="76"/>
      <c r="DY4" s="76"/>
      <c r="DZ4" s="76"/>
      <c r="EA4" s="76"/>
      <c r="EB4" s="76"/>
      <c r="EC4" s="76"/>
      <c r="ED4" s="76"/>
      <c r="EE4" s="76" t="s">
        <v>
68</v>
      </c>
      <c r="EF4" s="76"/>
      <c r="EG4" s="76"/>
      <c r="EH4" s="76"/>
      <c r="EI4" s="76"/>
      <c r="EJ4" s="76"/>
      <c r="EK4" s="76"/>
      <c r="EL4" s="76"/>
      <c r="EM4" s="76"/>
      <c r="EN4" s="76"/>
      <c r="EO4" s="76"/>
    </row>
    <row r="5" spans="1:145" x14ac:dyDescent="0.15">
      <c r="A5" s="28" t="s">
        <v>
69</v>
      </c>
      <c r="B5" s="31"/>
      <c r="C5" s="31"/>
      <c r="D5" s="31"/>
      <c r="E5" s="31"/>
      <c r="F5" s="31"/>
      <c r="G5" s="31"/>
      <c r="H5" s="32" t="s">
        <v>
70</v>
      </c>
      <c r="I5" s="32" t="s">
        <v>
71</v>
      </c>
      <c r="J5" s="32" t="s">
        <v>
72</v>
      </c>
      <c r="K5" s="32" t="s">
        <v>
73</v>
      </c>
      <c r="L5" s="32" t="s">
        <v>
74</v>
      </c>
      <c r="M5" s="32" t="s">
        <v>
5</v>
      </c>
      <c r="N5" s="32" t="s">
        <v>
75</v>
      </c>
      <c r="O5" s="32" t="s">
        <v>
76</v>
      </c>
      <c r="P5" s="32" t="s">
        <v>
77</v>
      </c>
      <c r="Q5" s="32" t="s">
        <v>
78</v>
      </c>
      <c r="R5" s="32" t="s">
        <v>
79</v>
      </c>
      <c r="S5" s="32" t="s">
        <v>
80</v>
      </c>
      <c r="T5" s="32" t="s">
        <v>
81</v>
      </c>
      <c r="U5" s="32" t="s">
        <v>
82</v>
      </c>
      <c r="V5" s="32" t="s">
        <v>
83</v>
      </c>
      <c r="W5" s="32" t="s">
        <v>
84</v>
      </c>
      <c r="X5" s="32" t="s">
        <v>
85</v>
      </c>
      <c r="Y5" s="32" t="s">
        <v>
86</v>
      </c>
      <c r="Z5" s="32" t="s">
        <v>
87</v>
      </c>
      <c r="AA5" s="32" t="s">
        <v>
88</v>
      </c>
      <c r="AB5" s="32" t="s">
        <v>
89</v>
      </c>
      <c r="AC5" s="32" t="s">
        <v>
90</v>
      </c>
      <c r="AD5" s="32" t="s">
        <v>
91</v>
      </c>
      <c r="AE5" s="32" t="s">
        <v>
92</v>
      </c>
      <c r="AF5" s="32" t="s">
        <v>
93</v>
      </c>
      <c r="AG5" s="32" t="s">
        <v>
94</v>
      </c>
      <c r="AH5" s="32" t="s">
        <v>
95</v>
      </c>
      <c r="AI5" s="32" t="s">
        <v>
31</v>
      </c>
      <c r="AJ5" s="32" t="s">
        <v>
86</v>
      </c>
      <c r="AK5" s="32" t="s">
        <v>
87</v>
      </c>
      <c r="AL5" s="32" t="s">
        <v>
88</v>
      </c>
      <c r="AM5" s="32" t="s">
        <v>
89</v>
      </c>
      <c r="AN5" s="32" t="s">
        <v>
90</v>
      </c>
      <c r="AO5" s="32" t="s">
        <v>
91</v>
      </c>
      <c r="AP5" s="32" t="s">
        <v>
92</v>
      </c>
      <c r="AQ5" s="32" t="s">
        <v>
93</v>
      </c>
      <c r="AR5" s="32" t="s">
        <v>
94</v>
      </c>
      <c r="AS5" s="32" t="s">
        <v>
95</v>
      </c>
      <c r="AT5" s="32" t="s">
        <v>
96</v>
      </c>
      <c r="AU5" s="32" t="s">
        <v>
86</v>
      </c>
      <c r="AV5" s="32" t="s">
        <v>
87</v>
      </c>
      <c r="AW5" s="32" t="s">
        <v>
88</v>
      </c>
      <c r="AX5" s="32" t="s">
        <v>
89</v>
      </c>
      <c r="AY5" s="32" t="s">
        <v>
90</v>
      </c>
      <c r="AZ5" s="32" t="s">
        <v>
91</v>
      </c>
      <c r="BA5" s="32" t="s">
        <v>
92</v>
      </c>
      <c r="BB5" s="32" t="s">
        <v>
93</v>
      </c>
      <c r="BC5" s="32" t="s">
        <v>
94</v>
      </c>
      <c r="BD5" s="32" t="s">
        <v>
95</v>
      </c>
      <c r="BE5" s="32" t="s">
        <v>
96</v>
      </c>
      <c r="BF5" s="32" t="s">
        <v>
86</v>
      </c>
      <c r="BG5" s="32" t="s">
        <v>
87</v>
      </c>
      <c r="BH5" s="32" t="s">
        <v>
88</v>
      </c>
      <c r="BI5" s="32" t="s">
        <v>
89</v>
      </c>
      <c r="BJ5" s="32" t="s">
        <v>
90</v>
      </c>
      <c r="BK5" s="32" t="s">
        <v>
91</v>
      </c>
      <c r="BL5" s="32" t="s">
        <v>
92</v>
      </c>
      <c r="BM5" s="32" t="s">
        <v>
93</v>
      </c>
      <c r="BN5" s="32" t="s">
        <v>
94</v>
      </c>
      <c r="BO5" s="32" t="s">
        <v>
95</v>
      </c>
      <c r="BP5" s="32" t="s">
        <v>
96</v>
      </c>
      <c r="BQ5" s="32" t="s">
        <v>
86</v>
      </c>
      <c r="BR5" s="32" t="s">
        <v>
87</v>
      </c>
      <c r="BS5" s="32" t="s">
        <v>
88</v>
      </c>
      <c r="BT5" s="32" t="s">
        <v>
89</v>
      </c>
      <c r="BU5" s="32" t="s">
        <v>
90</v>
      </c>
      <c r="BV5" s="32" t="s">
        <v>
91</v>
      </c>
      <c r="BW5" s="32" t="s">
        <v>
92</v>
      </c>
      <c r="BX5" s="32" t="s">
        <v>
93</v>
      </c>
      <c r="BY5" s="32" t="s">
        <v>
94</v>
      </c>
      <c r="BZ5" s="32" t="s">
        <v>
95</v>
      </c>
      <c r="CA5" s="32" t="s">
        <v>
96</v>
      </c>
      <c r="CB5" s="32" t="s">
        <v>
86</v>
      </c>
      <c r="CC5" s="32" t="s">
        <v>
87</v>
      </c>
      <c r="CD5" s="32" t="s">
        <v>
88</v>
      </c>
      <c r="CE5" s="32" t="s">
        <v>
89</v>
      </c>
      <c r="CF5" s="32" t="s">
        <v>
90</v>
      </c>
      <c r="CG5" s="32" t="s">
        <v>
91</v>
      </c>
      <c r="CH5" s="32" t="s">
        <v>
92</v>
      </c>
      <c r="CI5" s="32" t="s">
        <v>
93</v>
      </c>
      <c r="CJ5" s="32" t="s">
        <v>
94</v>
      </c>
      <c r="CK5" s="32" t="s">
        <v>
95</v>
      </c>
      <c r="CL5" s="32" t="s">
        <v>
96</v>
      </c>
      <c r="CM5" s="32" t="s">
        <v>
86</v>
      </c>
      <c r="CN5" s="32" t="s">
        <v>
87</v>
      </c>
      <c r="CO5" s="32" t="s">
        <v>
88</v>
      </c>
      <c r="CP5" s="32" t="s">
        <v>
89</v>
      </c>
      <c r="CQ5" s="32" t="s">
        <v>
90</v>
      </c>
      <c r="CR5" s="32" t="s">
        <v>
91</v>
      </c>
      <c r="CS5" s="32" t="s">
        <v>
92</v>
      </c>
      <c r="CT5" s="32" t="s">
        <v>
93</v>
      </c>
      <c r="CU5" s="32" t="s">
        <v>
94</v>
      </c>
      <c r="CV5" s="32" t="s">
        <v>
95</v>
      </c>
      <c r="CW5" s="32" t="s">
        <v>
96</v>
      </c>
      <c r="CX5" s="32" t="s">
        <v>
86</v>
      </c>
      <c r="CY5" s="32" t="s">
        <v>
87</v>
      </c>
      <c r="CZ5" s="32" t="s">
        <v>
88</v>
      </c>
      <c r="DA5" s="32" t="s">
        <v>
89</v>
      </c>
      <c r="DB5" s="32" t="s">
        <v>
90</v>
      </c>
      <c r="DC5" s="32" t="s">
        <v>
91</v>
      </c>
      <c r="DD5" s="32" t="s">
        <v>
92</v>
      </c>
      <c r="DE5" s="32" t="s">
        <v>
93</v>
      </c>
      <c r="DF5" s="32" t="s">
        <v>
94</v>
      </c>
      <c r="DG5" s="32" t="s">
        <v>
95</v>
      </c>
      <c r="DH5" s="32" t="s">
        <v>
96</v>
      </c>
      <c r="DI5" s="32" t="s">
        <v>
86</v>
      </c>
      <c r="DJ5" s="32" t="s">
        <v>
87</v>
      </c>
      <c r="DK5" s="32" t="s">
        <v>
88</v>
      </c>
      <c r="DL5" s="32" t="s">
        <v>
89</v>
      </c>
      <c r="DM5" s="32" t="s">
        <v>
90</v>
      </c>
      <c r="DN5" s="32" t="s">
        <v>
91</v>
      </c>
      <c r="DO5" s="32" t="s">
        <v>
92</v>
      </c>
      <c r="DP5" s="32" t="s">
        <v>
93</v>
      </c>
      <c r="DQ5" s="32" t="s">
        <v>
94</v>
      </c>
      <c r="DR5" s="32" t="s">
        <v>
95</v>
      </c>
      <c r="DS5" s="32" t="s">
        <v>
96</v>
      </c>
      <c r="DT5" s="32" t="s">
        <v>
86</v>
      </c>
      <c r="DU5" s="32" t="s">
        <v>
87</v>
      </c>
      <c r="DV5" s="32" t="s">
        <v>
88</v>
      </c>
      <c r="DW5" s="32" t="s">
        <v>
89</v>
      </c>
      <c r="DX5" s="32" t="s">
        <v>
90</v>
      </c>
      <c r="DY5" s="32" t="s">
        <v>
91</v>
      </c>
      <c r="DZ5" s="32" t="s">
        <v>
92</v>
      </c>
      <c r="EA5" s="32" t="s">
        <v>
93</v>
      </c>
      <c r="EB5" s="32" t="s">
        <v>
94</v>
      </c>
      <c r="EC5" s="32" t="s">
        <v>
95</v>
      </c>
      <c r="ED5" s="32" t="s">
        <v>
96</v>
      </c>
      <c r="EE5" s="32" t="s">
        <v>
86</v>
      </c>
      <c r="EF5" s="32" t="s">
        <v>
87</v>
      </c>
      <c r="EG5" s="32" t="s">
        <v>
88</v>
      </c>
      <c r="EH5" s="32" t="s">
        <v>
89</v>
      </c>
      <c r="EI5" s="32" t="s">
        <v>
90</v>
      </c>
      <c r="EJ5" s="32" t="s">
        <v>
91</v>
      </c>
      <c r="EK5" s="32" t="s">
        <v>
92</v>
      </c>
      <c r="EL5" s="32" t="s">
        <v>
93</v>
      </c>
      <c r="EM5" s="32" t="s">
        <v>
94</v>
      </c>
      <c r="EN5" s="32" t="s">
        <v>
95</v>
      </c>
      <c r="EO5" s="32" t="s">
        <v>
96</v>
      </c>
    </row>
    <row r="6" spans="1:145" s="36" customFormat="1" x14ac:dyDescent="0.15">
      <c r="A6" s="28" t="s">
        <v>
97</v>
      </c>
      <c r="B6" s="33">
        <f>
B7</f>
        <v>
2019</v>
      </c>
      <c r="C6" s="33">
        <f t="shared" ref="C6:X6" si="3">
C7</f>
        <v>
132225</v>
      </c>
      <c r="D6" s="33">
        <f t="shared" si="3"/>
        <v>
47</v>
      </c>
      <c r="E6" s="33">
        <f t="shared" si="3"/>
        <v>
17</v>
      </c>
      <c r="F6" s="33">
        <f t="shared" si="3"/>
        <v>
1</v>
      </c>
      <c r="G6" s="33">
        <f t="shared" si="3"/>
        <v>
0</v>
      </c>
      <c r="H6" s="33" t="str">
        <f t="shared" si="3"/>
        <v>
東京都　東久留米市</v>
      </c>
      <c r="I6" s="33" t="str">
        <f t="shared" si="3"/>
        <v>
法非適用</v>
      </c>
      <c r="J6" s="33" t="str">
        <f t="shared" si="3"/>
        <v>
下水道事業</v>
      </c>
      <c r="K6" s="33" t="str">
        <f t="shared" si="3"/>
        <v>
公共下水道</v>
      </c>
      <c r="L6" s="33" t="str">
        <f t="shared" si="3"/>
        <v>
Ab</v>
      </c>
      <c r="M6" s="33" t="str">
        <f t="shared" si="3"/>
        <v>
非設置</v>
      </c>
      <c r="N6" s="34" t="str">
        <f t="shared" si="3"/>
        <v>
-</v>
      </c>
      <c r="O6" s="34" t="str">
        <f t="shared" si="3"/>
        <v>
該当数値なし</v>
      </c>
      <c r="P6" s="34">
        <f t="shared" si="3"/>
        <v>
100</v>
      </c>
      <c r="Q6" s="34">
        <f t="shared" si="3"/>
        <v>
83.59</v>
      </c>
      <c r="R6" s="34">
        <f t="shared" si="3"/>
        <v>
2134</v>
      </c>
      <c r="S6" s="34">
        <f t="shared" si="3"/>
        <v>
116916</v>
      </c>
      <c r="T6" s="34">
        <f t="shared" si="3"/>
        <v>
12.88</v>
      </c>
      <c r="U6" s="34">
        <f t="shared" si="3"/>
        <v>
9077.33</v>
      </c>
      <c r="V6" s="34">
        <f t="shared" si="3"/>
        <v>
116807</v>
      </c>
      <c r="W6" s="34">
        <f t="shared" si="3"/>
        <v>
12.92</v>
      </c>
      <c r="X6" s="34">
        <f t="shared" si="3"/>
        <v>
9040.7900000000009</v>
      </c>
      <c r="Y6" s="35">
        <f>
IF(Y7="",NA(),Y7)</f>
        <v>
97</v>
      </c>
      <c r="Z6" s="35">
        <f t="shared" ref="Z6:AH6" si="4">
IF(Z7="",NA(),Z7)</f>
        <v>
98.3</v>
      </c>
      <c r="AA6" s="35">
        <f t="shared" si="4"/>
        <v>
96.88</v>
      </c>
      <c r="AB6" s="35">
        <f t="shared" si="4"/>
        <v>
96.27</v>
      </c>
      <c r="AC6" s="35">
        <f t="shared" si="4"/>
        <v>
113.75</v>
      </c>
      <c r="AD6" s="34" t="e">
        <f t="shared" si="4"/>
        <v>
#N/A</v>
      </c>
      <c r="AE6" s="34" t="e">
        <f t="shared" si="4"/>
        <v>
#N/A</v>
      </c>
      <c r="AF6" s="34" t="e">
        <f t="shared" si="4"/>
        <v>
#N/A</v>
      </c>
      <c r="AG6" s="34" t="e">
        <f t="shared" si="4"/>
        <v>
#N/A</v>
      </c>
      <c r="AH6" s="34" t="e">
        <f t="shared" si="4"/>
        <v>
#N/A</v>
      </c>
      <c r="AI6" s="34" t="str">
        <f>
IF(AI7="","",IF(AI7="-","【-】","【"&amp;SUBSTITUTE(TEXT(AI7,"#,##0.00"),"-","△")&amp;"】"))</f>
        <v/>
      </c>
      <c r="AJ6" s="34" t="e">
        <f>
IF(AJ7="",NA(),AJ7)</f>
        <v>
#N/A</v>
      </c>
      <c r="AK6" s="34" t="e">
        <f t="shared" ref="AK6:AS6" si="5">
IF(AK7="",NA(),AK7)</f>
        <v>
#N/A</v>
      </c>
      <c r="AL6" s="34" t="e">
        <f t="shared" si="5"/>
        <v>
#N/A</v>
      </c>
      <c r="AM6" s="34" t="e">
        <f t="shared" si="5"/>
        <v>
#N/A</v>
      </c>
      <c r="AN6" s="34" t="e">
        <f t="shared" si="5"/>
        <v>
#N/A</v>
      </c>
      <c r="AO6" s="34" t="e">
        <f t="shared" si="5"/>
        <v>
#N/A</v>
      </c>
      <c r="AP6" s="34" t="e">
        <f t="shared" si="5"/>
        <v>
#N/A</v>
      </c>
      <c r="AQ6" s="34" t="e">
        <f t="shared" si="5"/>
        <v>
#N/A</v>
      </c>
      <c r="AR6" s="34" t="e">
        <f t="shared" si="5"/>
        <v>
#N/A</v>
      </c>
      <c r="AS6" s="34" t="e">
        <f t="shared" si="5"/>
        <v>
#N/A</v>
      </c>
      <c r="AT6" s="34" t="str">
        <f>
IF(AT7="","",IF(AT7="-","【-】","【"&amp;SUBSTITUTE(TEXT(AT7,"#,##0.00"),"-","△")&amp;"】"))</f>
        <v/>
      </c>
      <c r="AU6" s="34" t="e">
        <f>
IF(AU7="",NA(),AU7)</f>
        <v>
#N/A</v>
      </c>
      <c r="AV6" s="34" t="e">
        <f t="shared" ref="AV6:BD6" si="6">
IF(AV7="",NA(),AV7)</f>
        <v>
#N/A</v>
      </c>
      <c r="AW6" s="34" t="e">
        <f t="shared" si="6"/>
        <v>
#N/A</v>
      </c>
      <c r="AX6" s="34" t="e">
        <f t="shared" si="6"/>
        <v>
#N/A</v>
      </c>
      <c r="AY6" s="34" t="e">
        <f t="shared" si="6"/>
        <v>
#N/A</v>
      </c>
      <c r="AZ6" s="34" t="e">
        <f t="shared" si="6"/>
        <v>
#N/A</v>
      </c>
      <c r="BA6" s="34" t="e">
        <f t="shared" si="6"/>
        <v>
#N/A</v>
      </c>
      <c r="BB6" s="34" t="e">
        <f t="shared" si="6"/>
        <v>
#N/A</v>
      </c>
      <c r="BC6" s="34" t="e">
        <f t="shared" si="6"/>
        <v>
#N/A</v>
      </c>
      <c r="BD6" s="34" t="e">
        <f t="shared" si="6"/>
        <v>
#N/A</v>
      </c>
      <c r="BE6" s="34" t="str">
        <f>
IF(BE7="","",IF(BE7="-","【-】","【"&amp;SUBSTITUTE(TEXT(BE7,"#,##0.00"),"-","△")&amp;"】"))</f>
        <v/>
      </c>
      <c r="BF6" s="35">
        <f>
IF(BF7="",NA(),BF7)</f>
        <v>
361.84</v>
      </c>
      <c r="BG6" s="35">
        <f t="shared" ref="BG6:BO6" si="7">
IF(BG7="",NA(),BG7)</f>
        <v>
302.63</v>
      </c>
      <c r="BH6" s="35">
        <f t="shared" si="7"/>
        <v>
312.7</v>
      </c>
      <c r="BI6" s="35">
        <f t="shared" si="7"/>
        <v>
289.83</v>
      </c>
      <c r="BJ6" s="35">
        <f t="shared" si="7"/>
        <v>
288.5</v>
      </c>
      <c r="BK6" s="35">
        <f t="shared" si="7"/>
        <v>
643.19000000000005</v>
      </c>
      <c r="BL6" s="35">
        <f t="shared" si="7"/>
        <v>
596.44000000000005</v>
      </c>
      <c r="BM6" s="35">
        <f t="shared" si="7"/>
        <v>
612.6</v>
      </c>
      <c r="BN6" s="35">
        <f t="shared" si="7"/>
        <v>
606.79999999999995</v>
      </c>
      <c r="BO6" s="35">
        <f t="shared" si="7"/>
        <v>
585.55999999999995</v>
      </c>
      <c r="BP6" s="34" t="str">
        <f>
IF(BP7="","",IF(BP7="-","【-】","【"&amp;SUBSTITUTE(TEXT(BP7,"#,##0.00"),"-","△")&amp;"】"))</f>
        <v>
【682.51】</v>
      </c>
      <c r="BQ6" s="35">
        <f>
IF(BQ7="",NA(),BQ7)</f>
        <v>
90.13</v>
      </c>
      <c r="BR6" s="35">
        <f t="shared" ref="BR6:BZ6" si="8">
IF(BR7="",NA(),BR7)</f>
        <v>
97.89</v>
      </c>
      <c r="BS6" s="35">
        <f t="shared" si="8"/>
        <v>
94.14</v>
      </c>
      <c r="BT6" s="35">
        <f t="shared" si="8"/>
        <v>
92</v>
      </c>
      <c r="BU6" s="35">
        <f t="shared" si="8"/>
        <v>
112.67</v>
      </c>
      <c r="BV6" s="35">
        <f t="shared" si="8"/>
        <v>
101.54</v>
      </c>
      <c r="BW6" s="35">
        <f t="shared" si="8"/>
        <v>
102.42</v>
      </c>
      <c r="BX6" s="35">
        <f t="shared" si="8"/>
        <v>
100.97</v>
      </c>
      <c r="BY6" s="35">
        <f t="shared" si="8"/>
        <v>
101.84</v>
      </c>
      <c r="BZ6" s="35">
        <f t="shared" si="8"/>
        <v>
101.62</v>
      </c>
      <c r="CA6" s="34" t="str">
        <f>
IF(CA7="","",IF(CA7="-","【-】","【"&amp;SUBSTITUTE(TEXT(CA7,"#,##0.00"),"-","△")&amp;"】"))</f>
        <v>
【100.34】</v>
      </c>
      <c r="CB6" s="35">
        <f>
IF(CB7="",NA(),CB7)</f>
        <v>
155.46</v>
      </c>
      <c r="CC6" s="35">
        <f t="shared" ref="CC6:CK6" si="9">
IF(CC7="",NA(),CC7)</f>
        <v>
144.86000000000001</v>
      </c>
      <c r="CD6" s="35">
        <f t="shared" si="9"/>
        <v>
150.46</v>
      </c>
      <c r="CE6" s="35">
        <f t="shared" si="9"/>
        <v>
151.41999999999999</v>
      </c>
      <c r="CF6" s="35">
        <f t="shared" si="9"/>
        <v>
123.47</v>
      </c>
      <c r="CG6" s="35">
        <f t="shared" si="9"/>
        <v>
116.15</v>
      </c>
      <c r="CH6" s="35">
        <f t="shared" si="9"/>
        <v>
116.2</v>
      </c>
      <c r="CI6" s="35">
        <f t="shared" si="9"/>
        <v>
118.78</v>
      </c>
      <c r="CJ6" s="35">
        <f t="shared" si="9"/>
        <v>
119.39</v>
      </c>
      <c r="CK6" s="35">
        <f t="shared" si="9"/>
        <v>
117.41</v>
      </c>
      <c r="CL6" s="34" t="str">
        <f>
IF(CL7="","",IF(CL7="-","【-】","【"&amp;SUBSTITUTE(TEXT(CL7,"#,##0.00"),"-","△")&amp;"】"))</f>
        <v>
【136.15】</v>
      </c>
      <c r="CM6" s="35" t="str">
        <f>
IF(CM7="",NA(),CM7)</f>
        <v>
-</v>
      </c>
      <c r="CN6" s="35" t="str">
        <f t="shared" ref="CN6:CV6" si="10">
IF(CN7="",NA(),CN7)</f>
        <v>
-</v>
      </c>
      <c r="CO6" s="35" t="str">
        <f t="shared" si="10"/>
        <v>
-</v>
      </c>
      <c r="CP6" s="35" t="str">
        <f t="shared" si="10"/>
        <v>
-</v>
      </c>
      <c r="CQ6" s="35" t="str">
        <f t="shared" si="10"/>
        <v>
-</v>
      </c>
      <c r="CR6" s="35">
        <f t="shared" si="10"/>
        <v>
72.239999999999995</v>
      </c>
      <c r="CS6" s="35">
        <f t="shared" si="10"/>
        <v>
69.23</v>
      </c>
      <c r="CT6" s="35">
        <f t="shared" si="10"/>
        <v>
70.37</v>
      </c>
      <c r="CU6" s="35">
        <f t="shared" si="10"/>
        <v>
68.3</v>
      </c>
      <c r="CV6" s="35">
        <f t="shared" si="10"/>
        <v>
67.37</v>
      </c>
      <c r="CW6" s="34" t="str">
        <f>
IF(CW7="","",IF(CW7="-","【-】","【"&amp;SUBSTITUTE(TEXT(CW7,"#,##0.00"),"-","△")&amp;"】"))</f>
        <v>
【59.64】</v>
      </c>
      <c r="CX6" s="35">
        <f>
IF(CX7="",NA(),CX7)</f>
        <v>
99.53</v>
      </c>
      <c r="CY6" s="35">
        <f t="shared" ref="CY6:DG6" si="11">
IF(CY7="",NA(),CY7)</f>
        <v>
99.54</v>
      </c>
      <c r="CZ6" s="35">
        <f t="shared" si="11"/>
        <v>
99.58</v>
      </c>
      <c r="DA6" s="35">
        <f t="shared" si="11"/>
        <v>
99.63</v>
      </c>
      <c r="DB6" s="35">
        <f t="shared" si="11"/>
        <v>
99.69</v>
      </c>
      <c r="DC6" s="35">
        <f t="shared" si="11"/>
        <v>
96.84</v>
      </c>
      <c r="DD6" s="35">
        <f t="shared" si="11"/>
        <v>
96.84</v>
      </c>
      <c r="DE6" s="35">
        <f t="shared" si="11"/>
        <v>
96.75</v>
      </c>
      <c r="DF6" s="35">
        <f t="shared" si="11"/>
        <v>
96.78</v>
      </c>
      <c r="DG6" s="35">
        <f t="shared" si="11"/>
        <v>
97</v>
      </c>
      <c r="DH6" s="34" t="str">
        <f>
IF(DH7="","",IF(DH7="-","【-】","【"&amp;SUBSTITUTE(TEXT(DH7,"#,##0.00"),"-","△")&amp;"】"))</f>
        <v>
【95.35】</v>
      </c>
      <c r="DI6" s="34" t="e">
        <f>
IF(DI7="",NA(),DI7)</f>
        <v>
#N/A</v>
      </c>
      <c r="DJ6" s="34" t="e">
        <f t="shared" ref="DJ6:DR6" si="12">
IF(DJ7="",NA(),DJ7)</f>
        <v>
#N/A</v>
      </c>
      <c r="DK6" s="34" t="e">
        <f t="shared" si="12"/>
        <v>
#N/A</v>
      </c>
      <c r="DL6" s="34" t="e">
        <f t="shared" si="12"/>
        <v>
#N/A</v>
      </c>
      <c r="DM6" s="34" t="e">
        <f t="shared" si="12"/>
        <v>
#N/A</v>
      </c>
      <c r="DN6" s="34" t="e">
        <f t="shared" si="12"/>
        <v>
#N/A</v>
      </c>
      <c r="DO6" s="34" t="e">
        <f t="shared" si="12"/>
        <v>
#N/A</v>
      </c>
      <c r="DP6" s="34" t="e">
        <f t="shared" si="12"/>
        <v>
#N/A</v>
      </c>
      <c r="DQ6" s="34" t="e">
        <f t="shared" si="12"/>
        <v>
#N/A</v>
      </c>
      <c r="DR6" s="34" t="e">
        <f t="shared" si="12"/>
        <v>
#N/A</v>
      </c>
      <c r="DS6" s="34" t="str">
        <f>
IF(DS7="","",IF(DS7="-","【-】","【"&amp;SUBSTITUTE(TEXT(DS7,"#,##0.00"),"-","△")&amp;"】"))</f>
        <v/>
      </c>
      <c r="DT6" s="34" t="e">
        <f>
IF(DT7="",NA(),DT7)</f>
        <v>
#N/A</v>
      </c>
      <c r="DU6" s="34" t="e">
        <f t="shared" ref="DU6:EC6" si="13">
IF(DU7="",NA(),DU7)</f>
        <v>
#N/A</v>
      </c>
      <c r="DV6" s="34" t="e">
        <f t="shared" si="13"/>
        <v>
#N/A</v>
      </c>
      <c r="DW6" s="34" t="e">
        <f t="shared" si="13"/>
        <v>
#N/A</v>
      </c>
      <c r="DX6" s="34" t="e">
        <f t="shared" si="13"/>
        <v>
#N/A</v>
      </c>
      <c r="DY6" s="34" t="e">
        <f t="shared" si="13"/>
        <v>
#N/A</v>
      </c>
      <c r="DZ6" s="34" t="e">
        <f t="shared" si="13"/>
        <v>
#N/A</v>
      </c>
      <c r="EA6" s="34" t="e">
        <f t="shared" si="13"/>
        <v>
#N/A</v>
      </c>
      <c r="EB6" s="34" t="e">
        <f t="shared" si="13"/>
        <v>
#N/A</v>
      </c>
      <c r="EC6" s="34" t="e">
        <f t="shared" si="13"/>
        <v>
#N/A</v>
      </c>
      <c r="ED6" s="34" t="str">
        <f>
IF(ED7="","",IF(ED7="-","【-】","【"&amp;SUBSTITUTE(TEXT(ED7,"#,##0.00"),"-","△")&amp;"】"))</f>
        <v/>
      </c>
      <c r="EE6" s="34">
        <f>
IF(EE7="",NA(),EE7)</f>
        <v>
0</v>
      </c>
      <c r="EF6" s="35">
        <f t="shared" ref="EF6:EN6" si="14">
IF(EF7="",NA(),EF7)</f>
        <v>
0.14000000000000001</v>
      </c>
      <c r="EG6" s="35">
        <f t="shared" si="14"/>
        <v>
0.21</v>
      </c>
      <c r="EH6" s="35">
        <f t="shared" si="14"/>
        <v>
0.4</v>
      </c>
      <c r="EI6" s="35">
        <f t="shared" si="14"/>
        <v>
0.72</v>
      </c>
      <c r="EJ6" s="35">
        <f t="shared" si="14"/>
        <v>
0.11</v>
      </c>
      <c r="EK6" s="35">
        <f t="shared" si="14"/>
        <v>
0.13</v>
      </c>
      <c r="EL6" s="35">
        <f t="shared" si="14"/>
        <v>
0.1</v>
      </c>
      <c r="EM6" s="35">
        <f t="shared" si="14"/>
        <v>
0.12</v>
      </c>
      <c r="EN6" s="35">
        <f t="shared" si="14"/>
        <v>
0.19</v>
      </c>
      <c r="EO6" s="34" t="str">
        <f>
IF(EO7="","",IF(EO7="-","【-】","【"&amp;SUBSTITUTE(TEXT(EO7,"#,##0.00"),"-","△")&amp;"】"))</f>
        <v>
【0.22】</v>
      </c>
    </row>
    <row r="7" spans="1:145" s="36" customFormat="1" x14ac:dyDescent="0.15">
      <c r="A7" s="28"/>
      <c r="B7" s="37">
        <v>
2019</v>
      </c>
      <c r="C7" s="37">
        <v>
132225</v>
      </c>
      <c r="D7" s="37">
        <v>
47</v>
      </c>
      <c r="E7" s="37">
        <v>
17</v>
      </c>
      <c r="F7" s="37">
        <v>
1</v>
      </c>
      <c r="G7" s="37">
        <v>
0</v>
      </c>
      <c r="H7" s="37" t="s">
        <v>
98</v>
      </c>
      <c r="I7" s="37" t="s">
        <v>
99</v>
      </c>
      <c r="J7" s="37" t="s">
        <v>
100</v>
      </c>
      <c r="K7" s="37" t="s">
        <v>
101</v>
      </c>
      <c r="L7" s="37" t="s">
        <v>
102</v>
      </c>
      <c r="M7" s="37" t="s">
        <v>
103</v>
      </c>
      <c r="N7" s="38" t="s">
        <v>
104</v>
      </c>
      <c r="O7" s="38" t="s">
        <v>
105</v>
      </c>
      <c r="P7" s="38">
        <v>
100</v>
      </c>
      <c r="Q7" s="38">
        <v>
83.59</v>
      </c>
      <c r="R7" s="38">
        <v>
2134</v>
      </c>
      <c r="S7" s="38">
        <v>
116916</v>
      </c>
      <c r="T7" s="38">
        <v>
12.88</v>
      </c>
      <c r="U7" s="38">
        <v>
9077.33</v>
      </c>
      <c r="V7" s="38">
        <v>
116807</v>
      </c>
      <c r="W7" s="38">
        <v>
12.92</v>
      </c>
      <c r="X7" s="38">
        <v>
9040.7900000000009</v>
      </c>
      <c r="Y7" s="38">
        <v>
97</v>
      </c>
      <c r="Z7" s="38">
        <v>
98.3</v>
      </c>
      <c r="AA7" s="38">
        <v>
96.88</v>
      </c>
      <c r="AB7" s="38">
        <v>
96.27</v>
      </c>
      <c r="AC7" s="38">
        <v>
113.75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
361.84</v>
      </c>
      <c r="BG7" s="38">
        <v>
302.63</v>
      </c>
      <c r="BH7" s="38">
        <v>
312.7</v>
      </c>
      <c r="BI7" s="38">
        <v>
289.83</v>
      </c>
      <c r="BJ7" s="38">
        <v>
288.5</v>
      </c>
      <c r="BK7" s="38">
        <v>
643.19000000000005</v>
      </c>
      <c r="BL7" s="38">
        <v>
596.44000000000005</v>
      </c>
      <c r="BM7" s="38">
        <v>
612.6</v>
      </c>
      <c r="BN7" s="38">
        <v>
606.79999999999995</v>
      </c>
      <c r="BO7" s="38">
        <v>
585.55999999999995</v>
      </c>
      <c r="BP7" s="38">
        <v>
682.51</v>
      </c>
      <c r="BQ7" s="38">
        <v>
90.13</v>
      </c>
      <c r="BR7" s="38">
        <v>
97.89</v>
      </c>
      <c r="BS7" s="38">
        <v>
94.14</v>
      </c>
      <c r="BT7" s="38">
        <v>
92</v>
      </c>
      <c r="BU7" s="38">
        <v>
112.67</v>
      </c>
      <c r="BV7" s="38">
        <v>
101.54</v>
      </c>
      <c r="BW7" s="38">
        <v>
102.42</v>
      </c>
      <c r="BX7" s="38">
        <v>
100.97</v>
      </c>
      <c r="BY7" s="38">
        <v>
101.84</v>
      </c>
      <c r="BZ7" s="38">
        <v>
101.62</v>
      </c>
      <c r="CA7" s="38">
        <v>
100.34</v>
      </c>
      <c r="CB7" s="38">
        <v>
155.46</v>
      </c>
      <c r="CC7" s="38">
        <v>
144.86000000000001</v>
      </c>
      <c r="CD7" s="38">
        <v>
150.46</v>
      </c>
      <c r="CE7" s="38">
        <v>
151.41999999999999</v>
      </c>
      <c r="CF7" s="38">
        <v>
123.47</v>
      </c>
      <c r="CG7" s="38">
        <v>
116.15</v>
      </c>
      <c r="CH7" s="38">
        <v>
116.2</v>
      </c>
      <c r="CI7" s="38">
        <v>
118.78</v>
      </c>
      <c r="CJ7" s="38">
        <v>
119.39</v>
      </c>
      <c r="CK7" s="38">
        <v>
117.41</v>
      </c>
      <c r="CL7" s="38">
        <v>
136.15</v>
      </c>
      <c r="CM7" s="38" t="s">
        <v>
104</v>
      </c>
      <c r="CN7" s="38" t="s">
        <v>
104</v>
      </c>
      <c r="CO7" s="38" t="s">
        <v>
104</v>
      </c>
      <c r="CP7" s="38" t="s">
        <v>
104</v>
      </c>
      <c r="CQ7" s="38" t="s">
        <v>
104</v>
      </c>
      <c r="CR7" s="38">
        <v>
72.239999999999995</v>
      </c>
      <c r="CS7" s="38">
        <v>
69.23</v>
      </c>
      <c r="CT7" s="38">
        <v>
70.37</v>
      </c>
      <c r="CU7" s="38">
        <v>
68.3</v>
      </c>
      <c r="CV7" s="38">
        <v>
67.37</v>
      </c>
      <c r="CW7" s="38">
        <v>
59.64</v>
      </c>
      <c r="CX7" s="38">
        <v>
99.53</v>
      </c>
      <c r="CY7" s="38">
        <v>
99.54</v>
      </c>
      <c r="CZ7" s="38">
        <v>
99.58</v>
      </c>
      <c r="DA7" s="38">
        <v>
99.63</v>
      </c>
      <c r="DB7" s="38">
        <v>
99.69</v>
      </c>
      <c r="DC7" s="38">
        <v>
96.84</v>
      </c>
      <c r="DD7" s="38">
        <v>
96.84</v>
      </c>
      <c r="DE7" s="38">
        <v>
96.75</v>
      </c>
      <c r="DF7" s="38">
        <v>
96.78</v>
      </c>
      <c r="DG7" s="38">
        <v>
97</v>
      </c>
      <c r="DH7" s="38">
        <v>
95.35</v>
      </c>
      <c r="DI7" s="38"/>
      <c r="DJ7" s="38"/>
      <c r="DK7" s="38"/>
      <c r="DL7" s="38"/>
      <c r="DM7" s="38"/>
      <c r="DN7" s="38"/>
      <c r="DO7" s="38"/>
      <c r="DP7" s="38"/>
      <c r="DQ7" s="38"/>
      <c r="DR7" s="38"/>
      <c r="DS7" s="38"/>
      <c r="DT7" s="38"/>
      <c r="DU7" s="38"/>
      <c r="DV7" s="38"/>
      <c r="DW7" s="38"/>
      <c r="DX7" s="38"/>
      <c r="DY7" s="38"/>
      <c r="DZ7" s="38"/>
      <c r="EA7" s="38"/>
      <c r="EB7" s="38"/>
      <c r="EC7" s="38"/>
      <c r="ED7" s="38"/>
      <c r="EE7" s="38">
        <v>
0</v>
      </c>
      <c r="EF7" s="38">
        <v>
0.14000000000000001</v>
      </c>
      <c r="EG7" s="38">
        <v>
0.21</v>
      </c>
      <c r="EH7" s="38">
        <v>
0.4</v>
      </c>
      <c r="EI7" s="38">
        <v>
0.72</v>
      </c>
      <c r="EJ7" s="38">
        <v>
0.11</v>
      </c>
      <c r="EK7" s="38">
        <v>
0.13</v>
      </c>
      <c r="EL7" s="38">
        <v>
0.1</v>
      </c>
      <c r="EM7" s="38">
        <v>
0.12</v>
      </c>
      <c r="EN7" s="38">
        <v>
0.19</v>
      </c>
      <c r="EO7" s="38">
        <v>
0.22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
106</v>
      </c>
      <c r="C9" s="40" t="s">
        <v>
107</v>
      </c>
      <c r="D9" s="40" t="s">
        <v>
108</v>
      </c>
      <c r="E9" s="40" t="s">
        <v>
109</v>
      </c>
      <c r="F9" s="40" t="s">
        <v>
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
48</v>
      </c>
      <c r="B10" s="41">
        <f t="shared" ref="B10:E10" si="15">
DATEVALUE($B7+12-B11&amp;"/1/"&amp;B12)</f>
        <v>
46388</v>
      </c>
      <c r="C10" s="41">
        <f t="shared" si="15"/>
        <v>
46753</v>
      </c>
      <c r="D10" s="41">
        <f t="shared" si="15"/>
        <v>
47119</v>
      </c>
      <c r="E10" s="41">
        <f t="shared" si="15"/>
        <v>
47484</v>
      </c>
      <c r="F10" s="42">
        <f>
DATEVALUE($B7+12-F11&amp;"/1/"&amp;F12)</f>
        <v>
47849</v>
      </c>
    </row>
    <row r="11" spans="1:145" x14ac:dyDescent="0.15">
      <c r="B11">
        <v>
4</v>
      </c>
      <c r="C11">
        <v>
3</v>
      </c>
      <c r="D11">
        <v>
2</v>
      </c>
      <c r="E11">
        <v>
1</v>
      </c>
      <c r="F11">
        <v>
0</v>
      </c>
      <c r="G11" t="s">
        <v>
111</v>
      </c>
    </row>
    <row r="12" spans="1:145" x14ac:dyDescent="0.15">
      <c r="B12">
        <v>
1</v>
      </c>
      <c r="C12">
        <v>
1</v>
      </c>
      <c r="D12">
        <v>
1</v>
      </c>
      <c r="E12">
        <v>
1</v>
      </c>
      <c r="F12">
        <v>
1</v>
      </c>
      <c r="G12" t="s">
        <v>
112</v>
      </c>
    </row>
    <row r="13" spans="1:145" x14ac:dyDescent="0.15">
      <c r="B13" t="s">
        <v>
113</v>
      </c>
      <c r="C13" t="s">
        <v>
114</v>
      </c>
      <c r="D13" t="s">
        <v>
114</v>
      </c>
      <c r="E13" t="s">
        <v>
113</v>
      </c>
      <c r="F13" t="s">
        <v>
115</v>
      </c>
      <c r="G13" t="s">
        <v>
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
</cp:lastModifiedBy>
  <cp:lastPrinted>2021-01-25T08:16:14Z</cp:lastPrinted>
  <dcterms:created xsi:type="dcterms:W3CDTF">2020-12-04T02:45:28Z</dcterms:created>
  <dcterms:modified xsi:type="dcterms:W3CDTF">2021-02-17T10:54:54Z</dcterms:modified>
  <cp:category/>
</cp:coreProperties>
</file>