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6024984\Desktop\下水道\"/>
    </mc:Choice>
  </mc:AlternateContent>
  <workbookProtection workbookAlgorithmName="SHA-512" workbookHashValue="l+2bshelC8vtR3OV3C5IZ6TmYtE7miqEfc2whsHrNYg78OPzdtKzbtp8WIWf5dAcaBg0Pkw6OZqjNjmUoebM8g==" workbookSaltValue="QEWalFMpTWCV0ihvrJosBA==" workbookSpinCount="100000" lockStructure="1"/>
  <bookViews>
    <workbookView xWindow="0" yWindow="0" windowWidth="21600" windowHeight="963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W10" i="4"/>
  <c r="I10" i="4"/>
  <c r="BB8" i="4"/>
  <c r="AL8" i="4"/>
  <c r="P8" i="4"/>
  <c r="I8" i="4"/>
</calcChain>
</file>

<file path=xl/sharedStrings.xml><?xml version="1.0" encoding="utf-8"?>
<sst xmlns="http://schemas.openxmlformats.org/spreadsheetml/2006/main" count="241" uniqueCount="120">
  <si>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</si>
  <si>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</si>
  <si>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</si>
  <si>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</si>
  <si>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</si>
  <si>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</si>
  <si>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</si>
  <si>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</si>
  <si>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</si>
  <si>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</si>
  <si>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</si>
  <si>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</si>
  <si>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</si>
  <si>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</si>
  <si>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</si>
  <si>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</si>
  <si>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</si>
  <si>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</si>
  <si>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</si>
  <si>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</si>
  <si>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</si>
  <si>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</si>
  <si>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</si>
  <si>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</si>
  <si>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</si>
  <si>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</si>
  <si>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</si>
  <si>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</si>
  <si>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</si>
  <si>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</si>
  <si>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</si>
  <si>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</si>
  <si>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</si>
  <si>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</si>
  <si>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</si>
  <si>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</si>
  <si>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</si>
  <si>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</si>
  <si>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</si>
  <si>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</si>
  <si>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</si>
  <si>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</si>
  <si>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</si>
  <si>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</si>
  <si>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</si>
  <si>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</si>
  <si>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</si>
  <si>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</si>
  <si>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</si>
  <si>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</si>
  <si>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</si>
  <si>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</si>
  <si>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</si>
  <si>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</si>
  <si>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</si>
  <si>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</si>
  <si>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</si>
  <si>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</si>
  <si>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</si>
  <si>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</si>
  <si>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</si>
  <si>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</si>
  <si>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</si>
  <si>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</si>
  <si>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</si>
  <si>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</si>
  <si>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</si>
  <si>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</si>
  <si>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</si>
  <si>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</si>
  <si>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</si>
  <si>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</si>
  <si>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</si>
  <si>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</si>
  <si>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</si>
  <si>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</si>
  <si>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</si>
  <si>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</si>
  <si>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</si>
  <si>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</si>
  <si>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</si>
  <si>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</si>
  <si>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</si>
  <si>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</si>
  <si>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</si>
  <si>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</si>
  <si>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</si>
  <si>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</si>
  <si>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</si>
  <si>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</si>
  <si>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</si>
  <si>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</si>
  <si>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</si>
  <si>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</si>
  <si>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</si>
  <si>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</si>
  <si>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</si>
  <si>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</si>
  <si>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東大和市</t>
  </si>
  <si>
    <t>法非適用</t>
  </si>
  <si>
    <t>下水道事業</t>
  </si>
  <si>
    <t>公共下水道</t>
  </si>
  <si>
    <t>Bb1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</si>
  <si>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</si>
  <si>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</si>
  <si>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</si>
  <si>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</si>
  <si>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</si>
  <si>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</si>
  <si>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</si>
  <si>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</si>
  <si>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</si>
  <si>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</si>
  <si>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</si>
  <si>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</si>
  <si>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</si>
  <si>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</si>
  <si>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昭和５１年に下水道事業に着手し、現在まで汚水管渠の整備を進めている。他の事業者より受贈された汚水管渠を含め、耐用年数を経過した汚水管渠が有る。今後は、汚水管渠の老朽化の状況により改築、修繕等を行い、汚水管渠の長寿命化、更新に取り組む。</t>
    <rPh sb="1" eb="3">
      <t>ショウワ</t>
    </rPh>
    <rPh sb="5" eb="6">
      <t>ネン</t>
    </rPh>
    <rPh sb="7" eb="10">
      <t>ゲスイドウ</t>
    </rPh>
    <rPh sb="10" eb="12">
      <t>ジギョウ</t>
    </rPh>
    <rPh sb="13" eb="15">
      <t>チャクシュ</t>
    </rPh>
    <rPh sb="17" eb="19">
      <t>ゲンザイ</t>
    </rPh>
    <rPh sb="21" eb="23">
      <t>オスイ</t>
    </rPh>
    <rPh sb="23" eb="24">
      <t>カン</t>
    </rPh>
    <rPh sb="24" eb="25">
      <t>キョ</t>
    </rPh>
    <rPh sb="26" eb="28">
      <t>セイビ</t>
    </rPh>
    <rPh sb="29" eb="30">
      <t>スス</t>
    </rPh>
    <rPh sb="35" eb="36">
      <t>ホカ</t>
    </rPh>
    <rPh sb="37" eb="40">
      <t>ジギョウシャ</t>
    </rPh>
    <rPh sb="42" eb="44">
      <t>ジュゾウ</t>
    </rPh>
    <rPh sb="47" eb="49">
      <t>オスイ</t>
    </rPh>
    <rPh sb="49" eb="50">
      <t>カン</t>
    </rPh>
    <rPh sb="50" eb="51">
      <t>キョ</t>
    </rPh>
    <rPh sb="52" eb="53">
      <t>フク</t>
    </rPh>
    <rPh sb="55" eb="57">
      <t>タイヨウ</t>
    </rPh>
    <rPh sb="57" eb="59">
      <t>ネンスウ</t>
    </rPh>
    <rPh sb="60" eb="62">
      <t>ケイカ</t>
    </rPh>
    <rPh sb="64" eb="66">
      <t>オスイ</t>
    </rPh>
    <rPh sb="66" eb="67">
      <t>カン</t>
    </rPh>
    <rPh sb="67" eb="68">
      <t>キョ</t>
    </rPh>
    <rPh sb="69" eb="70">
      <t>ア</t>
    </rPh>
    <rPh sb="72" eb="74">
      <t>コンゴ</t>
    </rPh>
    <rPh sb="76" eb="78">
      <t>オスイ</t>
    </rPh>
    <rPh sb="78" eb="79">
      <t>カン</t>
    </rPh>
    <rPh sb="79" eb="80">
      <t>キョ</t>
    </rPh>
    <rPh sb="81" eb="84">
      <t>ロウキュウカ</t>
    </rPh>
    <rPh sb="85" eb="87">
      <t>ジョウキョウ</t>
    </rPh>
    <rPh sb="90" eb="92">
      <t>カイチク</t>
    </rPh>
    <rPh sb="93" eb="95">
      <t>シュウゼン</t>
    </rPh>
    <rPh sb="95" eb="96">
      <t>トウ</t>
    </rPh>
    <rPh sb="97" eb="98">
      <t>オコ</t>
    </rPh>
    <rPh sb="100" eb="102">
      <t>オスイ</t>
    </rPh>
    <rPh sb="102" eb="103">
      <t>カン</t>
    </rPh>
    <rPh sb="103" eb="104">
      <t>キョ</t>
    </rPh>
    <rPh sb="105" eb="106">
      <t>チョウ</t>
    </rPh>
    <rPh sb="106" eb="109">
      <t>ジュミョウカ</t>
    </rPh>
    <rPh sb="110" eb="112">
      <t>コウシン</t>
    </rPh>
    <rPh sb="113" eb="114">
      <t>ト</t>
    </rPh>
    <rPh sb="115" eb="116">
      <t>ク</t>
    </rPh>
    <phoneticPr fontId="4"/>
  </si>
  <si>
    <t>　経営基盤強化のため、平成２８年度に使用料改定を実施した。今後も、３年ごとに使用料の定期的な見直しのための検討を行い、収益的収支比率及び経費回収率が１００パーセント以上の水準になるよう、更なる経費縮減や経営改善に取り組む。
　また、令和２年度に効率的な経営分析のための地方公営企業会計への移行を実施し、将来にわたる安定的な経営基盤づくりを行う。</t>
    <rPh sb="29" eb="31">
      <t>コンゴ</t>
    </rPh>
    <rPh sb="34" eb="35">
      <t>ネン</t>
    </rPh>
    <rPh sb="38" eb="40">
      <t>シヨウ</t>
    </rPh>
    <rPh sb="40" eb="41">
      <t>リョウ</t>
    </rPh>
    <rPh sb="42" eb="45">
      <t>テイキテキ</t>
    </rPh>
    <rPh sb="46" eb="48">
      <t>ミナオ</t>
    </rPh>
    <rPh sb="53" eb="55">
      <t>ケントウ</t>
    </rPh>
    <rPh sb="56" eb="57">
      <t>オコナ</t>
    </rPh>
    <rPh sb="59" eb="62">
      <t>シュウエキテキ</t>
    </rPh>
    <rPh sb="62" eb="64">
      <t>シュウシ</t>
    </rPh>
    <rPh sb="64" eb="66">
      <t>ヒリツ</t>
    </rPh>
    <rPh sb="66" eb="67">
      <t>オヨ</t>
    </rPh>
    <rPh sb="68" eb="70">
      <t>ケイヒ</t>
    </rPh>
    <rPh sb="70" eb="72">
      <t>カイシュウ</t>
    </rPh>
    <rPh sb="72" eb="73">
      <t>リツ</t>
    </rPh>
    <rPh sb="82" eb="84">
      <t>イジョウ</t>
    </rPh>
    <rPh sb="85" eb="87">
      <t>スイジュン</t>
    </rPh>
    <rPh sb="93" eb="94">
      <t>サラ</t>
    </rPh>
    <rPh sb="96" eb="98">
      <t>ケイヒ</t>
    </rPh>
    <rPh sb="98" eb="100">
      <t>シュクゲン</t>
    </rPh>
    <rPh sb="101" eb="103">
      <t>ケイエイ</t>
    </rPh>
    <rPh sb="103" eb="105">
      <t>カイゼン</t>
    </rPh>
    <rPh sb="106" eb="107">
      <t>ト</t>
    </rPh>
    <rPh sb="108" eb="109">
      <t>ク</t>
    </rPh>
    <rPh sb="116" eb="118">
      <t>レイワ</t>
    </rPh>
    <rPh sb="119" eb="121">
      <t>ネンド</t>
    </rPh>
    <rPh sb="122" eb="124">
      <t>コウリツ</t>
    </rPh>
    <rPh sb="124" eb="125">
      <t>テキ</t>
    </rPh>
    <rPh sb="126" eb="128">
      <t>ケイエイ</t>
    </rPh>
    <rPh sb="128" eb="130">
      <t>ブンセキ</t>
    </rPh>
    <rPh sb="134" eb="136">
      <t>チホウ</t>
    </rPh>
    <rPh sb="136" eb="138">
      <t>コウエイ</t>
    </rPh>
    <rPh sb="138" eb="140">
      <t>キギョウ</t>
    </rPh>
    <rPh sb="140" eb="142">
      <t>カイケイ</t>
    </rPh>
    <rPh sb="144" eb="146">
      <t>イコウ</t>
    </rPh>
    <rPh sb="147" eb="149">
      <t>ジッシ</t>
    </rPh>
    <rPh sb="151" eb="153">
      <t>ショウライ</t>
    </rPh>
    <phoneticPr fontId="4"/>
  </si>
  <si>
    <r>
      <t>①平成２８年</t>
    </r>
    <r>
      <rPr>
        <sz val="11"/>
        <rFont val="ＭＳ ゴシック"/>
        <family val="3"/>
        <charset val="128"/>
      </rPr>
      <t>度に実施した使用料改定に伴う総収益の増等が要因となり、収益的収支比率は改善したが、依然として一般会計繰入金により収支を維持しているため、一般会計繰入金に依存しない経営基盤強化の取り組みが必要である。</t>
    </r>
    <r>
      <rPr>
        <sz val="11"/>
        <color theme="1"/>
        <rFont val="ＭＳ ゴシック"/>
        <family val="3"/>
        <charset val="128"/>
      </rPr>
      <t xml:space="preserve">
④</t>
    </r>
    <r>
      <rPr>
        <sz val="11"/>
        <rFont val="ＭＳ ゴシック"/>
        <family val="3"/>
        <charset val="128"/>
      </rPr>
      <t>新規の借入額が減少しているため、年々企業債残高は減少傾向にある。企業債の残高が減少したため、企業債残高対事業規模比率が減少した。</t>
    </r>
    <r>
      <rPr>
        <sz val="11"/>
        <color theme="1"/>
        <rFont val="ＭＳ ゴシック"/>
        <family val="3"/>
        <charset val="128"/>
      </rPr>
      <t xml:space="preserve">
⑤打切決算により</t>
    </r>
    <r>
      <rPr>
        <sz val="11"/>
        <rFont val="ＭＳ ゴシック"/>
        <family val="3"/>
        <charset val="128"/>
      </rPr>
      <t>下水道使用料収入等が減少したことにより、経費回収率は減少し、類似団体平均を下回る結果となった。</t>
    </r>
    <r>
      <rPr>
        <sz val="11"/>
        <color theme="1"/>
        <rFont val="ＭＳ ゴシック"/>
        <family val="3"/>
        <charset val="128"/>
      </rPr>
      <t xml:space="preserve">
⑥</t>
    </r>
    <r>
      <rPr>
        <sz val="11"/>
        <rFont val="ＭＳ ゴシック"/>
        <family val="3"/>
        <charset val="128"/>
      </rPr>
      <t xml:space="preserve">有収水量は微減となったものの、地方債償還額の減少や分流式経費の増に伴い汚水処理費が減少したため、汚水処理原価は減少した。
</t>
    </r>
    <r>
      <rPr>
        <sz val="11"/>
        <color theme="1"/>
        <rFont val="ＭＳ ゴシック"/>
        <family val="3"/>
        <charset val="128"/>
      </rPr>
      <t xml:space="preserve">
⑧水洗化率については、令和元年度で９９．１６パーセントと全国平均、類似団体平均を上回っており、微増ではあるが年々水洗化率が向上している。未接続世帯への積極的な普及促進を行い、使用料収入の増加に努める。
</t>
    </r>
    <rPh sb="8" eb="10">
      <t>ジッシ</t>
    </rPh>
    <rPh sb="12" eb="15">
      <t>シヨウリョウ</t>
    </rPh>
    <rPh sb="15" eb="17">
      <t>カイテイ</t>
    </rPh>
    <rPh sb="18" eb="19">
      <t>トモナ</t>
    </rPh>
    <rPh sb="20" eb="23">
      <t>ソウシュウエキ</t>
    </rPh>
    <rPh sb="24" eb="25">
      <t>ゾウ</t>
    </rPh>
    <rPh sb="25" eb="26">
      <t>トウ</t>
    </rPh>
    <rPh sb="27" eb="29">
      <t>ヨウイン</t>
    </rPh>
    <rPh sb="33" eb="35">
      <t>シュウエキ</t>
    </rPh>
    <rPh sb="35" eb="36">
      <t>テキ</t>
    </rPh>
    <rPh sb="36" eb="38">
      <t>シュウシ</t>
    </rPh>
    <rPh sb="38" eb="40">
      <t>ヒリツ</t>
    </rPh>
    <rPh sb="41" eb="43">
      <t>カイゼン</t>
    </rPh>
    <rPh sb="47" eb="49">
      <t>イゼン</t>
    </rPh>
    <rPh sb="52" eb="54">
      <t>イッパン</t>
    </rPh>
    <rPh sb="54" eb="56">
      <t>カイケイ</t>
    </rPh>
    <rPh sb="56" eb="58">
      <t>クリイレ</t>
    </rPh>
    <rPh sb="58" eb="59">
      <t>キン</t>
    </rPh>
    <rPh sb="62" eb="64">
      <t>シュウシ</t>
    </rPh>
    <rPh sb="65" eb="67">
      <t>イジ</t>
    </rPh>
    <rPh sb="74" eb="76">
      <t>イッパン</t>
    </rPh>
    <rPh sb="76" eb="78">
      <t>カイケイ</t>
    </rPh>
    <rPh sb="78" eb="80">
      <t>クリイレ</t>
    </rPh>
    <rPh sb="80" eb="81">
      <t>キン</t>
    </rPh>
    <rPh sb="82" eb="84">
      <t>イゾン</t>
    </rPh>
    <rPh sb="87" eb="89">
      <t>ケイエイ</t>
    </rPh>
    <rPh sb="89" eb="91">
      <t>キバン</t>
    </rPh>
    <rPh sb="91" eb="93">
      <t>キョウカ</t>
    </rPh>
    <rPh sb="94" eb="95">
      <t>ト</t>
    </rPh>
    <rPh sb="96" eb="97">
      <t>ク</t>
    </rPh>
    <rPh sb="99" eb="101">
      <t>ヒツヨウ</t>
    </rPh>
    <rPh sb="108" eb="110">
      <t>シンキ</t>
    </rPh>
    <rPh sb="111" eb="113">
      <t>カリイレ</t>
    </rPh>
    <rPh sb="113" eb="114">
      <t>ガク</t>
    </rPh>
    <rPh sb="115" eb="117">
      <t>ゲンショウ</t>
    </rPh>
    <rPh sb="124" eb="126">
      <t>ネンネン</t>
    </rPh>
    <rPh sb="126" eb="128">
      <t>キギョウ</t>
    </rPh>
    <rPh sb="128" eb="129">
      <t>サイ</t>
    </rPh>
    <rPh sb="129" eb="131">
      <t>ザンダカ</t>
    </rPh>
    <rPh sb="132" eb="134">
      <t>ゲンショウ</t>
    </rPh>
    <rPh sb="134" eb="136">
      <t>ケイコウ</t>
    </rPh>
    <rPh sb="147" eb="149">
      <t>ゲンショウ</t>
    </rPh>
    <rPh sb="154" eb="156">
      <t>キギョウ</t>
    </rPh>
    <rPh sb="156" eb="157">
      <t>サイ</t>
    </rPh>
    <rPh sb="159" eb="160">
      <t>タイ</t>
    </rPh>
    <rPh sb="160" eb="162">
      <t>ジギョウ</t>
    </rPh>
    <rPh sb="162" eb="164">
      <t>キボ</t>
    </rPh>
    <rPh sb="164" eb="166">
      <t>ヒリツ</t>
    </rPh>
    <rPh sb="167" eb="169">
      <t>ゲンショウ</t>
    </rPh>
    <rPh sb="175" eb="177">
      <t>ウチキ</t>
    </rPh>
    <rPh sb="177" eb="179">
      <t>ケッサン</t>
    </rPh>
    <rPh sb="182" eb="185">
      <t>ゲスイドウ</t>
    </rPh>
    <rPh sb="185" eb="188">
      <t>シヨウリョウ</t>
    </rPh>
    <rPh sb="188" eb="190">
      <t>シュウニュウ</t>
    </rPh>
    <rPh sb="190" eb="191">
      <t>トウ</t>
    </rPh>
    <rPh sb="192" eb="194">
      <t>ゲンショウ</t>
    </rPh>
    <rPh sb="202" eb="204">
      <t>ケイヒ</t>
    </rPh>
    <rPh sb="204" eb="206">
      <t>カイシュウ</t>
    </rPh>
    <rPh sb="206" eb="207">
      <t>リツ</t>
    </rPh>
    <rPh sb="208" eb="210">
      <t>ゲンショウ</t>
    </rPh>
    <rPh sb="219" eb="220">
      <t>シタ</t>
    </rPh>
    <rPh sb="220" eb="221">
      <t>マワ</t>
    </rPh>
    <rPh sb="222" eb="224">
      <t>ケッカ</t>
    </rPh>
    <rPh sb="232" eb="233">
      <t>ユウ</t>
    </rPh>
    <rPh sb="247" eb="250">
      <t>チホウサイ</t>
    </rPh>
    <rPh sb="250" eb="252">
      <t>ショウカン</t>
    </rPh>
    <rPh sb="252" eb="253">
      <t>ガク</t>
    </rPh>
    <rPh sb="254" eb="256">
      <t>ゲンショウ</t>
    </rPh>
    <rPh sb="257" eb="259">
      <t>ブンリュウ</t>
    </rPh>
    <rPh sb="259" eb="260">
      <t>シキ</t>
    </rPh>
    <rPh sb="260" eb="262">
      <t>ケイヒ</t>
    </rPh>
    <rPh sb="263" eb="264">
      <t>ゾウ</t>
    </rPh>
    <rPh sb="265" eb="266">
      <t>トモナ</t>
    </rPh>
    <rPh sb="267" eb="269">
      <t>オスイ</t>
    </rPh>
    <rPh sb="269" eb="271">
      <t>ショリ</t>
    </rPh>
    <rPh sb="271" eb="272">
      <t>ヒ</t>
    </rPh>
    <rPh sb="273" eb="275">
      <t>ゲンショウ</t>
    </rPh>
    <rPh sb="280" eb="282">
      <t>オスイ</t>
    </rPh>
    <rPh sb="282" eb="284">
      <t>ショリ</t>
    </rPh>
    <rPh sb="284" eb="286">
      <t>ゲンカ</t>
    </rPh>
    <rPh sb="287" eb="289">
      <t>ゲンショウ</t>
    </rPh>
    <rPh sb="295" eb="298">
      <t>スイセンカ</t>
    </rPh>
    <rPh sb="298" eb="299">
      <t>リツ</t>
    </rPh>
    <rPh sb="305" eb="307">
      <t>レイワ</t>
    </rPh>
    <rPh sb="307" eb="308">
      <t>ガン</t>
    </rPh>
    <rPh sb="308" eb="310">
      <t>ネンド</t>
    </rPh>
    <rPh sb="322" eb="324">
      <t>ゼンコク</t>
    </rPh>
    <rPh sb="324" eb="326">
      <t>ヘイキン</t>
    </rPh>
    <rPh sb="327" eb="329">
      <t>ルイジ</t>
    </rPh>
    <rPh sb="329" eb="331">
      <t>ダンタイ</t>
    </rPh>
    <rPh sb="331" eb="333">
      <t>ヘイキン</t>
    </rPh>
    <rPh sb="334" eb="336">
      <t>ウワマワ</t>
    </rPh>
    <rPh sb="341" eb="343">
      <t>ビゾウ</t>
    </rPh>
    <rPh sb="348" eb="350">
      <t>ネンネン</t>
    </rPh>
    <rPh sb="350" eb="353">
      <t>スイセンカ</t>
    </rPh>
    <rPh sb="353" eb="354">
      <t>リツ</t>
    </rPh>
    <rPh sb="355" eb="357">
      <t>コウジョウ</t>
    </rPh>
    <rPh sb="362" eb="365">
      <t>ミセツゾク</t>
    </rPh>
    <rPh sb="365" eb="367">
      <t>セタイ</t>
    </rPh>
    <rPh sb="369" eb="372">
      <t>セッキョクテキ</t>
    </rPh>
    <rPh sb="373" eb="375">
      <t>フキュウ</t>
    </rPh>
    <rPh sb="375" eb="377">
      <t>ソクシン</t>
    </rPh>
    <rPh sb="378" eb="379">
      <t>オコナ</t>
    </rPh>
    <rPh sb="381" eb="383">
      <t>シヨウ</t>
    </rPh>
    <rPh sb="383" eb="384">
      <t>リョウ</t>
    </rPh>
    <rPh sb="384" eb="386">
      <t>シュウニュウ</t>
    </rPh>
    <rPh sb="387" eb="388">
      <t>ゾウ</t>
    </rPh>
    <rPh sb="388" eb="389">
      <t>カ</t>
    </rPh>
    <rPh sb="390" eb="391">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</si>
</sst>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F3E-40A2-8EFF-BA55D505CC3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4.88</c:v>
                </c:pt>
                <c:pt idx="2">
                  <c:v>0.2</c:v>
                </c:pt>
                <c:pt idx="3">
                  <c:v>0.3</c:v>
                </c:pt>
                <c:pt idx="4">
                  <c:v>0.12</c:v>
                </c:pt>
              </c:numCache>
            </c:numRef>
          </c:val>
          <c:smooth val="0"/>
          <c:extLst>
            <c:ext xmlns:c16="http://schemas.microsoft.com/office/drawing/2014/chart" uri="{C3380CC4-5D6E-409C-BE32-E72D297353CC}">
              <c16:uniqueId val="{00000001-0F3E-40A2-8EFF-BA55D505CC3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591-4763-B6BE-A72FA7BA591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86.69</c:v>
                </c:pt>
                <c:pt idx="1">
                  <c:v>80.16</c:v>
                </c:pt>
                <c:pt idx="2">
                  <c:v>73.599999999999994</c:v>
                </c:pt>
                <c:pt idx="3">
                  <c:v>70.33</c:v>
                </c:pt>
                <c:pt idx="4">
                  <c:v>70.3</c:v>
                </c:pt>
              </c:numCache>
            </c:numRef>
          </c:val>
          <c:smooth val="0"/>
          <c:extLst>
            <c:ext xmlns:c16="http://schemas.microsoft.com/office/drawing/2014/chart" uri="{C3380CC4-5D6E-409C-BE32-E72D297353CC}">
              <c16:uniqueId val="{00000001-A591-4763-B6BE-A72FA7BA591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98.93</c:v>
                </c:pt>
                <c:pt idx="1">
                  <c:v>98.99</c:v>
                </c:pt>
                <c:pt idx="2">
                  <c:v>99.03</c:v>
                </c:pt>
                <c:pt idx="3">
                  <c:v>99.08</c:v>
                </c:pt>
                <c:pt idx="4">
                  <c:v>99.16</c:v>
                </c:pt>
              </c:numCache>
            </c:numRef>
          </c:val>
          <c:extLst>
            <c:ext xmlns:c16="http://schemas.microsoft.com/office/drawing/2014/chart" uri="{C3380CC4-5D6E-409C-BE32-E72D297353CC}">
              <c16:uniqueId val="{00000000-BDA8-4978-A00A-1CD9DF976AC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96.14</c:v>
                </c:pt>
                <c:pt idx="1">
                  <c:v>96.19</c:v>
                </c:pt>
                <c:pt idx="2">
                  <c:v>96.4</c:v>
                </c:pt>
                <c:pt idx="3">
                  <c:v>95.85</c:v>
                </c:pt>
                <c:pt idx="4">
                  <c:v>95.95</c:v>
                </c:pt>
              </c:numCache>
            </c:numRef>
          </c:val>
          <c:smooth val="0"/>
          <c:extLst>
            <c:ext xmlns:c16="http://schemas.microsoft.com/office/drawing/2014/chart" uri="{C3380CC4-5D6E-409C-BE32-E72D297353CC}">
              <c16:uniqueId val="{00000001-BDA8-4978-A00A-1CD9DF976AC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54.87</c:v>
                </c:pt>
                <c:pt idx="1">
                  <c:v>63.92</c:v>
                </c:pt>
                <c:pt idx="2">
                  <c:v>83.6</c:v>
                </c:pt>
                <c:pt idx="3">
                  <c:v>89.64</c:v>
                </c:pt>
                <c:pt idx="4">
                  <c:v>90.74</c:v>
                </c:pt>
              </c:numCache>
            </c:numRef>
          </c:val>
          <c:extLst>
            <c:ext xmlns:c16="http://schemas.microsoft.com/office/drawing/2014/chart" uri="{C3380CC4-5D6E-409C-BE32-E72D297353CC}">
              <c16:uniqueId val="{00000000-7A55-4164-8AA7-AEC403546FB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55-4164-8AA7-AEC403546FB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543-405E-8ABA-DD3654C88D5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43-405E-8ABA-DD3654C88D5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0B3-4BAB-8B6B-BF1DA988129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0B3-4BAB-8B6B-BF1DA988129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2BE-4C95-9E17-019C5A9F6BF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2BE-4C95-9E17-019C5A9F6BF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B3B-4B9E-BBF3-C5267E4EA1E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B3B-4B9E-BBF3-C5267E4EA1E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983.56</c:v>
                </c:pt>
                <c:pt idx="1">
                  <c:v>804.67</c:v>
                </c:pt>
                <c:pt idx="2">
                  <c:v>482.37</c:v>
                </c:pt>
                <c:pt idx="3">
                  <c:v>419.05</c:v>
                </c:pt>
                <c:pt idx="4">
                  <c:v>376.06</c:v>
                </c:pt>
              </c:numCache>
            </c:numRef>
          </c:val>
          <c:extLst>
            <c:ext xmlns:c16="http://schemas.microsoft.com/office/drawing/2014/chart" uri="{C3380CC4-5D6E-409C-BE32-E72D297353CC}">
              <c16:uniqueId val="{00000000-515D-4B18-96B6-6222F01BAF5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775.45</c:v>
                </c:pt>
                <c:pt idx="1">
                  <c:v>786.46</c:v>
                </c:pt>
                <c:pt idx="2">
                  <c:v>707.12</c:v>
                </c:pt>
                <c:pt idx="3">
                  <c:v>733.93</c:v>
                </c:pt>
                <c:pt idx="4">
                  <c:v>813.96</c:v>
                </c:pt>
              </c:numCache>
            </c:numRef>
          </c:val>
          <c:smooth val="0"/>
          <c:extLst>
            <c:ext xmlns:c16="http://schemas.microsoft.com/office/drawing/2014/chart" uri="{C3380CC4-5D6E-409C-BE32-E72D297353CC}">
              <c16:uniqueId val="{00000001-515D-4B18-96B6-6222F01BAF5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70.12</c:v>
                </c:pt>
                <c:pt idx="1">
                  <c:v>77.66</c:v>
                </c:pt>
                <c:pt idx="2">
                  <c:v>99.86</c:v>
                </c:pt>
                <c:pt idx="3">
                  <c:v>99.87</c:v>
                </c:pt>
                <c:pt idx="4">
                  <c:v>90.96</c:v>
                </c:pt>
              </c:numCache>
            </c:numRef>
          </c:val>
          <c:extLst>
            <c:ext xmlns:c16="http://schemas.microsoft.com/office/drawing/2014/chart" uri="{C3380CC4-5D6E-409C-BE32-E72D297353CC}">
              <c16:uniqueId val="{00000000-B434-4846-91D4-9D3FB435980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86.34</c:v>
                </c:pt>
                <c:pt idx="1">
                  <c:v>84.89</c:v>
                </c:pt>
                <c:pt idx="2">
                  <c:v>93.62</c:v>
                </c:pt>
                <c:pt idx="3">
                  <c:v>94.59</c:v>
                </c:pt>
                <c:pt idx="4">
                  <c:v>92.08</c:v>
                </c:pt>
              </c:numCache>
            </c:numRef>
          </c:val>
          <c:smooth val="0"/>
          <c:extLst>
            <c:ext xmlns:c16="http://schemas.microsoft.com/office/drawing/2014/chart" uri="{C3380CC4-5D6E-409C-BE32-E72D297353CC}">
              <c16:uniqueId val="{00000001-B434-4846-91D4-9D3FB435980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174.59</c:v>
                </c:pt>
                <c:pt idx="1">
                  <c:v>181.16</c:v>
                </c:pt>
                <c:pt idx="2">
                  <c:v>152.07</c:v>
                </c:pt>
                <c:pt idx="3">
                  <c:v>151.16</c:v>
                </c:pt>
                <c:pt idx="4">
                  <c:v>150.21</c:v>
                </c:pt>
              </c:numCache>
            </c:numRef>
          </c:val>
          <c:extLst>
            <c:ext xmlns:c16="http://schemas.microsoft.com/office/drawing/2014/chart" uri="{C3380CC4-5D6E-409C-BE32-E72D297353CC}">
              <c16:uniqueId val="{00000000-F5E1-4069-9830-80896C4FC5B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147.52000000000001</c:v>
                </c:pt>
                <c:pt idx="1">
                  <c:v>146.26</c:v>
                </c:pt>
                <c:pt idx="2">
                  <c:v>136.47</c:v>
                </c:pt>
                <c:pt idx="3">
                  <c:v>131.22</c:v>
                </c:pt>
                <c:pt idx="4">
                  <c:v>132.94999999999999</c:v>
                </c:pt>
              </c:numCache>
            </c:numRef>
          </c:val>
          <c:smooth val="0"/>
          <c:extLst>
            <c:ext xmlns:c16="http://schemas.microsoft.com/office/drawing/2014/chart" uri="{C3380CC4-5D6E-409C-BE32-E72D297353CC}">
              <c16:uniqueId val="{00000001-F5E1-4069-9830-80896C4FC5B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7" width="3.125" customWidth="1"/>
    <col min="78" max="78" width="1.7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
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
データ!H6</f>
        <v>
東京都　東大和市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
1</v>
      </c>
      <c r="C7" s="71"/>
      <c r="D7" s="71"/>
      <c r="E7" s="71"/>
      <c r="F7" s="71"/>
      <c r="G7" s="71"/>
      <c r="H7" s="71"/>
      <c r="I7" s="71" t="s">
        <v>
2</v>
      </c>
      <c r="J7" s="71"/>
      <c r="K7" s="71"/>
      <c r="L7" s="71"/>
      <c r="M7" s="71"/>
      <c r="N7" s="71"/>
      <c r="O7" s="71"/>
      <c r="P7" s="71" t="s">
        <v>
3</v>
      </c>
      <c r="Q7" s="71"/>
      <c r="R7" s="71"/>
      <c r="S7" s="71"/>
      <c r="T7" s="71"/>
      <c r="U7" s="71"/>
      <c r="V7" s="71"/>
      <c r="W7" s="71" t="s">
        <v>
4</v>
      </c>
      <c r="X7" s="71"/>
      <c r="Y7" s="71"/>
      <c r="Z7" s="71"/>
      <c r="AA7" s="71"/>
      <c r="AB7" s="71"/>
      <c r="AC7" s="71"/>
      <c r="AD7" s="71" t="s">
        <v>
5</v>
      </c>
      <c r="AE7" s="71"/>
      <c r="AF7" s="71"/>
      <c r="AG7" s="71"/>
      <c r="AH7" s="71"/>
      <c r="AI7" s="71"/>
      <c r="AJ7" s="71"/>
      <c r="AK7" s="3"/>
      <c r="AL7" s="71" t="s">
        <v>
6</v>
      </c>
      <c r="AM7" s="71"/>
      <c r="AN7" s="71"/>
      <c r="AO7" s="71"/>
      <c r="AP7" s="71"/>
      <c r="AQ7" s="71"/>
      <c r="AR7" s="71"/>
      <c r="AS7" s="71"/>
      <c r="AT7" s="71" t="s">
        <v>
7</v>
      </c>
      <c r="AU7" s="71"/>
      <c r="AV7" s="71"/>
      <c r="AW7" s="71"/>
      <c r="AX7" s="71"/>
      <c r="AY7" s="71"/>
      <c r="AZ7" s="71"/>
      <c r="BA7" s="71"/>
      <c r="BB7" s="71" t="s">
        <v>
8</v>
      </c>
      <c r="BC7" s="71"/>
      <c r="BD7" s="71"/>
      <c r="BE7" s="71"/>
      <c r="BF7" s="71"/>
      <c r="BG7" s="71"/>
      <c r="BH7" s="71"/>
      <c r="BI7" s="71"/>
      <c r="BJ7" s="3"/>
      <c r="BK7" s="3"/>
      <c r="BL7" s="4" t="s">
        <v>
9</v>
      </c>
      <c r="BM7" s="5"/>
      <c r="BN7" s="5"/>
      <c r="BO7" s="5"/>
      <c r="BP7" s="5"/>
      <c r="BQ7" s="5"/>
      <c r="BR7" s="5"/>
      <c r="BS7" s="5"/>
      <c r="BT7" s="5"/>
      <c r="BU7" s="5"/>
      <c r="BV7" s="5"/>
      <c r="BW7" s="5"/>
      <c r="BX7" s="5"/>
      <c r="BY7" s="6"/>
    </row>
    <row r="8" spans="1:78" ht="18.75" customHeight="1" x14ac:dyDescent="0.15">
      <c r="A8" s="2"/>
      <c r="B8" s="78" t="str">
        <f>
データ!I6</f>
        <v>
法非適用</v>
      </c>
      <c r="C8" s="78"/>
      <c r="D8" s="78"/>
      <c r="E8" s="78"/>
      <c r="F8" s="78"/>
      <c r="G8" s="78"/>
      <c r="H8" s="78"/>
      <c r="I8" s="78" t="str">
        <f>
データ!J6</f>
        <v>
下水道事業</v>
      </c>
      <c r="J8" s="78"/>
      <c r="K8" s="78"/>
      <c r="L8" s="78"/>
      <c r="M8" s="78"/>
      <c r="N8" s="78"/>
      <c r="O8" s="78"/>
      <c r="P8" s="78" t="str">
        <f>
データ!K6</f>
        <v>
公共下水道</v>
      </c>
      <c r="Q8" s="78"/>
      <c r="R8" s="78"/>
      <c r="S8" s="78"/>
      <c r="T8" s="78"/>
      <c r="U8" s="78"/>
      <c r="V8" s="78"/>
      <c r="W8" s="78" t="str">
        <f>
データ!L6</f>
        <v>
Bb1</v>
      </c>
      <c r="X8" s="78"/>
      <c r="Y8" s="78"/>
      <c r="Z8" s="78"/>
      <c r="AA8" s="78"/>
      <c r="AB8" s="78"/>
      <c r="AC8" s="78"/>
      <c r="AD8" s="79" t="str">
        <f>
データ!$M$6</f>
        <v>
非設置</v>
      </c>
      <c r="AE8" s="79"/>
      <c r="AF8" s="79"/>
      <c r="AG8" s="79"/>
      <c r="AH8" s="79"/>
      <c r="AI8" s="79"/>
      <c r="AJ8" s="79"/>
      <c r="AK8" s="3"/>
      <c r="AL8" s="75">
        <f>
データ!S6</f>
        <v>
85301</v>
      </c>
      <c r="AM8" s="75"/>
      <c r="AN8" s="75"/>
      <c r="AO8" s="75"/>
      <c r="AP8" s="75"/>
      <c r="AQ8" s="75"/>
      <c r="AR8" s="75"/>
      <c r="AS8" s="75"/>
      <c r="AT8" s="74">
        <f>
データ!T6</f>
        <v>
13.42</v>
      </c>
      <c r="AU8" s="74"/>
      <c r="AV8" s="74"/>
      <c r="AW8" s="74"/>
      <c r="AX8" s="74"/>
      <c r="AY8" s="74"/>
      <c r="AZ8" s="74"/>
      <c r="BA8" s="74"/>
      <c r="BB8" s="74">
        <f>
データ!U6</f>
        <v>
6356.26</v>
      </c>
      <c r="BC8" s="74"/>
      <c r="BD8" s="74"/>
      <c r="BE8" s="74"/>
      <c r="BF8" s="74"/>
      <c r="BG8" s="74"/>
      <c r="BH8" s="74"/>
      <c r="BI8" s="74"/>
      <c r="BJ8" s="3"/>
      <c r="BK8" s="3"/>
      <c r="BL8" s="76" t="s">
        <v>
10</v>
      </c>
      <c r="BM8" s="77"/>
      <c r="BN8" s="7" t="s">
        <v>
11</v>
      </c>
      <c r="BO8" s="8"/>
      <c r="BP8" s="8"/>
      <c r="BQ8" s="8"/>
      <c r="BR8" s="8"/>
      <c r="BS8" s="8"/>
      <c r="BT8" s="8"/>
      <c r="BU8" s="8"/>
      <c r="BV8" s="8"/>
      <c r="BW8" s="8"/>
      <c r="BX8" s="8"/>
      <c r="BY8" s="9"/>
    </row>
    <row r="9" spans="1:78" ht="18.75" customHeight="1" x14ac:dyDescent="0.15">
      <c r="A9" s="2"/>
      <c r="B9" s="71" t="s">
        <v>
12</v>
      </c>
      <c r="C9" s="71"/>
      <c r="D9" s="71"/>
      <c r="E9" s="71"/>
      <c r="F9" s="71"/>
      <c r="G9" s="71"/>
      <c r="H9" s="71"/>
      <c r="I9" s="71" t="s">
        <v>
13</v>
      </c>
      <c r="J9" s="71"/>
      <c r="K9" s="71"/>
      <c r="L9" s="71"/>
      <c r="M9" s="71"/>
      <c r="N9" s="71"/>
      <c r="O9" s="71"/>
      <c r="P9" s="71" t="s">
        <v>
14</v>
      </c>
      <c r="Q9" s="71"/>
      <c r="R9" s="71"/>
      <c r="S9" s="71"/>
      <c r="T9" s="71"/>
      <c r="U9" s="71"/>
      <c r="V9" s="71"/>
      <c r="W9" s="71" t="s">
        <v>
15</v>
      </c>
      <c r="X9" s="71"/>
      <c r="Y9" s="71"/>
      <c r="Z9" s="71"/>
      <c r="AA9" s="71"/>
      <c r="AB9" s="71"/>
      <c r="AC9" s="71"/>
      <c r="AD9" s="71" t="s">
        <v>
16</v>
      </c>
      <c r="AE9" s="71"/>
      <c r="AF9" s="71"/>
      <c r="AG9" s="71"/>
      <c r="AH9" s="71"/>
      <c r="AI9" s="71"/>
      <c r="AJ9" s="71"/>
      <c r="AK9" s="3"/>
      <c r="AL9" s="71" t="s">
        <v>
17</v>
      </c>
      <c r="AM9" s="71"/>
      <c r="AN9" s="71"/>
      <c r="AO9" s="71"/>
      <c r="AP9" s="71"/>
      <c r="AQ9" s="71"/>
      <c r="AR9" s="71"/>
      <c r="AS9" s="71"/>
      <c r="AT9" s="71" t="s">
        <v>
18</v>
      </c>
      <c r="AU9" s="71"/>
      <c r="AV9" s="71"/>
      <c r="AW9" s="71"/>
      <c r="AX9" s="71"/>
      <c r="AY9" s="71"/>
      <c r="AZ9" s="71"/>
      <c r="BA9" s="71"/>
      <c r="BB9" s="71" t="s">
        <v>
19</v>
      </c>
      <c r="BC9" s="71"/>
      <c r="BD9" s="71"/>
      <c r="BE9" s="71"/>
      <c r="BF9" s="71"/>
      <c r="BG9" s="71"/>
      <c r="BH9" s="71"/>
      <c r="BI9" s="71"/>
      <c r="BJ9" s="3"/>
      <c r="BK9" s="3"/>
      <c r="BL9" s="72" t="s">
        <v>
20</v>
      </c>
      <c r="BM9" s="73"/>
      <c r="BN9" s="10" t="s">
        <v>
21</v>
      </c>
      <c r="BO9" s="11"/>
      <c r="BP9" s="11"/>
      <c r="BQ9" s="11"/>
      <c r="BR9" s="11"/>
      <c r="BS9" s="11"/>
      <c r="BT9" s="11"/>
      <c r="BU9" s="11"/>
      <c r="BV9" s="11"/>
      <c r="BW9" s="11"/>
      <c r="BX9" s="11"/>
      <c r="BY9" s="12"/>
    </row>
    <row r="10" spans="1:78" ht="18.75" customHeight="1" x14ac:dyDescent="0.15">
      <c r="A10" s="2"/>
      <c r="B10" s="74" t="str">
        <f>
データ!N6</f>
        <v>
-</v>
      </c>
      <c r="C10" s="74"/>
      <c r="D10" s="74"/>
      <c r="E10" s="74"/>
      <c r="F10" s="74"/>
      <c r="G10" s="74"/>
      <c r="H10" s="74"/>
      <c r="I10" s="74" t="str">
        <f>
データ!O6</f>
        <v>
該当数値なし</v>
      </c>
      <c r="J10" s="74"/>
      <c r="K10" s="74"/>
      <c r="L10" s="74"/>
      <c r="M10" s="74"/>
      <c r="N10" s="74"/>
      <c r="O10" s="74"/>
      <c r="P10" s="74">
        <f>
データ!P6</f>
        <v>
99.99</v>
      </c>
      <c r="Q10" s="74"/>
      <c r="R10" s="74"/>
      <c r="S10" s="74"/>
      <c r="T10" s="74"/>
      <c r="U10" s="74"/>
      <c r="V10" s="74"/>
      <c r="W10" s="74">
        <f>
データ!Q6</f>
        <v>
82.52</v>
      </c>
      <c r="X10" s="74"/>
      <c r="Y10" s="74"/>
      <c r="Z10" s="74"/>
      <c r="AA10" s="74"/>
      <c r="AB10" s="74"/>
      <c r="AC10" s="74"/>
      <c r="AD10" s="75">
        <f>
データ!R6</f>
        <v>
2017</v>
      </c>
      <c r="AE10" s="75"/>
      <c r="AF10" s="75"/>
      <c r="AG10" s="75"/>
      <c r="AH10" s="75"/>
      <c r="AI10" s="75"/>
      <c r="AJ10" s="75"/>
      <c r="AK10" s="2"/>
      <c r="AL10" s="75">
        <f>
データ!V6</f>
        <v>
85257</v>
      </c>
      <c r="AM10" s="75"/>
      <c r="AN10" s="75"/>
      <c r="AO10" s="75"/>
      <c r="AP10" s="75"/>
      <c r="AQ10" s="75"/>
      <c r="AR10" s="75"/>
      <c r="AS10" s="75"/>
      <c r="AT10" s="74">
        <f>
データ!W6</f>
        <v>
9.89</v>
      </c>
      <c r="AU10" s="74"/>
      <c r="AV10" s="74"/>
      <c r="AW10" s="74"/>
      <c r="AX10" s="74"/>
      <c r="AY10" s="74"/>
      <c r="AZ10" s="74"/>
      <c r="BA10" s="74"/>
      <c r="BB10" s="74">
        <f>
データ!X6</f>
        <v>
8620.5300000000007</v>
      </c>
      <c r="BC10" s="74"/>
      <c r="BD10" s="74"/>
      <c r="BE10" s="74"/>
      <c r="BF10" s="74"/>
      <c r="BG10" s="74"/>
      <c r="BH10" s="74"/>
      <c r="BI10" s="74"/>
      <c r="BJ10" s="2"/>
      <c r="BK10" s="2"/>
      <c r="BL10" s="64" t="s">
        <v>
22</v>
      </c>
      <c r="BM10" s="65"/>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
24</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
25</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52" t="s">
        <v>
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
119</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
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
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
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
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
118</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1"/>
      <c r="BM82" s="62"/>
      <c r="BN82" s="62"/>
      <c r="BO82" s="62"/>
      <c r="BP82" s="62"/>
      <c r="BQ82" s="62"/>
      <c r="BR82" s="62"/>
      <c r="BS82" s="62"/>
      <c r="BT82" s="62"/>
      <c r="BU82" s="62"/>
      <c r="BV82" s="62"/>
      <c r="BW82" s="62"/>
      <c r="BX82" s="62"/>
      <c r="BY82" s="62"/>
      <c r="BZ82" s="63"/>
    </row>
    <row r="83" spans="1:78" x14ac:dyDescent="0.15">
      <c r="C83" s="2" t="s">
        <v>
30</v>
      </c>
    </row>
    <row r="84" spans="1:78" x14ac:dyDescent="0.15">
      <c r="C84" s="2"/>
    </row>
    <row r="85" spans="1:78" hidden="1" x14ac:dyDescent="0.15">
      <c r="B85" s="26" t="s">
        <v>
31</v>
      </c>
      <c r="C85" s="26"/>
      <c r="D85" s="26"/>
      <c r="E85" s="26" t="s">
        <v>
32</v>
      </c>
      <c r="F85" s="26" t="s">
        <v>
33</v>
      </c>
      <c r="G85" s="26" t="s">
        <v>
34</v>
      </c>
      <c r="H85" s="26" t="s">
        <v>
35</v>
      </c>
      <c r="I85" s="26" t="s">
        <v>
36</v>
      </c>
      <c r="J85" s="26" t="s">
        <v>
37</v>
      </c>
      <c r="K85" s="26" t="s">
        <v>
38</v>
      </c>
      <c r="L85" s="26" t="s">
        <v>
39</v>
      </c>
      <c r="M85" s="26" t="s">
        <v>
40</v>
      </c>
      <c r="N85" s="26" t="s">
        <v>
41</v>
      </c>
      <c r="O85" s="26" t="s">
        <v>
42</v>
      </c>
    </row>
    <row r="86" spans="1:78" hidden="1" x14ac:dyDescent="0.15">
      <c r="B86" s="26"/>
      <c r="C86" s="26"/>
      <c r="D86" s="26"/>
      <c r="E86" s="26" t="str">
        <f>
データ!AI6</f>
        <v/>
      </c>
      <c r="F86" s="26" t="s">
        <v>
43</v>
      </c>
      <c r="G86" s="26" t="s">
        <v>
43</v>
      </c>
      <c r="H86" s="26" t="str">
        <f>
データ!BP6</f>
        <v>
【682.51】</v>
      </c>
      <c r="I86" s="26" t="str">
        <f>
データ!CA6</f>
        <v>
【100.34】</v>
      </c>
      <c r="J86" s="26" t="str">
        <f>
データ!CL6</f>
        <v>
【136.15】</v>
      </c>
      <c r="K86" s="26" t="str">
        <f>
データ!CW6</f>
        <v>
【59.64】</v>
      </c>
      <c r="L86" s="26" t="str">
        <f>
データ!DH6</f>
        <v>
【95.35】</v>
      </c>
      <c r="M86" s="26" t="s">
        <v>
44</v>
      </c>
      <c r="N86" s="26" t="s">
        <v>
44</v>
      </c>
      <c r="O86" s="26" t="str">
        <f>
データ!EO6</f>
        <v>
【0.22】</v>
      </c>
    </row>
  </sheetData>
  <sheetProtection algorithmName="SHA-512" hashValue="n2jkYZXGRTScGx/pyOW6LBNgkNJxH3FEUZKuZiM03CkxxHD68yK/NjEuWvux7g3mO4H22EQ3TLY6phoFM7tj1g==" saltValue="Akd0+9XszzvfkB5SOHZJN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
45</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5" x14ac:dyDescent="0.15">
      <c r="A2" s="28" t="s">
        <v>
46</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5" x14ac:dyDescent="0.15">
      <c r="A3" s="28" t="s">
        <v>
47</v>
      </c>
      <c r="B3" s="29" t="s">
        <v>
48</v>
      </c>
      <c r="C3" s="29" t="s">
        <v>
49</v>
      </c>
      <c r="D3" s="29" t="s">
        <v>
50</v>
      </c>
      <c r="E3" s="29" t="s">
        <v>
51</v>
      </c>
      <c r="F3" s="29" t="s">
        <v>
52</v>
      </c>
      <c r="G3" s="29" t="s">
        <v>
53</v>
      </c>
      <c r="H3" s="83" t="s">
        <v>
54</v>
      </c>
      <c r="I3" s="84"/>
      <c r="J3" s="84"/>
      <c r="K3" s="84"/>
      <c r="L3" s="84"/>
      <c r="M3" s="84"/>
      <c r="N3" s="84"/>
      <c r="O3" s="84"/>
      <c r="P3" s="84"/>
      <c r="Q3" s="84"/>
      <c r="R3" s="84"/>
      <c r="S3" s="84"/>
      <c r="T3" s="84"/>
      <c r="U3" s="84"/>
      <c r="V3" s="84"/>
      <c r="W3" s="84"/>
      <c r="X3" s="85"/>
      <c r="Y3" s="89" t="s">
        <v>
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
56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
57</v>
      </c>
      <c r="B4" s="30"/>
      <c r="C4" s="30"/>
      <c r="D4" s="30"/>
      <c r="E4" s="30"/>
      <c r="F4" s="30"/>
      <c r="G4" s="30"/>
      <c r="H4" s="86"/>
      <c r="I4" s="87"/>
      <c r="J4" s="87"/>
      <c r="K4" s="87"/>
      <c r="L4" s="87"/>
      <c r="M4" s="87"/>
      <c r="N4" s="87"/>
      <c r="O4" s="87"/>
      <c r="P4" s="87"/>
      <c r="Q4" s="87"/>
      <c r="R4" s="87"/>
      <c r="S4" s="87"/>
      <c r="T4" s="87"/>
      <c r="U4" s="87"/>
      <c r="V4" s="87"/>
      <c r="W4" s="87"/>
      <c r="X4" s="88"/>
      <c r="Y4" s="82" t="s">
        <v>
58</v>
      </c>
      <c r="Z4" s="82"/>
      <c r="AA4" s="82"/>
      <c r="AB4" s="82"/>
      <c r="AC4" s="82"/>
      <c r="AD4" s="82"/>
      <c r="AE4" s="82"/>
      <c r="AF4" s="82"/>
      <c r="AG4" s="82"/>
      <c r="AH4" s="82"/>
      <c r="AI4" s="82"/>
      <c r="AJ4" s="82" t="s">
        <v>
59</v>
      </c>
      <c r="AK4" s="82"/>
      <c r="AL4" s="82"/>
      <c r="AM4" s="82"/>
      <c r="AN4" s="82"/>
      <c r="AO4" s="82"/>
      <c r="AP4" s="82"/>
      <c r="AQ4" s="82"/>
      <c r="AR4" s="82"/>
      <c r="AS4" s="82"/>
      <c r="AT4" s="82"/>
      <c r="AU4" s="82" t="s">
        <v>
60</v>
      </c>
      <c r="AV4" s="82"/>
      <c r="AW4" s="82"/>
      <c r="AX4" s="82"/>
      <c r="AY4" s="82"/>
      <c r="AZ4" s="82"/>
      <c r="BA4" s="82"/>
      <c r="BB4" s="82"/>
      <c r="BC4" s="82"/>
      <c r="BD4" s="82"/>
      <c r="BE4" s="82"/>
      <c r="BF4" s="82" t="s">
        <v>
61</v>
      </c>
      <c r="BG4" s="82"/>
      <c r="BH4" s="82"/>
      <c r="BI4" s="82"/>
      <c r="BJ4" s="82"/>
      <c r="BK4" s="82"/>
      <c r="BL4" s="82"/>
      <c r="BM4" s="82"/>
      <c r="BN4" s="82"/>
      <c r="BO4" s="82"/>
      <c r="BP4" s="82"/>
      <c r="BQ4" s="82" t="s">
        <v>
62</v>
      </c>
      <c r="BR4" s="82"/>
      <c r="BS4" s="82"/>
      <c r="BT4" s="82"/>
      <c r="BU4" s="82"/>
      <c r="BV4" s="82"/>
      <c r="BW4" s="82"/>
      <c r="BX4" s="82"/>
      <c r="BY4" s="82"/>
      <c r="BZ4" s="82"/>
      <c r="CA4" s="82"/>
      <c r="CB4" s="82" t="s">
        <v>
63</v>
      </c>
      <c r="CC4" s="82"/>
      <c r="CD4" s="82"/>
      <c r="CE4" s="82"/>
      <c r="CF4" s="82"/>
      <c r="CG4" s="82"/>
      <c r="CH4" s="82"/>
      <c r="CI4" s="82"/>
      <c r="CJ4" s="82"/>
      <c r="CK4" s="82"/>
      <c r="CL4" s="82"/>
      <c r="CM4" s="82" t="s">
        <v>
64</v>
      </c>
      <c r="CN4" s="82"/>
      <c r="CO4" s="82"/>
      <c r="CP4" s="82"/>
      <c r="CQ4" s="82"/>
      <c r="CR4" s="82"/>
      <c r="CS4" s="82"/>
      <c r="CT4" s="82"/>
      <c r="CU4" s="82"/>
      <c r="CV4" s="82"/>
      <c r="CW4" s="82"/>
      <c r="CX4" s="82" t="s">
        <v>
65</v>
      </c>
      <c r="CY4" s="82"/>
      <c r="CZ4" s="82"/>
      <c r="DA4" s="82"/>
      <c r="DB4" s="82"/>
      <c r="DC4" s="82"/>
      <c r="DD4" s="82"/>
      <c r="DE4" s="82"/>
      <c r="DF4" s="82"/>
      <c r="DG4" s="82"/>
      <c r="DH4" s="82"/>
      <c r="DI4" s="82" t="s">
        <v>
66</v>
      </c>
      <c r="DJ4" s="82"/>
      <c r="DK4" s="82"/>
      <c r="DL4" s="82"/>
      <c r="DM4" s="82"/>
      <c r="DN4" s="82"/>
      <c r="DO4" s="82"/>
      <c r="DP4" s="82"/>
      <c r="DQ4" s="82"/>
      <c r="DR4" s="82"/>
      <c r="DS4" s="82"/>
      <c r="DT4" s="82" t="s">
        <v>
67</v>
      </c>
      <c r="DU4" s="82"/>
      <c r="DV4" s="82"/>
      <c r="DW4" s="82"/>
      <c r="DX4" s="82"/>
      <c r="DY4" s="82"/>
      <c r="DZ4" s="82"/>
      <c r="EA4" s="82"/>
      <c r="EB4" s="82"/>
      <c r="EC4" s="82"/>
      <c r="ED4" s="82"/>
      <c r="EE4" s="82" t="s">
        <v>
68</v>
      </c>
      <c r="EF4" s="82"/>
      <c r="EG4" s="82"/>
      <c r="EH4" s="82"/>
      <c r="EI4" s="82"/>
      <c r="EJ4" s="82"/>
      <c r="EK4" s="82"/>
      <c r="EL4" s="82"/>
      <c r="EM4" s="82"/>
      <c r="EN4" s="82"/>
      <c r="EO4" s="82"/>
    </row>
    <row r="5" spans="1:145" x14ac:dyDescent="0.15">
      <c r="A5" s="28" t="s">
        <v>
69</v>
      </c>
      <c r="B5" s="31"/>
      <c r="C5" s="31"/>
      <c r="D5" s="31"/>
      <c r="E5" s="31"/>
      <c r="F5" s="31"/>
      <c r="G5" s="31"/>
      <c r="H5" s="32" t="s">
        <v>
70</v>
      </c>
      <c r="I5" s="32" t="s">
        <v>
71</v>
      </c>
      <c r="J5" s="32" t="s">
        <v>
72</v>
      </c>
      <c r="K5" s="32" t="s">
        <v>
73</v>
      </c>
      <c r="L5" s="32" t="s">
        <v>
74</v>
      </c>
      <c r="M5" s="32" t="s">
        <v>
5</v>
      </c>
      <c r="N5" s="32" t="s">
        <v>
75</v>
      </c>
      <c r="O5" s="32" t="s">
        <v>
76</v>
      </c>
      <c r="P5" s="32" t="s">
        <v>
77</v>
      </c>
      <c r="Q5" s="32" t="s">
        <v>
78</v>
      </c>
      <c r="R5" s="32" t="s">
        <v>
79</v>
      </c>
      <c r="S5" s="32" t="s">
        <v>
80</v>
      </c>
      <c r="T5" s="32" t="s">
        <v>
81</v>
      </c>
      <c r="U5" s="32" t="s">
        <v>
82</v>
      </c>
      <c r="V5" s="32" t="s">
        <v>
83</v>
      </c>
      <c r="W5" s="32" t="s">
        <v>
84</v>
      </c>
      <c r="X5" s="32" t="s">
        <v>
85</v>
      </c>
      <c r="Y5" s="32" t="s">
        <v>
86</v>
      </c>
      <c r="Z5" s="32" t="s">
        <v>
87</v>
      </c>
      <c r="AA5" s="32" t="s">
        <v>
88</v>
      </c>
      <c r="AB5" s="32" t="s">
        <v>
89</v>
      </c>
      <c r="AC5" s="32" t="s">
        <v>
90</v>
      </c>
      <c r="AD5" s="32" t="s">
        <v>
91</v>
      </c>
      <c r="AE5" s="32" t="s">
        <v>
92</v>
      </c>
      <c r="AF5" s="32" t="s">
        <v>
93</v>
      </c>
      <c r="AG5" s="32" t="s">
        <v>
94</v>
      </c>
      <c r="AH5" s="32" t="s">
        <v>
95</v>
      </c>
      <c r="AI5" s="32" t="s">
        <v>
31</v>
      </c>
      <c r="AJ5" s="32" t="s">
        <v>
86</v>
      </c>
      <c r="AK5" s="32" t="s">
        <v>
87</v>
      </c>
      <c r="AL5" s="32" t="s">
        <v>
88</v>
      </c>
      <c r="AM5" s="32" t="s">
        <v>
89</v>
      </c>
      <c r="AN5" s="32" t="s">
        <v>
90</v>
      </c>
      <c r="AO5" s="32" t="s">
        <v>
91</v>
      </c>
      <c r="AP5" s="32" t="s">
        <v>
92</v>
      </c>
      <c r="AQ5" s="32" t="s">
        <v>
93</v>
      </c>
      <c r="AR5" s="32" t="s">
        <v>
94</v>
      </c>
      <c r="AS5" s="32" t="s">
        <v>
95</v>
      </c>
      <c r="AT5" s="32" t="s">
        <v>
96</v>
      </c>
      <c r="AU5" s="32" t="s">
        <v>
86</v>
      </c>
      <c r="AV5" s="32" t="s">
        <v>
87</v>
      </c>
      <c r="AW5" s="32" t="s">
        <v>
88</v>
      </c>
      <c r="AX5" s="32" t="s">
        <v>
89</v>
      </c>
      <c r="AY5" s="32" t="s">
        <v>
90</v>
      </c>
      <c r="AZ5" s="32" t="s">
        <v>
91</v>
      </c>
      <c r="BA5" s="32" t="s">
        <v>
92</v>
      </c>
      <c r="BB5" s="32" t="s">
        <v>
93</v>
      </c>
      <c r="BC5" s="32" t="s">
        <v>
94</v>
      </c>
      <c r="BD5" s="32" t="s">
        <v>
95</v>
      </c>
      <c r="BE5" s="32" t="s">
        <v>
96</v>
      </c>
      <c r="BF5" s="32" t="s">
        <v>
86</v>
      </c>
      <c r="BG5" s="32" t="s">
        <v>
87</v>
      </c>
      <c r="BH5" s="32" t="s">
        <v>
88</v>
      </c>
      <c r="BI5" s="32" t="s">
        <v>
89</v>
      </c>
      <c r="BJ5" s="32" t="s">
        <v>
90</v>
      </c>
      <c r="BK5" s="32" t="s">
        <v>
91</v>
      </c>
      <c r="BL5" s="32" t="s">
        <v>
92</v>
      </c>
      <c r="BM5" s="32" t="s">
        <v>
93</v>
      </c>
      <c r="BN5" s="32" t="s">
        <v>
94</v>
      </c>
      <c r="BO5" s="32" t="s">
        <v>
95</v>
      </c>
      <c r="BP5" s="32" t="s">
        <v>
96</v>
      </c>
      <c r="BQ5" s="32" t="s">
        <v>
86</v>
      </c>
      <c r="BR5" s="32" t="s">
        <v>
87</v>
      </c>
      <c r="BS5" s="32" t="s">
        <v>
88</v>
      </c>
      <c r="BT5" s="32" t="s">
        <v>
89</v>
      </c>
      <c r="BU5" s="32" t="s">
        <v>
90</v>
      </c>
      <c r="BV5" s="32" t="s">
        <v>
91</v>
      </c>
      <c r="BW5" s="32" t="s">
        <v>
92</v>
      </c>
      <c r="BX5" s="32" t="s">
        <v>
93</v>
      </c>
      <c r="BY5" s="32" t="s">
        <v>
94</v>
      </c>
      <c r="BZ5" s="32" t="s">
        <v>
95</v>
      </c>
      <c r="CA5" s="32" t="s">
        <v>
96</v>
      </c>
      <c r="CB5" s="32" t="s">
        <v>
86</v>
      </c>
      <c r="CC5" s="32" t="s">
        <v>
87</v>
      </c>
      <c r="CD5" s="32" t="s">
        <v>
88</v>
      </c>
      <c r="CE5" s="32" t="s">
        <v>
89</v>
      </c>
      <c r="CF5" s="32" t="s">
        <v>
90</v>
      </c>
      <c r="CG5" s="32" t="s">
        <v>
91</v>
      </c>
      <c r="CH5" s="32" t="s">
        <v>
92</v>
      </c>
      <c r="CI5" s="32" t="s">
        <v>
93</v>
      </c>
      <c r="CJ5" s="32" t="s">
        <v>
94</v>
      </c>
      <c r="CK5" s="32" t="s">
        <v>
95</v>
      </c>
      <c r="CL5" s="32" t="s">
        <v>
96</v>
      </c>
      <c r="CM5" s="32" t="s">
        <v>
86</v>
      </c>
      <c r="CN5" s="32" t="s">
        <v>
87</v>
      </c>
      <c r="CO5" s="32" t="s">
        <v>
88</v>
      </c>
      <c r="CP5" s="32" t="s">
        <v>
89</v>
      </c>
      <c r="CQ5" s="32" t="s">
        <v>
90</v>
      </c>
      <c r="CR5" s="32" t="s">
        <v>
91</v>
      </c>
      <c r="CS5" s="32" t="s">
        <v>
92</v>
      </c>
      <c r="CT5" s="32" t="s">
        <v>
93</v>
      </c>
      <c r="CU5" s="32" t="s">
        <v>
94</v>
      </c>
      <c r="CV5" s="32" t="s">
        <v>
95</v>
      </c>
      <c r="CW5" s="32" t="s">
        <v>
96</v>
      </c>
      <c r="CX5" s="32" t="s">
        <v>
86</v>
      </c>
      <c r="CY5" s="32" t="s">
        <v>
87</v>
      </c>
      <c r="CZ5" s="32" t="s">
        <v>
88</v>
      </c>
      <c r="DA5" s="32" t="s">
        <v>
89</v>
      </c>
      <c r="DB5" s="32" t="s">
        <v>
90</v>
      </c>
      <c r="DC5" s="32" t="s">
        <v>
91</v>
      </c>
      <c r="DD5" s="32" t="s">
        <v>
92</v>
      </c>
      <c r="DE5" s="32" t="s">
        <v>
93</v>
      </c>
      <c r="DF5" s="32" t="s">
        <v>
94</v>
      </c>
      <c r="DG5" s="32" t="s">
        <v>
95</v>
      </c>
      <c r="DH5" s="32" t="s">
        <v>
96</v>
      </c>
      <c r="DI5" s="32" t="s">
        <v>
86</v>
      </c>
      <c r="DJ5" s="32" t="s">
        <v>
87</v>
      </c>
      <c r="DK5" s="32" t="s">
        <v>
88</v>
      </c>
      <c r="DL5" s="32" t="s">
        <v>
89</v>
      </c>
      <c r="DM5" s="32" t="s">
        <v>
90</v>
      </c>
      <c r="DN5" s="32" t="s">
        <v>
91</v>
      </c>
      <c r="DO5" s="32" t="s">
        <v>
92</v>
      </c>
      <c r="DP5" s="32" t="s">
        <v>
93</v>
      </c>
      <c r="DQ5" s="32" t="s">
        <v>
94</v>
      </c>
      <c r="DR5" s="32" t="s">
        <v>
95</v>
      </c>
      <c r="DS5" s="32" t="s">
        <v>
96</v>
      </c>
      <c r="DT5" s="32" t="s">
        <v>
86</v>
      </c>
      <c r="DU5" s="32" t="s">
        <v>
87</v>
      </c>
      <c r="DV5" s="32" t="s">
        <v>
88</v>
      </c>
      <c r="DW5" s="32" t="s">
        <v>
89</v>
      </c>
      <c r="DX5" s="32" t="s">
        <v>
90</v>
      </c>
      <c r="DY5" s="32" t="s">
        <v>
91</v>
      </c>
      <c r="DZ5" s="32" t="s">
        <v>
92</v>
      </c>
      <c r="EA5" s="32" t="s">
        <v>
93</v>
      </c>
      <c r="EB5" s="32" t="s">
        <v>
94</v>
      </c>
      <c r="EC5" s="32" t="s">
        <v>
95</v>
      </c>
      <c r="ED5" s="32" t="s">
        <v>
96</v>
      </c>
      <c r="EE5" s="32" t="s">
        <v>
86</v>
      </c>
      <c r="EF5" s="32" t="s">
        <v>
87</v>
      </c>
      <c r="EG5" s="32" t="s">
        <v>
88</v>
      </c>
      <c r="EH5" s="32" t="s">
        <v>
89</v>
      </c>
      <c r="EI5" s="32" t="s">
        <v>
90</v>
      </c>
      <c r="EJ5" s="32" t="s">
        <v>
91</v>
      </c>
      <c r="EK5" s="32" t="s">
        <v>
92</v>
      </c>
      <c r="EL5" s="32" t="s">
        <v>
93</v>
      </c>
      <c r="EM5" s="32" t="s">
        <v>
94</v>
      </c>
      <c r="EN5" s="32" t="s">
        <v>
95</v>
      </c>
      <c r="EO5" s="32" t="s">
        <v>
96</v>
      </c>
    </row>
    <row r="6" spans="1:145" s="36" customFormat="1" x14ac:dyDescent="0.15">
      <c r="A6" s="28" t="s">
        <v>
97</v>
      </c>
      <c r="B6" s="33">
        <f>
B7</f>
        <v>
2019</v>
      </c>
      <c r="C6" s="33">
        <f t="shared" ref="C6:X6" si="3">
C7</f>
        <v>
132209</v>
      </c>
      <c r="D6" s="33">
        <f t="shared" si="3"/>
        <v>
47</v>
      </c>
      <c r="E6" s="33">
        <f t="shared" si="3"/>
        <v>
17</v>
      </c>
      <c r="F6" s="33">
        <f t="shared" si="3"/>
        <v>
1</v>
      </c>
      <c r="G6" s="33">
        <f t="shared" si="3"/>
        <v>
0</v>
      </c>
      <c r="H6" s="33" t="str">
        <f t="shared" si="3"/>
        <v>
東京都　東大和市</v>
      </c>
      <c r="I6" s="33" t="str">
        <f t="shared" si="3"/>
        <v>
法非適用</v>
      </c>
      <c r="J6" s="33" t="str">
        <f t="shared" si="3"/>
        <v>
下水道事業</v>
      </c>
      <c r="K6" s="33" t="str">
        <f t="shared" si="3"/>
        <v>
公共下水道</v>
      </c>
      <c r="L6" s="33" t="str">
        <f t="shared" si="3"/>
        <v>
Bb1</v>
      </c>
      <c r="M6" s="33" t="str">
        <f t="shared" si="3"/>
        <v>
非設置</v>
      </c>
      <c r="N6" s="34" t="str">
        <f t="shared" si="3"/>
        <v>
-</v>
      </c>
      <c r="O6" s="34" t="str">
        <f t="shared" si="3"/>
        <v>
該当数値なし</v>
      </c>
      <c r="P6" s="34">
        <f t="shared" si="3"/>
        <v>
99.99</v>
      </c>
      <c r="Q6" s="34">
        <f t="shared" si="3"/>
        <v>
82.52</v>
      </c>
      <c r="R6" s="34">
        <f t="shared" si="3"/>
        <v>
2017</v>
      </c>
      <c r="S6" s="34">
        <f t="shared" si="3"/>
        <v>
85301</v>
      </c>
      <c r="T6" s="34">
        <f t="shared" si="3"/>
        <v>
13.42</v>
      </c>
      <c r="U6" s="34">
        <f t="shared" si="3"/>
        <v>
6356.26</v>
      </c>
      <c r="V6" s="34">
        <f t="shared" si="3"/>
        <v>
85257</v>
      </c>
      <c r="W6" s="34">
        <f t="shared" si="3"/>
        <v>
9.89</v>
      </c>
      <c r="X6" s="34">
        <f t="shared" si="3"/>
        <v>
8620.5300000000007</v>
      </c>
      <c r="Y6" s="35">
        <f>
IF(Y7="",NA(),Y7)</f>
        <v>
54.87</v>
      </c>
      <c r="Z6" s="35">
        <f t="shared" ref="Z6:AH6" si="4">
IF(Z7="",NA(),Z7)</f>
        <v>
63.92</v>
      </c>
      <c r="AA6" s="35">
        <f t="shared" si="4"/>
        <v>
83.6</v>
      </c>
      <c r="AB6" s="35">
        <f t="shared" si="4"/>
        <v>
89.64</v>
      </c>
      <c r="AC6" s="35">
        <f t="shared" si="4"/>
        <v>
90.74</v>
      </c>
      <c r="AD6" s="34" t="e">
        <f t="shared" si="4"/>
        <v>
#N/A</v>
      </c>
      <c r="AE6" s="34" t="e">
        <f t="shared" si="4"/>
        <v>
#N/A</v>
      </c>
      <c r="AF6" s="34" t="e">
        <f t="shared" si="4"/>
        <v>
#N/A</v>
      </c>
      <c r="AG6" s="34" t="e">
        <f t="shared" si="4"/>
        <v>
#N/A</v>
      </c>
      <c r="AH6" s="34" t="e">
        <f t="shared" si="4"/>
        <v>
#N/A</v>
      </c>
      <c r="AI6" s="34" t="str">
        <f>
IF(AI7="","",IF(AI7="-","【-】","【"&amp;SUBSTITUTE(TEXT(AI7,"#,##0.00"),"-","△")&amp;"】"))</f>
        <v/>
      </c>
      <c r="AJ6" s="34" t="e">
        <f>
IF(AJ7="",NA(),AJ7)</f>
        <v>
#N/A</v>
      </c>
      <c r="AK6" s="34" t="e">
        <f t="shared" ref="AK6:AS6" si="5">
IF(AK7="",NA(),AK7)</f>
        <v>
#N/A</v>
      </c>
      <c r="AL6" s="34" t="e">
        <f t="shared" si="5"/>
        <v>
#N/A</v>
      </c>
      <c r="AM6" s="34" t="e">
        <f t="shared" si="5"/>
        <v>
#N/A</v>
      </c>
      <c r="AN6" s="34" t="e">
        <f t="shared" si="5"/>
        <v>
#N/A</v>
      </c>
      <c r="AO6" s="34" t="e">
        <f t="shared" si="5"/>
        <v>
#N/A</v>
      </c>
      <c r="AP6" s="34" t="e">
        <f t="shared" si="5"/>
        <v>
#N/A</v>
      </c>
      <c r="AQ6" s="34" t="e">
        <f t="shared" si="5"/>
        <v>
#N/A</v>
      </c>
      <c r="AR6" s="34" t="e">
        <f t="shared" si="5"/>
        <v>
#N/A</v>
      </c>
      <c r="AS6" s="34" t="e">
        <f t="shared" si="5"/>
        <v>
#N/A</v>
      </c>
      <c r="AT6" s="34" t="str">
        <f>
IF(AT7="","",IF(AT7="-","【-】","【"&amp;SUBSTITUTE(TEXT(AT7,"#,##0.00"),"-","△")&amp;"】"))</f>
        <v/>
      </c>
      <c r="AU6" s="34" t="e">
        <f>
IF(AU7="",NA(),AU7)</f>
        <v>
#N/A</v>
      </c>
      <c r="AV6" s="34" t="e">
        <f t="shared" ref="AV6:BD6" si="6">
IF(AV7="",NA(),AV7)</f>
        <v>
#N/A</v>
      </c>
      <c r="AW6" s="34" t="e">
        <f t="shared" si="6"/>
        <v>
#N/A</v>
      </c>
      <c r="AX6" s="34" t="e">
        <f t="shared" si="6"/>
        <v>
#N/A</v>
      </c>
      <c r="AY6" s="34" t="e">
        <f t="shared" si="6"/>
        <v>
#N/A</v>
      </c>
      <c r="AZ6" s="34" t="e">
        <f t="shared" si="6"/>
        <v>
#N/A</v>
      </c>
      <c r="BA6" s="34" t="e">
        <f t="shared" si="6"/>
        <v>
#N/A</v>
      </c>
      <c r="BB6" s="34" t="e">
        <f t="shared" si="6"/>
        <v>
#N/A</v>
      </c>
      <c r="BC6" s="34" t="e">
        <f t="shared" si="6"/>
        <v>
#N/A</v>
      </c>
      <c r="BD6" s="34" t="e">
        <f t="shared" si="6"/>
        <v>
#N/A</v>
      </c>
      <c r="BE6" s="34" t="str">
        <f>
IF(BE7="","",IF(BE7="-","【-】","【"&amp;SUBSTITUTE(TEXT(BE7,"#,##0.00"),"-","△")&amp;"】"))</f>
        <v/>
      </c>
      <c r="BF6" s="35">
        <f>
IF(BF7="",NA(),BF7)</f>
        <v>
983.56</v>
      </c>
      <c r="BG6" s="35">
        <f t="shared" ref="BG6:BO6" si="7">
IF(BG7="",NA(),BG7)</f>
        <v>
804.67</v>
      </c>
      <c r="BH6" s="35">
        <f t="shared" si="7"/>
        <v>
482.37</v>
      </c>
      <c r="BI6" s="35">
        <f t="shared" si="7"/>
        <v>
419.05</v>
      </c>
      <c r="BJ6" s="35">
        <f t="shared" si="7"/>
        <v>
376.06</v>
      </c>
      <c r="BK6" s="35">
        <f t="shared" si="7"/>
        <v>
775.45</v>
      </c>
      <c r="BL6" s="35">
        <f t="shared" si="7"/>
        <v>
786.46</v>
      </c>
      <c r="BM6" s="35">
        <f t="shared" si="7"/>
        <v>
707.12</v>
      </c>
      <c r="BN6" s="35">
        <f t="shared" si="7"/>
        <v>
733.93</v>
      </c>
      <c r="BO6" s="35">
        <f t="shared" si="7"/>
        <v>
813.96</v>
      </c>
      <c r="BP6" s="34" t="str">
        <f>
IF(BP7="","",IF(BP7="-","【-】","【"&amp;SUBSTITUTE(TEXT(BP7,"#,##0.00"),"-","△")&amp;"】"))</f>
        <v>
【682.51】</v>
      </c>
      <c r="BQ6" s="35">
        <f>
IF(BQ7="",NA(),BQ7)</f>
        <v>
70.12</v>
      </c>
      <c r="BR6" s="35">
        <f t="shared" ref="BR6:BZ6" si="8">
IF(BR7="",NA(),BR7)</f>
        <v>
77.66</v>
      </c>
      <c r="BS6" s="35">
        <f t="shared" si="8"/>
        <v>
99.86</v>
      </c>
      <c r="BT6" s="35">
        <f t="shared" si="8"/>
        <v>
99.87</v>
      </c>
      <c r="BU6" s="35">
        <f t="shared" si="8"/>
        <v>
90.96</v>
      </c>
      <c r="BV6" s="35">
        <f t="shared" si="8"/>
        <v>
86.34</v>
      </c>
      <c r="BW6" s="35">
        <f t="shared" si="8"/>
        <v>
84.89</v>
      </c>
      <c r="BX6" s="35">
        <f t="shared" si="8"/>
        <v>
93.62</v>
      </c>
      <c r="BY6" s="35">
        <f t="shared" si="8"/>
        <v>
94.59</v>
      </c>
      <c r="BZ6" s="35">
        <f t="shared" si="8"/>
        <v>
92.08</v>
      </c>
      <c r="CA6" s="34" t="str">
        <f>
IF(CA7="","",IF(CA7="-","【-】","【"&amp;SUBSTITUTE(TEXT(CA7,"#,##0.00"),"-","△")&amp;"】"))</f>
        <v>
【100.34】</v>
      </c>
      <c r="CB6" s="35">
        <f>
IF(CB7="",NA(),CB7)</f>
        <v>
174.59</v>
      </c>
      <c r="CC6" s="35">
        <f t="shared" ref="CC6:CK6" si="9">
IF(CC7="",NA(),CC7)</f>
        <v>
181.16</v>
      </c>
      <c r="CD6" s="35">
        <f t="shared" si="9"/>
        <v>
152.07</v>
      </c>
      <c r="CE6" s="35">
        <f t="shared" si="9"/>
        <v>
151.16</v>
      </c>
      <c r="CF6" s="35">
        <f t="shared" si="9"/>
        <v>
150.21</v>
      </c>
      <c r="CG6" s="35">
        <f t="shared" si="9"/>
        <v>
147.52000000000001</v>
      </c>
      <c r="CH6" s="35">
        <f t="shared" si="9"/>
        <v>
146.26</v>
      </c>
      <c r="CI6" s="35">
        <f t="shared" si="9"/>
        <v>
136.47</v>
      </c>
      <c r="CJ6" s="35">
        <f t="shared" si="9"/>
        <v>
131.22</v>
      </c>
      <c r="CK6" s="35">
        <f t="shared" si="9"/>
        <v>
132.94999999999999</v>
      </c>
      <c r="CL6" s="34" t="str">
        <f>
IF(CL7="","",IF(CL7="-","【-】","【"&amp;SUBSTITUTE(TEXT(CL7,"#,##0.00"),"-","△")&amp;"】"))</f>
        <v>
【136.15】</v>
      </c>
      <c r="CM6" s="35" t="str">
        <f>
IF(CM7="",NA(),CM7)</f>
        <v>
-</v>
      </c>
      <c r="CN6" s="35" t="str">
        <f t="shared" ref="CN6:CV6" si="10">
IF(CN7="",NA(),CN7)</f>
        <v>
-</v>
      </c>
      <c r="CO6" s="35" t="str">
        <f t="shared" si="10"/>
        <v>
-</v>
      </c>
      <c r="CP6" s="35" t="str">
        <f t="shared" si="10"/>
        <v>
-</v>
      </c>
      <c r="CQ6" s="35" t="str">
        <f t="shared" si="10"/>
        <v>
-</v>
      </c>
      <c r="CR6" s="35">
        <f t="shared" si="10"/>
        <v>
86.69</v>
      </c>
      <c r="CS6" s="35">
        <f t="shared" si="10"/>
        <v>
80.16</v>
      </c>
      <c r="CT6" s="35">
        <f t="shared" si="10"/>
        <v>
73.599999999999994</v>
      </c>
      <c r="CU6" s="35">
        <f t="shared" si="10"/>
        <v>
70.33</v>
      </c>
      <c r="CV6" s="35">
        <f t="shared" si="10"/>
        <v>
70.3</v>
      </c>
      <c r="CW6" s="34" t="str">
        <f>
IF(CW7="","",IF(CW7="-","【-】","【"&amp;SUBSTITUTE(TEXT(CW7,"#,##0.00"),"-","△")&amp;"】"))</f>
        <v>
【59.64】</v>
      </c>
      <c r="CX6" s="35">
        <f>
IF(CX7="",NA(),CX7)</f>
        <v>
98.93</v>
      </c>
      <c r="CY6" s="35">
        <f t="shared" ref="CY6:DG6" si="11">
IF(CY7="",NA(),CY7)</f>
        <v>
98.99</v>
      </c>
      <c r="CZ6" s="35">
        <f t="shared" si="11"/>
        <v>
99.03</v>
      </c>
      <c r="DA6" s="35">
        <f t="shared" si="11"/>
        <v>
99.08</v>
      </c>
      <c r="DB6" s="35">
        <f t="shared" si="11"/>
        <v>
99.16</v>
      </c>
      <c r="DC6" s="35">
        <f t="shared" si="11"/>
        <v>
96.14</v>
      </c>
      <c r="DD6" s="35">
        <f t="shared" si="11"/>
        <v>
96.19</v>
      </c>
      <c r="DE6" s="35">
        <f t="shared" si="11"/>
        <v>
96.4</v>
      </c>
      <c r="DF6" s="35">
        <f t="shared" si="11"/>
        <v>
95.85</v>
      </c>
      <c r="DG6" s="35">
        <f t="shared" si="11"/>
        <v>
95.95</v>
      </c>
      <c r="DH6" s="34" t="str">
        <f>
IF(DH7="","",IF(DH7="-","【-】","【"&amp;SUBSTITUTE(TEXT(DH7,"#,##0.00"),"-","△")&amp;"】"))</f>
        <v>
【95.35】</v>
      </c>
      <c r="DI6" s="34" t="e">
        <f>
IF(DI7="",NA(),DI7)</f>
        <v>
#N/A</v>
      </c>
      <c r="DJ6" s="34" t="e">
        <f t="shared" ref="DJ6:DR6" si="12">
IF(DJ7="",NA(),DJ7)</f>
        <v>
#N/A</v>
      </c>
      <c r="DK6" s="34" t="e">
        <f t="shared" si="12"/>
        <v>
#N/A</v>
      </c>
      <c r="DL6" s="34" t="e">
        <f t="shared" si="12"/>
        <v>
#N/A</v>
      </c>
      <c r="DM6" s="34" t="e">
        <f t="shared" si="12"/>
        <v>
#N/A</v>
      </c>
      <c r="DN6" s="34" t="e">
        <f t="shared" si="12"/>
        <v>
#N/A</v>
      </c>
      <c r="DO6" s="34" t="e">
        <f t="shared" si="12"/>
        <v>
#N/A</v>
      </c>
      <c r="DP6" s="34" t="e">
        <f t="shared" si="12"/>
        <v>
#N/A</v>
      </c>
      <c r="DQ6" s="34" t="e">
        <f t="shared" si="12"/>
        <v>
#N/A</v>
      </c>
      <c r="DR6" s="34" t="e">
        <f t="shared" si="12"/>
        <v>
#N/A</v>
      </c>
      <c r="DS6" s="34" t="str">
        <f>
IF(DS7="","",IF(DS7="-","【-】","【"&amp;SUBSTITUTE(TEXT(DS7,"#,##0.00"),"-","△")&amp;"】"))</f>
        <v/>
      </c>
      <c r="DT6" s="34" t="e">
        <f>
IF(DT7="",NA(),DT7)</f>
        <v>
#N/A</v>
      </c>
      <c r="DU6" s="34" t="e">
        <f t="shared" ref="DU6:EC6" si="13">
IF(DU7="",NA(),DU7)</f>
        <v>
#N/A</v>
      </c>
      <c r="DV6" s="34" t="e">
        <f t="shared" si="13"/>
        <v>
#N/A</v>
      </c>
      <c r="DW6" s="34" t="e">
        <f t="shared" si="13"/>
        <v>
#N/A</v>
      </c>
      <c r="DX6" s="34" t="e">
        <f t="shared" si="13"/>
        <v>
#N/A</v>
      </c>
      <c r="DY6" s="34" t="e">
        <f t="shared" si="13"/>
        <v>
#N/A</v>
      </c>
      <c r="DZ6" s="34" t="e">
        <f t="shared" si="13"/>
        <v>
#N/A</v>
      </c>
      <c r="EA6" s="34" t="e">
        <f t="shared" si="13"/>
        <v>
#N/A</v>
      </c>
      <c r="EB6" s="34" t="e">
        <f t="shared" si="13"/>
        <v>
#N/A</v>
      </c>
      <c r="EC6" s="34" t="e">
        <f t="shared" si="13"/>
        <v>
#N/A</v>
      </c>
      <c r="ED6" s="34" t="str">
        <f>
IF(ED7="","",IF(ED7="-","【-】","【"&amp;SUBSTITUTE(TEXT(ED7,"#,##0.00"),"-","△")&amp;"】"))</f>
        <v/>
      </c>
      <c r="EE6" s="34">
        <f>
IF(EE7="",NA(),EE7)</f>
        <v>
0</v>
      </c>
      <c r="EF6" s="34">
        <f t="shared" ref="EF6:EN6" si="14">
IF(EF7="",NA(),EF7)</f>
        <v>
0</v>
      </c>
      <c r="EG6" s="34">
        <f t="shared" si="14"/>
        <v>
0</v>
      </c>
      <c r="EH6" s="34">
        <f t="shared" si="14"/>
        <v>
0</v>
      </c>
      <c r="EI6" s="34">
        <f t="shared" si="14"/>
        <v>
0</v>
      </c>
      <c r="EJ6" s="35">
        <f t="shared" si="14"/>
        <v>
0.15</v>
      </c>
      <c r="EK6" s="35">
        <f t="shared" si="14"/>
        <v>
4.88</v>
      </c>
      <c r="EL6" s="35">
        <f t="shared" si="14"/>
        <v>
0.2</v>
      </c>
      <c r="EM6" s="35">
        <f t="shared" si="14"/>
        <v>
0.3</v>
      </c>
      <c r="EN6" s="35">
        <f t="shared" si="14"/>
        <v>
0.12</v>
      </c>
      <c r="EO6" s="34" t="str">
        <f>
IF(EO7="","",IF(EO7="-","【-】","【"&amp;SUBSTITUTE(TEXT(EO7,"#,##0.00"),"-","△")&amp;"】"))</f>
        <v>
【0.22】</v>
      </c>
    </row>
    <row r="7" spans="1:145" s="36" customFormat="1" x14ac:dyDescent="0.15">
      <c r="A7" s="28"/>
      <c r="B7" s="37">
        <v>
2019</v>
      </c>
      <c r="C7" s="37">
        <v>
132209</v>
      </c>
      <c r="D7" s="37">
        <v>
47</v>
      </c>
      <c r="E7" s="37">
        <v>
17</v>
      </c>
      <c r="F7" s="37">
        <v>
1</v>
      </c>
      <c r="G7" s="37">
        <v>
0</v>
      </c>
      <c r="H7" s="37" t="s">
        <v>
98</v>
      </c>
      <c r="I7" s="37" t="s">
        <v>
99</v>
      </c>
      <c r="J7" s="37" t="s">
        <v>
100</v>
      </c>
      <c r="K7" s="37" t="s">
        <v>
101</v>
      </c>
      <c r="L7" s="37" t="s">
        <v>
102</v>
      </c>
      <c r="M7" s="37" t="s">
        <v>
103</v>
      </c>
      <c r="N7" s="38" t="s">
        <v>
104</v>
      </c>
      <c r="O7" s="38" t="s">
        <v>
105</v>
      </c>
      <c r="P7" s="38">
        <v>
99.99</v>
      </c>
      <c r="Q7" s="38">
        <v>
82.52</v>
      </c>
      <c r="R7" s="38">
        <v>
2017</v>
      </c>
      <c r="S7" s="38">
        <v>
85301</v>
      </c>
      <c r="T7" s="38">
        <v>
13.42</v>
      </c>
      <c r="U7" s="38">
        <v>
6356.26</v>
      </c>
      <c r="V7" s="38">
        <v>
85257</v>
      </c>
      <c r="W7" s="38">
        <v>
9.89</v>
      </c>
      <c r="X7" s="38">
        <v>
8620.5300000000007</v>
      </c>
      <c r="Y7" s="38">
        <v>
54.87</v>
      </c>
      <c r="Z7" s="38">
        <v>
63.92</v>
      </c>
      <c r="AA7" s="38">
        <v>
83.6</v>
      </c>
      <c r="AB7" s="38">
        <v>
89.64</v>
      </c>
      <c r="AC7" s="38">
        <v>
90.74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
983.56</v>
      </c>
      <c r="BG7" s="38">
        <v>
804.67</v>
      </c>
      <c r="BH7" s="38">
        <v>
482.37</v>
      </c>
      <c r="BI7" s="38">
        <v>
419.05</v>
      </c>
      <c r="BJ7" s="38">
        <v>
376.06</v>
      </c>
      <c r="BK7" s="38">
        <v>
775.45</v>
      </c>
      <c r="BL7" s="38">
        <v>
786.46</v>
      </c>
      <c r="BM7" s="38">
        <v>
707.12</v>
      </c>
      <c r="BN7" s="38">
        <v>
733.93</v>
      </c>
      <c r="BO7" s="38">
        <v>
813.96</v>
      </c>
      <c r="BP7" s="38">
        <v>
682.51</v>
      </c>
      <c r="BQ7" s="38">
        <v>
70.12</v>
      </c>
      <c r="BR7" s="38">
        <v>
77.66</v>
      </c>
      <c r="BS7" s="38">
        <v>
99.86</v>
      </c>
      <c r="BT7" s="38">
        <v>
99.87</v>
      </c>
      <c r="BU7" s="38">
        <v>
90.96</v>
      </c>
      <c r="BV7" s="38">
        <v>
86.34</v>
      </c>
      <c r="BW7" s="38">
        <v>
84.89</v>
      </c>
      <c r="BX7" s="38">
        <v>
93.62</v>
      </c>
      <c r="BY7" s="38">
        <v>
94.59</v>
      </c>
      <c r="BZ7" s="38">
        <v>
92.08</v>
      </c>
      <c r="CA7" s="38">
        <v>
100.34</v>
      </c>
      <c r="CB7" s="38">
        <v>
174.59</v>
      </c>
      <c r="CC7" s="38">
        <v>
181.16</v>
      </c>
      <c r="CD7" s="38">
        <v>
152.07</v>
      </c>
      <c r="CE7" s="38">
        <v>
151.16</v>
      </c>
      <c r="CF7" s="38">
        <v>
150.21</v>
      </c>
      <c r="CG7" s="38">
        <v>
147.52000000000001</v>
      </c>
      <c r="CH7" s="38">
        <v>
146.26</v>
      </c>
      <c r="CI7" s="38">
        <v>
136.47</v>
      </c>
      <c r="CJ7" s="38">
        <v>
131.22</v>
      </c>
      <c r="CK7" s="38">
        <v>
132.94999999999999</v>
      </c>
      <c r="CL7" s="38">
        <v>
136.15</v>
      </c>
      <c r="CM7" s="38" t="s">
        <v>
104</v>
      </c>
      <c r="CN7" s="38" t="s">
        <v>
104</v>
      </c>
      <c r="CO7" s="38" t="s">
        <v>
104</v>
      </c>
      <c r="CP7" s="38" t="s">
        <v>
104</v>
      </c>
      <c r="CQ7" s="38" t="s">
        <v>
104</v>
      </c>
      <c r="CR7" s="38">
        <v>
86.69</v>
      </c>
      <c r="CS7" s="38">
        <v>
80.16</v>
      </c>
      <c r="CT7" s="38">
        <v>
73.599999999999994</v>
      </c>
      <c r="CU7" s="38">
        <v>
70.33</v>
      </c>
      <c r="CV7" s="38">
        <v>
70.3</v>
      </c>
      <c r="CW7" s="38">
        <v>
59.64</v>
      </c>
      <c r="CX7" s="38">
        <v>
98.93</v>
      </c>
      <c r="CY7" s="38">
        <v>
98.99</v>
      </c>
      <c r="CZ7" s="38">
        <v>
99.03</v>
      </c>
      <c r="DA7" s="38">
        <v>
99.08</v>
      </c>
      <c r="DB7" s="38">
        <v>
99.16</v>
      </c>
      <c r="DC7" s="38">
        <v>
96.14</v>
      </c>
      <c r="DD7" s="38">
        <v>
96.19</v>
      </c>
      <c r="DE7" s="38">
        <v>
96.4</v>
      </c>
      <c r="DF7" s="38">
        <v>
95.85</v>
      </c>
      <c r="DG7" s="38">
        <v>
95.95</v>
      </c>
      <c r="DH7" s="38">
        <v>
95.35</v>
      </c>
      <c r="DI7" s="38"/>
      <c r="DJ7" s="38"/>
      <c r="DK7" s="38"/>
      <c r="DL7" s="38"/>
      <c r="DM7" s="38"/>
      <c r="DN7" s="38"/>
      <c r="DO7" s="38"/>
      <c r="DP7" s="38"/>
      <c r="DQ7" s="38"/>
      <c r="DR7" s="38"/>
      <c r="DS7" s="38"/>
      <c r="DT7" s="38"/>
      <c r="DU7" s="38"/>
      <c r="DV7" s="38"/>
      <c r="DW7" s="38"/>
      <c r="DX7" s="38"/>
      <c r="DY7" s="38"/>
      <c r="DZ7" s="38"/>
      <c r="EA7" s="38"/>
      <c r="EB7" s="38"/>
      <c r="EC7" s="38"/>
      <c r="ED7" s="38"/>
      <c r="EE7" s="38">
        <v>
0</v>
      </c>
      <c r="EF7" s="38">
        <v>
0</v>
      </c>
      <c r="EG7" s="38">
        <v>
0</v>
      </c>
      <c r="EH7" s="38">
        <v>
0</v>
      </c>
      <c r="EI7" s="38">
        <v>
0</v>
      </c>
      <c r="EJ7" s="38">
        <v>
0.15</v>
      </c>
      <c r="EK7" s="38">
        <v>
4.88</v>
      </c>
      <c r="EL7" s="38">
        <v>
0.2</v>
      </c>
      <c r="EM7" s="38">
        <v>
0.3</v>
      </c>
      <c r="EN7" s="38">
        <v>
0.12</v>
      </c>
      <c r="EO7" s="38">
        <v>
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
106</v>
      </c>
      <c r="C9" s="40" t="s">
        <v>
107</v>
      </c>
      <c r="D9" s="40" t="s">
        <v>
108</v>
      </c>
      <c r="E9" s="40" t="s">
        <v>
109</v>
      </c>
      <c r="F9" s="40" t="s">
        <v>
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
48</v>
      </c>
      <c r="B10" s="41">
        <f t="shared" ref="B10:E10" si="15">
DATEVALUE($B7+12-B11&amp;"/1/"&amp;B12)</f>
        <v>
46388</v>
      </c>
      <c r="C10" s="41">
        <f t="shared" si="15"/>
        <v>
46753</v>
      </c>
      <c r="D10" s="41">
        <f t="shared" si="15"/>
        <v>
47119</v>
      </c>
      <c r="E10" s="41">
        <f t="shared" si="15"/>
        <v>
47484</v>
      </c>
      <c r="F10" s="42">
        <f>
DATEVALUE($B7+12-F11&amp;"/1/"&amp;F12)</f>
        <v>
47849</v>
      </c>
    </row>
    <row r="11" spans="1:145" x14ac:dyDescent="0.15">
      <c r="B11">
        <v>
4</v>
      </c>
      <c r="C11">
        <v>
3</v>
      </c>
      <c r="D11">
        <v>
2</v>
      </c>
      <c r="E11">
        <v>
1</v>
      </c>
      <c r="F11">
        <v>
0</v>
      </c>
      <c r="G11" t="s">
        <v>
111</v>
      </c>
    </row>
    <row r="12" spans="1:145" x14ac:dyDescent="0.15">
      <c r="B12">
        <v>
1</v>
      </c>
      <c r="C12">
        <v>
1</v>
      </c>
      <c r="D12">
        <v>
1</v>
      </c>
      <c r="E12">
        <v>
1</v>
      </c>
      <c r="F12">
        <v>
1</v>
      </c>
      <c r="G12" t="s">
        <v>
112</v>
      </c>
    </row>
    <row r="13" spans="1:145" x14ac:dyDescent="0.15">
      <c r="B13" t="s">
        <v>
113</v>
      </c>
      <c r="C13" t="s">
        <v>
114</v>
      </c>
      <c r="D13" t="s">
        <v>
114</v>
      </c>
      <c r="E13" t="s">
        <v>
113</v>
      </c>
      <c r="F13" t="s">
        <v>
115</v>
      </c>
      <c r="G13" t="s">
        <v>
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
</cp:lastModifiedBy>
  <cp:lastPrinted>2021-01-27T08:06:07Z</cp:lastPrinted>
  <dcterms:created xsi:type="dcterms:W3CDTF">2020-12-04T02:45:27Z</dcterms:created>
  <dcterms:modified xsi:type="dcterms:W3CDTF">2021-02-17T10:53:32Z</dcterms:modified>
  <cp:category/>
</cp:coreProperties>
</file>