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bqAC6MFmZiOT+Rq651d0x5okc80KzzzjR/dEPOhI0CyD9Jum6hFj9Oy9XjuHQEZdYWBP8oKvdun5uk/+lzPqKg==" workbookSaltValue="fGZjbqQUBk478dD9paYqy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<sst xmlns="http://schemas.openxmlformats.org/spreadsheetml/2006/main" count="241" uniqueCount="120">
  <si>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</si>
  <si>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</si>
  <si>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</si>
  <si>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</si>
  <si>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</si>
  <si>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</si>
  <si>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</si>
  <si>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</si>
  <si>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</si>
  <si>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</si>
  <si>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</si>
  <si>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</si>
  <si>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</si>
  <si>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</si>
  <si>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</si>
  <si>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</si>
  <si>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</si>
  <si>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</si>
  <si>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</si>
  <si>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</si>
  <si>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</si>
  <si>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</si>
  <si>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</si>
  <si>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</si>
  <si>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</si>
  <si>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</si>
  <si>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</si>
  <si>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</si>
  <si>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</si>
  <si>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</si>
  <si>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</si>
  <si>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</si>
  <si>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</si>
  <si>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</si>
  <si>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</si>
  <si>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</si>
  <si>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</si>
  <si>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</si>
  <si>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</si>
  <si>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</si>
  <si>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</si>
  <si>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</si>
  <si>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</si>
  <si>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</si>
  <si>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</si>
  <si>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</si>
  <si>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</si>
  <si>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</si>
  <si>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</si>
  <si>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</si>
  <si>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</si>
  <si>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</si>
  <si>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</si>
  <si>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</si>
  <si>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</si>
  <si>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</si>
  <si>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</si>
  <si>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</si>
  <si>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</si>
  <si>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</si>
  <si>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</si>
  <si>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</si>
  <si>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</si>
  <si>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</si>
  <si>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</si>
  <si>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</si>
  <si>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</si>
  <si>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</si>
  <si>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</si>
  <si>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</si>
  <si>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</si>
  <si>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</si>
  <si>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</si>
  <si>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</si>
  <si>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</si>
  <si>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</si>
  <si>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</si>
  <si>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</si>
  <si>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</si>
  <si>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</si>
  <si>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</si>
  <si>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</si>
  <si>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</si>
  <si>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</si>
  <si>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</si>
  <si>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</si>
  <si>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</si>
  <si>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</si>
  <si>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</si>
  <si>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</si>
  <si>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</si>
  <si>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</si>
  <si>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</si>
  <si>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</si>
  <si>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</si>
  <si>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</si>
  <si>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</si>
  <si>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</si>
  <si>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東村山市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</si>
  <si>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</si>
  <si>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</si>
  <si>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</si>
  <si>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</si>
  <si>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</si>
  <si>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</si>
  <si>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</si>
  <si>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</si>
  <si>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</si>
  <si>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</si>
  <si>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</si>
  <si>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</si>
  <si>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</si>
  <si>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</si>
  <si>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</si>
  <si>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</si>
  <si>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</si>
  <si>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</si>
  <si>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当市は、昭和50年度から平成7年度にかけて、集中的に公共下水道（汚水）整備を実施しており、下水道管渠の標準耐用年数である50年は経過していない。　
　一方で、集中的に整備を進めたことから、多額の地方債の元利償還金が長らく下水道会計を圧迫してきた。元利償還金は平成22年度をピークに減少しているが、収益の根幹をなす下水道使用料は、使用料改定により一時的に上向いたが、経年的な減少傾向にあり、赤字補填としての一般会計からの繰入金が増加している状況である。職員定数の削減等により経費の削減に努めてきているが、今後、管渠の耐震化や都市計画道路整備に合わせた公共下水道整備により、経費が見込まれることから、更なる経営改善が必要な状況である。
　当市の下水道事業は、経営基盤の強化、効率化を図り、市民の視点に立った健全かつ安定的な事業経営を図るため、令和2年4月に地方公営企業法を適用し、公営企業会計へ移行したところである。</t>
    <rPh sb="370" eb="372">
      <t>レイワ</t>
    </rPh>
    <phoneticPr fontId="4"/>
  </si>
  <si>
    <t>①収益的収支比率
　数値が100％を下回っているため、単年度収支が赤字となっている。地方債償還金は減少傾向にあるが、一方で総収益の根幹をなす下水道使用料収入は、核家族化の進行や節水機器の普及により減少している。なお、地方公営企業法の適用により打切決算を実施したため、一般会計からの繰入金が例年より増額となり、総収益が一時的に増額となった。
④企業債残高対事業規模比率
　公共下水道整備時に借入した地方債の現在高が、償還終了により減少していることが要因となり、減少傾向にある。今後は、重要な管渠の耐震化や雨水管渠整備により地方債の借入が予定されているが、整備当時の借入額ほどの額にはならず、この傾向が続くと考えられる。
⑤経費回収率
　地方公営企業法の適用により打切決算を実施したため、出納整理期間での収入・支払金額が含まれていないことから、一時的に100％を上回ったが、依然として下水道使用料で回収すべき経費を賄えていない状況である。今後の下水道事業を安定的に運営するための経営改善として、経費回収率が低下する要因を再分析していく必要がある。
⑥汚水処理原価
　地方公営企業法の適用により打切決算を実施したため、一時的に全国及び類似団体の平均を下回った。昭和50年度から集中的に整備した際に借入した地方債の元利償還金が依然高い数値となっており、下水道使用料は、人口や企業等の大口事業者が増加しない限り、年間有収水量の大幅な増が見込めないため、厳しい状況である。
⑧水洗化率
　全国及び類似団体の平均を上回っている。当市の下水道処理人口普及率は100％となっており、水洗化率100％を目指して今後も継続的に接続促進の取り組みを行っていく必要がある。
　なお、⑦施設利用率は処理場が対象のため、当市は対象外である。</t>
    <phoneticPr fontId="4"/>
  </si>
  <si>
    <t>　当市の公共下水道管渠は、昭和50年度から整備を行っており、下水道管の破裂に伴う陥没が増えていくといわれている30年を経過している管渠は、全体の概ね60.7％に当たる約219㎞が該当している。当市では、平成19～22年度にかけて管渠内部のＴＶカメラ調査を実施したところ、良好な状態が維持されていることが確認されており、老朽化による管渠の更新はほとんど発生していない状況である。
　今後は、管渠施設の標準耐用年数が50年とされていることから、効率的な更新等に取り組む必要がある。</t>
    <rPh sb="220" eb="223">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</si>
</sst>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66-4F95-8807-6B1F24E6F90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6866-4F95-8807-6B1F24E6F90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DC-4189-AF9A-A593B2228FF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F1DC-4189-AF9A-A593B2228FF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99.08</c:v>
                </c:pt>
                <c:pt idx="1">
                  <c:v>99.11</c:v>
                </c:pt>
                <c:pt idx="2">
                  <c:v>99.13</c:v>
                </c:pt>
                <c:pt idx="3">
                  <c:v>99.15</c:v>
                </c:pt>
                <c:pt idx="4">
                  <c:v>99.17</c:v>
                </c:pt>
              </c:numCache>
            </c:numRef>
          </c:val>
          <c:extLst>
            <c:ext xmlns:c16="http://schemas.microsoft.com/office/drawing/2014/chart" uri="{C3380CC4-5D6E-409C-BE32-E72D297353CC}">
              <c16:uniqueId val="{00000000-90B1-434E-A7D9-4ECDF93CD7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90B1-434E-A7D9-4ECDF93CD7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79.37</c:v>
                </c:pt>
                <c:pt idx="1">
                  <c:v>82</c:v>
                </c:pt>
                <c:pt idx="2">
                  <c:v>80.94</c:v>
                </c:pt>
                <c:pt idx="3">
                  <c:v>82.58</c:v>
                </c:pt>
                <c:pt idx="4">
                  <c:v>93.21</c:v>
                </c:pt>
              </c:numCache>
            </c:numRef>
          </c:val>
          <c:extLst>
            <c:ext xmlns:c16="http://schemas.microsoft.com/office/drawing/2014/chart" uri="{C3380CC4-5D6E-409C-BE32-E72D297353CC}">
              <c16:uniqueId val="{00000000-D6F6-40E6-9A15-DC379F6DF0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F6-40E6-9A15-DC379F6DF0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A8-4314-B14D-D18366C968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A8-4314-B14D-D18366C968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62-4E53-AFD6-57F51C39E23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62-4E53-AFD6-57F51C39E23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C4-4CA3-9AE6-16993EAB479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C4-4CA3-9AE6-16993EAB479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C1-4F7B-8A0B-7B585BA777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C1-4F7B-8A0B-7B585BA777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507.92</c:v>
                </c:pt>
                <c:pt idx="1">
                  <c:v>434.58</c:v>
                </c:pt>
                <c:pt idx="2">
                  <c:v>415.94</c:v>
                </c:pt>
                <c:pt idx="3">
                  <c:v>413.86</c:v>
                </c:pt>
                <c:pt idx="4">
                  <c:v>367.19</c:v>
                </c:pt>
              </c:numCache>
            </c:numRef>
          </c:val>
          <c:extLst>
            <c:ext xmlns:c16="http://schemas.microsoft.com/office/drawing/2014/chart" uri="{C3380CC4-5D6E-409C-BE32-E72D297353CC}">
              <c16:uniqueId val="{00000000-5D42-49C4-8A8E-28FCB189490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5D42-49C4-8A8E-28FCB189490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92.19</c:v>
                </c:pt>
                <c:pt idx="1">
                  <c:v>97.09</c:v>
                </c:pt>
                <c:pt idx="2">
                  <c:v>97.14</c:v>
                </c:pt>
                <c:pt idx="3">
                  <c:v>95.62</c:v>
                </c:pt>
                <c:pt idx="4">
                  <c:v>101.8</c:v>
                </c:pt>
              </c:numCache>
            </c:numRef>
          </c:val>
          <c:extLst>
            <c:ext xmlns:c16="http://schemas.microsoft.com/office/drawing/2014/chart" uri="{C3380CC4-5D6E-409C-BE32-E72D297353CC}">
              <c16:uniqueId val="{00000000-DCFA-4436-8B0F-55E9B27805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DCFA-4436-8B0F-55E9B27805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136.22999999999999</c:v>
                </c:pt>
                <c:pt idx="1">
                  <c:v>131.83000000000001</c:v>
                </c:pt>
                <c:pt idx="2">
                  <c:v>135.46</c:v>
                </c:pt>
                <c:pt idx="3">
                  <c:v>138.41999999999999</c:v>
                </c:pt>
                <c:pt idx="4">
                  <c:v>116.57</c:v>
                </c:pt>
              </c:numCache>
            </c:numRef>
          </c:val>
          <c:extLst>
            <c:ext xmlns:c16="http://schemas.microsoft.com/office/drawing/2014/chart" uri="{C3380CC4-5D6E-409C-BE32-E72D297353CC}">
              <c16:uniqueId val="{00000000-79E5-4968-865A-F8F363B8566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79E5-4968-865A-F8F363B8566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東村山市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151255</v>
      </c>
      <c r="AM8" s="51"/>
      <c r="AN8" s="51"/>
      <c r="AO8" s="51"/>
      <c r="AP8" s="51"/>
      <c r="AQ8" s="51"/>
      <c r="AR8" s="51"/>
      <c r="AS8" s="51"/>
      <c r="AT8" s="46">
        <f>
データ!T6</f>
        <v>
17.14</v>
      </c>
      <c r="AU8" s="46"/>
      <c r="AV8" s="46"/>
      <c r="AW8" s="46"/>
      <c r="AX8" s="46"/>
      <c r="AY8" s="46"/>
      <c r="AZ8" s="46"/>
      <c r="BA8" s="46"/>
      <c r="BB8" s="46">
        <f>
データ!U6</f>
        <v>
8824.68</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82.94</v>
      </c>
      <c r="X10" s="46"/>
      <c r="Y10" s="46"/>
      <c r="Z10" s="46"/>
      <c r="AA10" s="46"/>
      <c r="AB10" s="46"/>
      <c r="AC10" s="46"/>
      <c r="AD10" s="51">
        <f>
データ!R6</f>
        <v>
1936</v>
      </c>
      <c r="AE10" s="51"/>
      <c r="AF10" s="51"/>
      <c r="AG10" s="51"/>
      <c r="AH10" s="51"/>
      <c r="AI10" s="51"/>
      <c r="AJ10" s="51"/>
      <c r="AK10" s="2"/>
      <c r="AL10" s="51">
        <f>
データ!V6</f>
        <v>
151233</v>
      </c>
      <c r="AM10" s="51"/>
      <c r="AN10" s="51"/>
      <c r="AO10" s="51"/>
      <c r="AP10" s="51"/>
      <c r="AQ10" s="51"/>
      <c r="AR10" s="51"/>
      <c r="AS10" s="51"/>
      <c r="AT10" s="46">
        <f>
データ!W6</f>
        <v>
16.96</v>
      </c>
      <c r="AU10" s="46"/>
      <c r="AV10" s="46"/>
      <c r="AW10" s="46"/>
      <c r="AX10" s="46"/>
      <c r="AY10" s="46"/>
      <c r="AZ10" s="46"/>
      <c r="BA10" s="46"/>
      <c r="BB10" s="46">
        <f>
データ!X6</f>
        <v>
8917.0400000000009</v>
      </c>
      <c r="BC10" s="46"/>
      <c r="BD10" s="46"/>
      <c r="BE10" s="46"/>
      <c r="BF10" s="46"/>
      <c r="BG10" s="46"/>
      <c r="BH10" s="46"/>
      <c r="BI10" s="46"/>
      <c r="BJ10" s="2"/>
      <c r="BK10" s="2"/>
      <c r="BL10" s="75" t="s">
        <v>
22</v>
      </c>
      <c r="BM10" s="76"/>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
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
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
118</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
117</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44</v>
      </c>
      <c r="O86" s="26" t="str">
        <f>
データ!EO6</f>
        <v>
【0.22】</v>
      </c>
    </row>
  </sheetData>
  <sheetProtection algorithmName="SHA-512" hashValue="7n965+DXujCjoktz+bSxGEIgbKQXki5WBnYipmWgPWpbRSyMWe9OoNS/OJKRzj02IlqBtAD+PSv1id+jLetOFA==" saltValue="VZR3kvupaGqQoSXu0NK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89" t="s">
        <v>
54</v>
      </c>
      <c r="I3" s="90"/>
      <c r="J3" s="90"/>
      <c r="K3" s="90"/>
      <c r="L3" s="90"/>
      <c r="M3" s="90"/>
      <c r="N3" s="90"/>
      <c r="O3" s="90"/>
      <c r="P3" s="90"/>
      <c r="Q3" s="90"/>
      <c r="R3" s="90"/>
      <c r="S3" s="90"/>
      <c r="T3" s="90"/>
      <c r="U3" s="90"/>
      <c r="V3" s="90"/>
      <c r="W3" s="90"/>
      <c r="X3" s="91"/>
      <c r="Y3" s="95" t="s">
        <v>
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
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
57</v>
      </c>
      <c r="B4" s="30"/>
      <c r="C4" s="30"/>
      <c r="D4" s="30"/>
      <c r="E4" s="30"/>
      <c r="F4" s="30"/>
      <c r="G4" s="30"/>
      <c r="H4" s="92"/>
      <c r="I4" s="93"/>
      <c r="J4" s="93"/>
      <c r="K4" s="93"/>
      <c r="L4" s="93"/>
      <c r="M4" s="93"/>
      <c r="N4" s="93"/>
      <c r="O4" s="93"/>
      <c r="P4" s="93"/>
      <c r="Q4" s="93"/>
      <c r="R4" s="93"/>
      <c r="S4" s="93"/>
      <c r="T4" s="93"/>
      <c r="U4" s="93"/>
      <c r="V4" s="93"/>
      <c r="W4" s="93"/>
      <c r="X4" s="94"/>
      <c r="Y4" s="88" t="s">
        <v>
58</v>
      </c>
      <c r="Z4" s="88"/>
      <c r="AA4" s="88"/>
      <c r="AB4" s="88"/>
      <c r="AC4" s="88"/>
      <c r="AD4" s="88"/>
      <c r="AE4" s="88"/>
      <c r="AF4" s="88"/>
      <c r="AG4" s="88"/>
      <c r="AH4" s="88"/>
      <c r="AI4" s="88"/>
      <c r="AJ4" s="88" t="s">
        <v>
59</v>
      </c>
      <c r="AK4" s="88"/>
      <c r="AL4" s="88"/>
      <c r="AM4" s="88"/>
      <c r="AN4" s="88"/>
      <c r="AO4" s="88"/>
      <c r="AP4" s="88"/>
      <c r="AQ4" s="88"/>
      <c r="AR4" s="88"/>
      <c r="AS4" s="88"/>
      <c r="AT4" s="88"/>
      <c r="AU4" s="88" t="s">
        <v>
60</v>
      </c>
      <c r="AV4" s="88"/>
      <c r="AW4" s="88"/>
      <c r="AX4" s="88"/>
      <c r="AY4" s="88"/>
      <c r="AZ4" s="88"/>
      <c r="BA4" s="88"/>
      <c r="BB4" s="88"/>
      <c r="BC4" s="88"/>
      <c r="BD4" s="88"/>
      <c r="BE4" s="88"/>
      <c r="BF4" s="88" t="s">
        <v>
61</v>
      </c>
      <c r="BG4" s="88"/>
      <c r="BH4" s="88"/>
      <c r="BI4" s="88"/>
      <c r="BJ4" s="88"/>
      <c r="BK4" s="88"/>
      <c r="BL4" s="88"/>
      <c r="BM4" s="88"/>
      <c r="BN4" s="88"/>
      <c r="BO4" s="88"/>
      <c r="BP4" s="88"/>
      <c r="BQ4" s="88" t="s">
        <v>
62</v>
      </c>
      <c r="BR4" s="88"/>
      <c r="BS4" s="88"/>
      <c r="BT4" s="88"/>
      <c r="BU4" s="88"/>
      <c r="BV4" s="88"/>
      <c r="BW4" s="88"/>
      <c r="BX4" s="88"/>
      <c r="BY4" s="88"/>
      <c r="BZ4" s="88"/>
      <c r="CA4" s="88"/>
      <c r="CB4" s="88" t="s">
        <v>
63</v>
      </c>
      <c r="CC4" s="88"/>
      <c r="CD4" s="88"/>
      <c r="CE4" s="88"/>
      <c r="CF4" s="88"/>
      <c r="CG4" s="88"/>
      <c r="CH4" s="88"/>
      <c r="CI4" s="88"/>
      <c r="CJ4" s="88"/>
      <c r="CK4" s="88"/>
      <c r="CL4" s="88"/>
      <c r="CM4" s="88" t="s">
        <v>
64</v>
      </c>
      <c r="CN4" s="88"/>
      <c r="CO4" s="88"/>
      <c r="CP4" s="88"/>
      <c r="CQ4" s="88"/>
      <c r="CR4" s="88"/>
      <c r="CS4" s="88"/>
      <c r="CT4" s="88"/>
      <c r="CU4" s="88"/>
      <c r="CV4" s="88"/>
      <c r="CW4" s="88"/>
      <c r="CX4" s="88" t="s">
        <v>
65</v>
      </c>
      <c r="CY4" s="88"/>
      <c r="CZ4" s="88"/>
      <c r="DA4" s="88"/>
      <c r="DB4" s="88"/>
      <c r="DC4" s="88"/>
      <c r="DD4" s="88"/>
      <c r="DE4" s="88"/>
      <c r="DF4" s="88"/>
      <c r="DG4" s="88"/>
      <c r="DH4" s="88"/>
      <c r="DI4" s="88" t="s">
        <v>
66</v>
      </c>
      <c r="DJ4" s="88"/>
      <c r="DK4" s="88"/>
      <c r="DL4" s="88"/>
      <c r="DM4" s="88"/>
      <c r="DN4" s="88"/>
      <c r="DO4" s="88"/>
      <c r="DP4" s="88"/>
      <c r="DQ4" s="88"/>
      <c r="DR4" s="88"/>
      <c r="DS4" s="88"/>
      <c r="DT4" s="88" t="s">
        <v>
67</v>
      </c>
      <c r="DU4" s="88"/>
      <c r="DV4" s="88"/>
      <c r="DW4" s="88"/>
      <c r="DX4" s="88"/>
      <c r="DY4" s="88"/>
      <c r="DZ4" s="88"/>
      <c r="EA4" s="88"/>
      <c r="EB4" s="88"/>
      <c r="EC4" s="88"/>
      <c r="ED4" s="88"/>
      <c r="EE4" s="88" t="s">
        <v>
68</v>
      </c>
      <c r="EF4" s="88"/>
      <c r="EG4" s="88"/>
      <c r="EH4" s="88"/>
      <c r="EI4" s="88"/>
      <c r="EJ4" s="88"/>
      <c r="EK4" s="88"/>
      <c r="EL4" s="88"/>
      <c r="EM4" s="88"/>
      <c r="EN4" s="88"/>
      <c r="EO4" s="88"/>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132136</v>
      </c>
      <c r="D6" s="33">
        <f t="shared" si="3"/>
        <v>
47</v>
      </c>
      <c r="E6" s="33">
        <f t="shared" si="3"/>
        <v>
17</v>
      </c>
      <c r="F6" s="33">
        <f t="shared" si="3"/>
        <v>
1</v>
      </c>
      <c r="G6" s="33">
        <f t="shared" si="3"/>
        <v>
0</v>
      </c>
      <c r="H6" s="33" t="str">
        <f t="shared" si="3"/>
        <v>
東京都　東村山市</v>
      </c>
      <c r="I6" s="33" t="str">
        <f t="shared" si="3"/>
        <v>
法非適用</v>
      </c>
      <c r="J6" s="33" t="str">
        <f t="shared" si="3"/>
        <v>
下水道事業</v>
      </c>
      <c r="K6" s="33" t="str">
        <f t="shared" si="3"/>
        <v>
公共下水道</v>
      </c>
      <c r="L6" s="33" t="str">
        <f t="shared" si="3"/>
        <v>
Ab</v>
      </c>
      <c r="M6" s="33" t="str">
        <f t="shared" si="3"/>
        <v>
非設置</v>
      </c>
      <c r="N6" s="34" t="str">
        <f t="shared" si="3"/>
        <v>
-</v>
      </c>
      <c r="O6" s="34" t="str">
        <f t="shared" si="3"/>
        <v>
該当数値なし</v>
      </c>
      <c r="P6" s="34">
        <f t="shared" si="3"/>
        <v>
100</v>
      </c>
      <c r="Q6" s="34">
        <f t="shared" si="3"/>
        <v>
82.94</v>
      </c>
      <c r="R6" s="34">
        <f t="shared" si="3"/>
        <v>
1936</v>
      </c>
      <c r="S6" s="34">
        <f t="shared" si="3"/>
        <v>
151255</v>
      </c>
      <c r="T6" s="34">
        <f t="shared" si="3"/>
        <v>
17.14</v>
      </c>
      <c r="U6" s="34">
        <f t="shared" si="3"/>
        <v>
8824.68</v>
      </c>
      <c r="V6" s="34">
        <f t="shared" si="3"/>
        <v>
151233</v>
      </c>
      <c r="W6" s="34">
        <f t="shared" si="3"/>
        <v>
16.96</v>
      </c>
      <c r="X6" s="34">
        <f t="shared" si="3"/>
        <v>
8917.0400000000009</v>
      </c>
      <c r="Y6" s="35">
        <f>
IF(Y7="",NA(),Y7)</f>
        <v>
79.37</v>
      </c>
      <c r="Z6" s="35">
        <f t="shared" ref="Z6:AH6" si="4">
IF(Z7="",NA(),Z7)</f>
        <v>
82</v>
      </c>
      <c r="AA6" s="35">
        <f t="shared" si="4"/>
        <v>
80.94</v>
      </c>
      <c r="AB6" s="35">
        <f t="shared" si="4"/>
        <v>
82.58</v>
      </c>
      <c r="AC6" s="35">
        <f t="shared" si="4"/>
        <v>
93.21</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507.92</v>
      </c>
      <c r="BG6" s="35">
        <f t="shared" ref="BG6:BO6" si="7">
IF(BG7="",NA(),BG7)</f>
        <v>
434.58</v>
      </c>
      <c r="BH6" s="35">
        <f t="shared" si="7"/>
        <v>
415.94</v>
      </c>
      <c r="BI6" s="35">
        <f t="shared" si="7"/>
        <v>
413.86</v>
      </c>
      <c r="BJ6" s="35">
        <f t="shared" si="7"/>
        <v>
367.19</v>
      </c>
      <c r="BK6" s="35">
        <f t="shared" si="7"/>
        <v>
643.19000000000005</v>
      </c>
      <c r="BL6" s="35">
        <f t="shared" si="7"/>
        <v>
596.44000000000005</v>
      </c>
      <c r="BM6" s="35">
        <f t="shared" si="7"/>
        <v>
612.6</v>
      </c>
      <c r="BN6" s="35">
        <f t="shared" si="7"/>
        <v>
606.79999999999995</v>
      </c>
      <c r="BO6" s="35">
        <f t="shared" si="7"/>
        <v>
585.55999999999995</v>
      </c>
      <c r="BP6" s="34" t="str">
        <f>
IF(BP7="","",IF(BP7="-","【-】","【"&amp;SUBSTITUTE(TEXT(BP7,"#,##0.00"),"-","△")&amp;"】"))</f>
        <v>
【682.51】</v>
      </c>
      <c r="BQ6" s="35">
        <f>
IF(BQ7="",NA(),BQ7)</f>
        <v>
92.19</v>
      </c>
      <c r="BR6" s="35">
        <f t="shared" ref="BR6:BZ6" si="8">
IF(BR7="",NA(),BR7)</f>
        <v>
97.09</v>
      </c>
      <c r="BS6" s="35">
        <f t="shared" si="8"/>
        <v>
97.14</v>
      </c>
      <c r="BT6" s="35">
        <f t="shared" si="8"/>
        <v>
95.62</v>
      </c>
      <c r="BU6" s="35">
        <f t="shared" si="8"/>
        <v>
101.8</v>
      </c>
      <c r="BV6" s="35">
        <f t="shared" si="8"/>
        <v>
101.54</v>
      </c>
      <c r="BW6" s="35">
        <f t="shared" si="8"/>
        <v>
102.42</v>
      </c>
      <c r="BX6" s="35">
        <f t="shared" si="8"/>
        <v>
100.97</v>
      </c>
      <c r="BY6" s="35">
        <f t="shared" si="8"/>
        <v>
101.84</v>
      </c>
      <c r="BZ6" s="35">
        <f t="shared" si="8"/>
        <v>
101.62</v>
      </c>
      <c r="CA6" s="34" t="str">
        <f>
IF(CA7="","",IF(CA7="-","【-】","【"&amp;SUBSTITUTE(TEXT(CA7,"#,##0.00"),"-","△")&amp;"】"))</f>
        <v>
【100.34】</v>
      </c>
      <c r="CB6" s="35">
        <f>
IF(CB7="",NA(),CB7)</f>
        <v>
136.22999999999999</v>
      </c>
      <c r="CC6" s="35">
        <f t="shared" ref="CC6:CK6" si="9">
IF(CC7="",NA(),CC7)</f>
        <v>
131.83000000000001</v>
      </c>
      <c r="CD6" s="35">
        <f t="shared" si="9"/>
        <v>
135.46</v>
      </c>
      <c r="CE6" s="35">
        <f t="shared" si="9"/>
        <v>
138.41999999999999</v>
      </c>
      <c r="CF6" s="35">
        <f t="shared" si="9"/>
        <v>
116.57</v>
      </c>
      <c r="CG6" s="35">
        <f t="shared" si="9"/>
        <v>
116.15</v>
      </c>
      <c r="CH6" s="35">
        <f t="shared" si="9"/>
        <v>
116.2</v>
      </c>
      <c r="CI6" s="35">
        <f t="shared" si="9"/>
        <v>
118.78</v>
      </c>
      <c r="CJ6" s="35">
        <f t="shared" si="9"/>
        <v>
119.39</v>
      </c>
      <c r="CK6" s="35">
        <f t="shared" si="9"/>
        <v>
117.41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72.239999999999995</v>
      </c>
      <c r="CS6" s="35">
        <f t="shared" si="10"/>
        <v>
69.23</v>
      </c>
      <c r="CT6" s="35">
        <f t="shared" si="10"/>
        <v>
70.37</v>
      </c>
      <c r="CU6" s="35">
        <f t="shared" si="10"/>
        <v>
68.3</v>
      </c>
      <c r="CV6" s="35">
        <f t="shared" si="10"/>
        <v>
67.37</v>
      </c>
      <c r="CW6" s="34" t="str">
        <f>
IF(CW7="","",IF(CW7="-","【-】","【"&amp;SUBSTITUTE(TEXT(CW7,"#,##0.00"),"-","△")&amp;"】"))</f>
        <v>
【59.64】</v>
      </c>
      <c r="CX6" s="35">
        <f>
IF(CX7="",NA(),CX7)</f>
        <v>
99.08</v>
      </c>
      <c r="CY6" s="35">
        <f t="shared" ref="CY6:DG6" si="11">
IF(CY7="",NA(),CY7)</f>
        <v>
99.11</v>
      </c>
      <c r="CZ6" s="35">
        <f t="shared" si="11"/>
        <v>
99.13</v>
      </c>
      <c r="DA6" s="35">
        <f t="shared" si="11"/>
        <v>
99.15</v>
      </c>
      <c r="DB6" s="35">
        <f t="shared" si="11"/>
        <v>
99.17</v>
      </c>
      <c r="DC6" s="35">
        <f t="shared" si="11"/>
        <v>
96.84</v>
      </c>
      <c r="DD6" s="35">
        <f t="shared" si="11"/>
        <v>
96.84</v>
      </c>
      <c r="DE6" s="35">
        <f t="shared" si="11"/>
        <v>
96.75</v>
      </c>
      <c r="DF6" s="35">
        <f t="shared" si="11"/>
        <v>
96.78</v>
      </c>
      <c r="DG6" s="35">
        <f t="shared" si="11"/>
        <v>
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0.11</v>
      </c>
      <c r="EK6" s="35">
        <f t="shared" si="14"/>
        <v>
0.13</v>
      </c>
      <c r="EL6" s="35">
        <f t="shared" si="14"/>
        <v>
0.1</v>
      </c>
      <c r="EM6" s="35">
        <f t="shared" si="14"/>
        <v>
0.12</v>
      </c>
      <c r="EN6" s="35">
        <f t="shared" si="14"/>
        <v>
0.19</v>
      </c>
      <c r="EO6" s="34" t="str">
        <f>
IF(EO7="","",IF(EO7="-","【-】","【"&amp;SUBSTITUTE(TEXT(EO7,"#,##0.00"),"-","△")&amp;"】"))</f>
        <v>
【0.22】</v>
      </c>
    </row>
    <row r="7" spans="1:145" s="36" customFormat="1" x14ac:dyDescent="0.15">
      <c r="A7" s="28"/>
      <c r="B7" s="37">
        <v>
2019</v>
      </c>
      <c r="C7" s="37">
        <v>
132136</v>
      </c>
      <c r="D7" s="37">
        <v>
47</v>
      </c>
      <c r="E7" s="37">
        <v>
17</v>
      </c>
      <c r="F7" s="37">
        <v>
1</v>
      </c>
      <c r="G7" s="37">
        <v>
0</v>
      </c>
      <c r="H7" s="37" t="s">
        <v>
98</v>
      </c>
      <c r="I7" s="37" t="s">
        <v>
99</v>
      </c>
      <c r="J7" s="37" t="s">
        <v>
100</v>
      </c>
      <c r="K7" s="37" t="s">
        <v>
101</v>
      </c>
      <c r="L7" s="37" t="s">
        <v>
102</v>
      </c>
      <c r="M7" s="37" t="s">
        <v>
103</v>
      </c>
      <c r="N7" s="38" t="s">
        <v>
104</v>
      </c>
      <c r="O7" s="38" t="s">
        <v>
105</v>
      </c>
      <c r="P7" s="38">
        <v>
100</v>
      </c>
      <c r="Q7" s="38">
        <v>
82.94</v>
      </c>
      <c r="R7" s="38">
        <v>
1936</v>
      </c>
      <c r="S7" s="38">
        <v>
151255</v>
      </c>
      <c r="T7" s="38">
        <v>
17.14</v>
      </c>
      <c r="U7" s="38">
        <v>
8824.68</v>
      </c>
      <c r="V7" s="38">
        <v>
151233</v>
      </c>
      <c r="W7" s="38">
        <v>
16.96</v>
      </c>
      <c r="X7" s="38">
        <v>
8917.0400000000009</v>
      </c>
      <c r="Y7" s="38">
        <v>
79.37</v>
      </c>
      <c r="Z7" s="38">
        <v>
82</v>
      </c>
      <c r="AA7" s="38">
        <v>
80.94</v>
      </c>
      <c r="AB7" s="38">
        <v>
82.58</v>
      </c>
      <c r="AC7" s="38">
        <v>
93.21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507.92</v>
      </c>
      <c r="BG7" s="38">
        <v>
434.58</v>
      </c>
      <c r="BH7" s="38">
        <v>
415.94</v>
      </c>
      <c r="BI7" s="38">
        <v>
413.86</v>
      </c>
      <c r="BJ7" s="38">
        <v>
367.19</v>
      </c>
      <c r="BK7" s="38">
        <v>
643.19000000000005</v>
      </c>
      <c r="BL7" s="38">
        <v>
596.44000000000005</v>
      </c>
      <c r="BM7" s="38">
        <v>
612.6</v>
      </c>
      <c r="BN7" s="38">
        <v>
606.79999999999995</v>
      </c>
      <c r="BO7" s="38">
        <v>
585.55999999999995</v>
      </c>
      <c r="BP7" s="38">
        <v>
682.51</v>
      </c>
      <c r="BQ7" s="38">
        <v>
92.19</v>
      </c>
      <c r="BR7" s="38">
        <v>
97.09</v>
      </c>
      <c r="BS7" s="38">
        <v>
97.14</v>
      </c>
      <c r="BT7" s="38">
        <v>
95.62</v>
      </c>
      <c r="BU7" s="38">
        <v>
101.8</v>
      </c>
      <c r="BV7" s="38">
        <v>
101.54</v>
      </c>
      <c r="BW7" s="38">
        <v>
102.42</v>
      </c>
      <c r="BX7" s="38">
        <v>
100.97</v>
      </c>
      <c r="BY7" s="38">
        <v>
101.84</v>
      </c>
      <c r="BZ7" s="38">
        <v>
101.62</v>
      </c>
      <c r="CA7" s="38">
        <v>
100.34</v>
      </c>
      <c r="CB7" s="38">
        <v>
136.22999999999999</v>
      </c>
      <c r="CC7" s="38">
        <v>
131.83000000000001</v>
      </c>
      <c r="CD7" s="38">
        <v>
135.46</v>
      </c>
      <c r="CE7" s="38">
        <v>
138.41999999999999</v>
      </c>
      <c r="CF7" s="38">
        <v>
116.57</v>
      </c>
      <c r="CG7" s="38">
        <v>
116.15</v>
      </c>
      <c r="CH7" s="38">
        <v>
116.2</v>
      </c>
      <c r="CI7" s="38">
        <v>
118.78</v>
      </c>
      <c r="CJ7" s="38">
        <v>
119.39</v>
      </c>
      <c r="CK7" s="38">
        <v>
117.41</v>
      </c>
      <c r="CL7" s="38">
        <v>
136.15</v>
      </c>
      <c r="CM7" s="38" t="s">
        <v>
104</v>
      </c>
      <c r="CN7" s="38" t="s">
        <v>
104</v>
      </c>
      <c r="CO7" s="38" t="s">
        <v>
104</v>
      </c>
      <c r="CP7" s="38" t="s">
        <v>
104</v>
      </c>
      <c r="CQ7" s="38" t="s">
        <v>
104</v>
      </c>
      <c r="CR7" s="38">
        <v>
72.239999999999995</v>
      </c>
      <c r="CS7" s="38">
        <v>
69.23</v>
      </c>
      <c r="CT7" s="38">
        <v>
70.37</v>
      </c>
      <c r="CU7" s="38">
        <v>
68.3</v>
      </c>
      <c r="CV7" s="38">
        <v>
67.37</v>
      </c>
      <c r="CW7" s="38">
        <v>
59.64</v>
      </c>
      <c r="CX7" s="38">
        <v>
99.08</v>
      </c>
      <c r="CY7" s="38">
        <v>
99.11</v>
      </c>
      <c r="CZ7" s="38">
        <v>
99.13</v>
      </c>
      <c r="DA7" s="38">
        <v>
99.15</v>
      </c>
      <c r="DB7" s="38">
        <v>
99.17</v>
      </c>
      <c r="DC7" s="38">
        <v>
96.84</v>
      </c>
      <c r="DD7" s="38">
        <v>
96.84</v>
      </c>
      <c r="DE7" s="38">
        <v>
96.75</v>
      </c>
      <c r="DF7" s="38">
        <v>
96.78</v>
      </c>
      <c r="DG7" s="38">
        <v>
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0.11</v>
      </c>
      <c r="EK7" s="38">
        <v>
0.13</v>
      </c>
      <c r="EL7" s="38">
        <v>
0.1</v>
      </c>
      <c r="EM7" s="38">
        <v>
0.12</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114</v>
      </c>
      <c r="D13" t="s">
        <v>
114</v>
      </c>
      <c r="E13" t="s">
        <v>
114</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2020-12-04T02:45:24Z</dcterms:created>
  <dcterms:modified xsi:type="dcterms:W3CDTF">2021-02-17T10:50:18Z</dcterms:modified>
  <cp:category/>
</cp:coreProperties>
</file>