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TFKHJgcqy3EuyMCPc8840tcm+mqEBaJerNPUypuJK5EAyD0oOPgbAPurOqKxVocaGuXdc+dtDPj2oNfQ0odmJQ==" workbookSaltValue="zCkND1hcvb5LSM2SqfOFlg==" workbookSpinCount="100000" lockStructure="1"/>
  <bookViews>
    <workbookView xWindow="0" yWindow="0" windowWidth="20490" windowHeight="753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AT8" i="4" s="1"/>
  <c r="S6" i="5"/>
  <c r="AL8" i="4" s="1"/>
  <c r="R6" i="5"/>
  <c r="AD10" i="4" s="1"/>
  <c r="Q6" i="5"/>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T10" i="4"/>
  <c r="W10" i="4"/>
  <c r="P10" i="4"/>
  <c r="BB8" i="4"/>
  <c r="B6"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<sst xmlns="http://schemas.openxmlformats.org/spreadsheetml/2006/main" count="241" uniqueCount="120">
  <si>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</si>
  <si>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</si>
  <si>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</si>
  <si>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</si>
  <si>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</si>
  <si>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</si>
  <si>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</si>
  <si>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</si>
  <si>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</si>
  <si>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</si>
  <si>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</si>
  <si>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</si>
  <si>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</si>
  <si>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</si>
  <si>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</si>
  <si>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</si>
  <si>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</si>
  <si>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</si>
  <si>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</si>
  <si>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</si>
  <si>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</si>
  <si>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</si>
  <si>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</si>
  <si>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</si>
  <si>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</si>
  <si>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</si>
  <si>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</si>
  <si>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</si>
  <si>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</si>
  <si>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</si>
  <si>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</si>
  <si>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</si>
  <si>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</si>
  <si>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</si>
  <si>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</si>
  <si>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</si>
  <si>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</si>
  <si>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</si>
  <si>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</si>
  <si>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</si>
  <si>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</si>
  <si>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</si>
  <si>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</si>
  <si>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</si>
  <si>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</si>
  <si>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</si>
  <si>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</si>
  <si>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</si>
  <si>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</si>
  <si>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</si>
  <si>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</si>
  <si>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</si>
  <si>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</si>
  <si>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</si>
  <si>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</si>
  <si>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</si>
  <si>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</si>
  <si>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</si>
  <si>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</si>
  <si>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</si>
  <si>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</si>
  <si>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</si>
  <si>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</si>
  <si>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</si>
  <si>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</si>
  <si>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</si>
  <si>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</si>
  <si>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</si>
  <si>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</si>
  <si>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</si>
  <si>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</si>
  <si>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</si>
  <si>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</si>
  <si>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</si>
  <si>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</si>
  <si>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</si>
  <si>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</si>
  <si>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</si>
  <si>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</si>
  <si>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</si>
  <si>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</si>
  <si>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</si>
  <si>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</si>
  <si>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</si>
  <si>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</si>
  <si>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</si>
  <si>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</si>
  <si>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</si>
  <si>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</si>
  <si>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</si>
  <si>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</si>
  <si>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</si>
  <si>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</si>
  <si>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</si>
  <si>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</si>
  <si>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</si>
  <si>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</si>
  <si>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</si>
  <si>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日野市</t>
  </si>
  <si>
    <t>法非適用</t>
  </si>
  <si>
    <t>下水道事業</t>
  </si>
  <si>
    <t>公共下水道</t>
  </si>
  <si>
    <t>Ab</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</si>
  <si>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</si>
  <si>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</si>
  <si>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</si>
  <si>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</si>
  <si>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</si>
  <si>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</si>
  <si>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</si>
  <si>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</si>
  <si>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</si>
  <si>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</si>
  <si>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</si>
  <si>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</si>
  <si>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</si>
  <si>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</si>
  <si>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①収益的収支比率について、企業債残高が毎年大きく減少していることから、収支バランスは改善されつつある。
　④企業債残高対事業規模比率について、毎年、20億円程度償還しているのに対し、発行額は、残高抑制策として年間10億円を上限としているため、全体の企業債残高は減少していく傾向にある。
　⑤経費回収率について、企業債残高が毎年大きく減少していることから、改善に向かっていく見通しである。令和2年度以降、経営戦略を組み立てていく中で、適正な下水道使用料も含め、持続可能な下水道経営のあり方を検討する。
　⑥汚水処理原価について、企業債残高が毎年大きく減少していることから、改善に向かい、類似団体平均値に近似していくものと考えられる。今後、経営戦略を組み立てていく中で、適正な下水道使用料も含め、持続可能な下水道経営のあり方を検討する。
　⑧水洗化率については、近年97%以上を継続しており、今後も類似団体平均を上回る状態で推移していくものと考えられる。</t>
    <rPh sb="178" eb="180">
      <t>カイゼン</t>
    </rPh>
    <rPh sb="187" eb="189">
      <t>ミトオ</t>
    </rPh>
    <phoneticPr fontId="4"/>
  </si>
  <si>
    <t>　現在利用されている下水道施設は、大きく、昭和40年代に整備されたもの、昭和63年頃から平成12年頃に集中的に整備されたものに分かれが、特に前者について、今後、急速に老朽化することが予想される。
　平成29年度に下水道施設ストックマネジメント計画を策定し、今後はこれに基づき、下水道施設における事故の未然防止及びライフサイクルコストの最小化を図っていく。</t>
    <phoneticPr fontId="4"/>
  </si>
  <si>
    <t>　令和2年度から公営企業会計へ移行し、それに併せて固定資産台帳を整備し、資産評価を行っていく。その中で、下水道施設の耐用年数も明らかにし、今後の経営診断に役立てながら、経営健全化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</si>
</sst>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0.5</c:v>
                </c:pt>
                <c:pt idx="1">
                  <c:v>0.52</c:v>
                </c:pt>
                <c:pt idx="2">
                  <c:v>0.39</c:v>
                </c:pt>
                <c:pt idx="3">
                  <c:v>0.24</c:v>
                </c:pt>
                <c:pt idx="4">
                  <c:v>0.24</c:v>
                </c:pt>
              </c:numCache>
            </c:numRef>
          </c:val>
          <c:extLst>
            <c:ext xmlns:c16="http://schemas.microsoft.com/office/drawing/2014/chart" uri="{C3380CC4-5D6E-409C-BE32-E72D297353CC}">
              <c16:uniqueId val="{00000000-A5B1-4F3A-A000-BE12E762940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A5B1-4F3A-A000-BE12E762940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E1-4925-8923-01D640A2D4D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E6E1-4925-8923-01D640A2D4D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98.85</c:v>
                </c:pt>
                <c:pt idx="1">
                  <c:v>97.84</c:v>
                </c:pt>
                <c:pt idx="2">
                  <c:v>97.85</c:v>
                </c:pt>
                <c:pt idx="3">
                  <c:v>98.62</c:v>
                </c:pt>
                <c:pt idx="4">
                  <c:v>98.36</c:v>
                </c:pt>
              </c:numCache>
            </c:numRef>
          </c:val>
          <c:extLst>
            <c:ext xmlns:c16="http://schemas.microsoft.com/office/drawing/2014/chart" uri="{C3380CC4-5D6E-409C-BE32-E72D297353CC}">
              <c16:uniqueId val="{00000000-1C1D-4DC2-8648-AE5AC60065E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1C1D-4DC2-8648-AE5AC60065E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79.98</c:v>
                </c:pt>
                <c:pt idx="1">
                  <c:v>78.62</c:v>
                </c:pt>
                <c:pt idx="2">
                  <c:v>63.64</c:v>
                </c:pt>
                <c:pt idx="3">
                  <c:v>82.92</c:v>
                </c:pt>
                <c:pt idx="4">
                  <c:v>81.39</c:v>
                </c:pt>
              </c:numCache>
            </c:numRef>
          </c:val>
          <c:extLst>
            <c:ext xmlns:c16="http://schemas.microsoft.com/office/drawing/2014/chart" uri="{C3380CC4-5D6E-409C-BE32-E72D297353CC}">
              <c16:uniqueId val="{00000000-7E7A-401C-86C9-3733710E9AE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7A-401C-86C9-3733710E9AE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14-4298-9858-937D25E9892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14-4298-9858-937D25E9892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BD-409F-AC00-869ED2F0132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BD-409F-AC00-869ED2F0132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D7-4C22-8333-43675660295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D7-4C22-8333-43675660295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65-492D-B0FE-CEE3AA882EB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65-492D-B0FE-CEE3AA882EB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657.63</c:v>
                </c:pt>
                <c:pt idx="1">
                  <c:v>617.89</c:v>
                </c:pt>
                <c:pt idx="2">
                  <c:v>562.59</c:v>
                </c:pt>
                <c:pt idx="3">
                  <c:v>512.02</c:v>
                </c:pt>
                <c:pt idx="4">
                  <c:v>525.67999999999995</c:v>
                </c:pt>
              </c:numCache>
            </c:numRef>
          </c:val>
          <c:extLst>
            <c:ext xmlns:c16="http://schemas.microsoft.com/office/drawing/2014/chart" uri="{C3380CC4-5D6E-409C-BE32-E72D297353CC}">
              <c16:uniqueId val="{00000000-F795-4649-9B54-01BF8ACE681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F795-4649-9B54-01BF8ACE681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78.11</c:v>
                </c:pt>
                <c:pt idx="1">
                  <c:v>76.69</c:v>
                </c:pt>
                <c:pt idx="2">
                  <c:v>64.95</c:v>
                </c:pt>
                <c:pt idx="3">
                  <c:v>83.26</c:v>
                </c:pt>
                <c:pt idx="4">
                  <c:v>80.650000000000006</c:v>
                </c:pt>
              </c:numCache>
            </c:numRef>
          </c:val>
          <c:extLst>
            <c:ext xmlns:c16="http://schemas.microsoft.com/office/drawing/2014/chart" uri="{C3380CC4-5D6E-409C-BE32-E72D297353CC}">
              <c16:uniqueId val="{00000000-426B-47A1-8D2D-D7457592F10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426B-47A1-8D2D-D7457592F10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168.64</c:v>
                </c:pt>
                <c:pt idx="1">
                  <c:v>170.65</c:v>
                </c:pt>
                <c:pt idx="2">
                  <c:v>201.87</c:v>
                </c:pt>
                <c:pt idx="3">
                  <c:v>157.47999999999999</c:v>
                </c:pt>
                <c:pt idx="4">
                  <c:v>147.63</c:v>
                </c:pt>
              </c:numCache>
            </c:numRef>
          </c:val>
          <c:extLst>
            <c:ext xmlns:c16="http://schemas.microsoft.com/office/drawing/2014/chart" uri="{C3380CC4-5D6E-409C-BE32-E72D297353CC}">
              <c16:uniqueId val="{00000000-BFAB-4C0B-BBA7-2E61E0CBE23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BFAB-4C0B-BBA7-2E61E0CBE23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日野市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Ab</v>
      </c>
      <c r="X8" s="49"/>
      <c r="Y8" s="49"/>
      <c r="Z8" s="49"/>
      <c r="AA8" s="49"/>
      <c r="AB8" s="49"/>
      <c r="AC8" s="49"/>
      <c r="AD8" s="50" t="str">
        <f>
データ!$M$6</f>
        <v>
非設置</v>
      </c>
      <c r="AE8" s="50"/>
      <c r="AF8" s="50"/>
      <c r="AG8" s="50"/>
      <c r="AH8" s="50"/>
      <c r="AI8" s="50"/>
      <c r="AJ8" s="50"/>
      <c r="AK8" s="3"/>
      <c r="AL8" s="51">
        <f>
データ!S6</f>
        <v>
186346</v>
      </c>
      <c r="AM8" s="51"/>
      <c r="AN8" s="51"/>
      <c r="AO8" s="51"/>
      <c r="AP8" s="51"/>
      <c r="AQ8" s="51"/>
      <c r="AR8" s="51"/>
      <c r="AS8" s="51"/>
      <c r="AT8" s="46">
        <f>
データ!T6</f>
        <v>
27.55</v>
      </c>
      <c r="AU8" s="46"/>
      <c r="AV8" s="46"/>
      <c r="AW8" s="46"/>
      <c r="AX8" s="46"/>
      <c r="AY8" s="46"/>
      <c r="AZ8" s="46"/>
      <c r="BA8" s="46"/>
      <c r="BB8" s="46">
        <f>
データ!U6</f>
        <v>
6763.92</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95.94</v>
      </c>
      <c r="Q10" s="46"/>
      <c r="R10" s="46"/>
      <c r="S10" s="46"/>
      <c r="T10" s="46"/>
      <c r="U10" s="46"/>
      <c r="V10" s="46"/>
      <c r="W10" s="46">
        <f>
データ!Q6</f>
        <v>
83.82</v>
      </c>
      <c r="X10" s="46"/>
      <c r="Y10" s="46"/>
      <c r="Z10" s="46"/>
      <c r="AA10" s="46"/>
      <c r="AB10" s="46"/>
      <c r="AC10" s="46"/>
      <c r="AD10" s="51">
        <f>
データ!R6</f>
        <v>
2068</v>
      </c>
      <c r="AE10" s="51"/>
      <c r="AF10" s="51"/>
      <c r="AG10" s="51"/>
      <c r="AH10" s="51"/>
      <c r="AI10" s="51"/>
      <c r="AJ10" s="51"/>
      <c r="AK10" s="2"/>
      <c r="AL10" s="51">
        <f>
データ!V6</f>
        <v>
179150</v>
      </c>
      <c r="AM10" s="51"/>
      <c r="AN10" s="51"/>
      <c r="AO10" s="51"/>
      <c r="AP10" s="51"/>
      <c r="AQ10" s="51"/>
      <c r="AR10" s="51"/>
      <c r="AS10" s="51"/>
      <c r="AT10" s="46">
        <f>
データ!W6</f>
        <v>
22.56</v>
      </c>
      <c r="AU10" s="46"/>
      <c r="AV10" s="46"/>
      <c r="AW10" s="46"/>
      <c r="AX10" s="46"/>
      <c r="AY10" s="46"/>
      <c r="AZ10" s="46"/>
      <c r="BA10" s="46"/>
      <c r="BB10" s="46">
        <f>
データ!X6</f>
        <v>
7941.05</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44</v>
      </c>
      <c r="N86" s="26" t="s">
        <v>
44</v>
      </c>
      <c r="O86" s="26" t="str">
        <f>
データ!EO6</f>
        <v>
【0.22】</v>
      </c>
    </row>
  </sheetData>
  <sheetProtection algorithmName="SHA-512" hashValue="o1z+SNcfnJ7D6CkONeA8JPzXXDE91EPw++8a6x8XUNPIKfEKip7clwJsOpdPh8iSa5oJF6f7UNYfLqkWWiFiTQ==" saltValue="DlWb0UOtvOtIBSb6xH9He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132128</v>
      </c>
      <c r="D6" s="33">
        <f t="shared" si="3"/>
        <v>47</v>
      </c>
      <c r="E6" s="33">
        <f t="shared" si="3"/>
        <v>17</v>
      </c>
      <c r="F6" s="33">
        <f t="shared" si="3"/>
        <v>1</v>
      </c>
      <c r="G6" s="33">
        <f t="shared" si="3"/>
        <v>0</v>
      </c>
      <c r="H6" s="33" t="str">
        <f t="shared" si="3"/>
        <v>東京都　日野市</v>
      </c>
      <c r="I6" s="33" t="str">
        <f t="shared" si="3"/>
        <v>法非適用</v>
      </c>
      <c r="J6" s="33" t="str">
        <f t="shared" si="3"/>
        <v>下水道事業</v>
      </c>
      <c r="K6" s="33" t="str">
        <f t="shared" si="3"/>
        <v>公共下水道</v>
      </c>
      <c r="L6" s="33" t="str">
        <f t="shared" si="3"/>
        <v>Ab</v>
      </c>
      <c r="M6" s="33" t="str">
        <f t="shared" si="3"/>
        <v>非設置</v>
      </c>
      <c r="N6" s="34" t="str">
        <f t="shared" si="3"/>
        <v>-</v>
      </c>
      <c r="O6" s="34" t="str">
        <f t="shared" si="3"/>
        <v>該当数値なし</v>
      </c>
      <c r="P6" s="34">
        <f t="shared" si="3"/>
        <v>95.94</v>
      </c>
      <c r="Q6" s="34">
        <f t="shared" si="3"/>
        <v>83.82</v>
      </c>
      <c r="R6" s="34">
        <f t="shared" si="3"/>
        <v>2068</v>
      </c>
      <c r="S6" s="34">
        <f t="shared" si="3"/>
        <v>186346</v>
      </c>
      <c r="T6" s="34">
        <f t="shared" si="3"/>
        <v>27.55</v>
      </c>
      <c r="U6" s="34">
        <f t="shared" si="3"/>
        <v>6763.92</v>
      </c>
      <c r="V6" s="34">
        <f t="shared" si="3"/>
        <v>179150</v>
      </c>
      <c r="W6" s="34">
        <f t="shared" si="3"/>
        <v>22.56</v>
      </c>
      <c r="X6" s="34">
        <f t="shared" si="3"/>
        <v>7941.05</v>
      </c>
      <c r="Y6" s="35">
        <f>IF(Y7="",NA(),Y7)</f>
        <v>79.98</v>
      </c>
      <c r="Z6" s="35">
        <f t="shared" ref="Z6:AH6" si="4">IF(Z7="",NA(),Z7)</f>
        <v>78.62</v>
      </c>
      <c r="AA6" s="35">
        <f t="shared" si="4"/>
        <v>63.64</v>
      </c>
      <c r="AB6" s="35">
        <f t="shared" si="4"/>
        <v>82.92</v>
      </c>
      <c r="AC6" s="35">
        <f t="shared" si="4"/>
        <v>81.39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657.63</v>
      </c>
      <c r="BG6" s="35">
        <f t="shared" ref="BG6:BO6" si="7">IF(BG7="",NA(),BG7)</f>
        <v>617.89</v>
      </c>
      <c r="BH6" s="35">
        <f t="shared" si="7"/>
        <v>562.59</v>
      </c>
      <c r="BI6" s="35">
        <f t="shared" si="7"/>
        <v>512.02</v>
      </c>
      <c r="BJ6" s="35">
        <f t="shared" si="7"/>
        <v>525.67999999999995</v>
      </c>
      <c r="BK6" s="35">
        <f t="shared" si="7"/>
        <v>643.19000000000005</v>
      </c>
      <c r="BL6" s="35">
        <f t="shared" si="7"/>
        <v>596.44000000000005</v>
      </c>
      <c r="BM6" s="35">
        <f t="shared" si="7"/>
        <v>612.6</v>
      </c>
      <c r="BN6" s="35">
        <f t="shared" si="7"/>
        <v>606.79999999999995</v>
      </c>
      <c r="BO6" s="35">
        <f t="shared" si="7"/>
        <v>585.55999999999995</v>
      </c>
      <c r="BP6" s="34" t="str">
        <f>IF(BP7="","",IF(BP7="-","【-】","【"&amp;SUBSTITUTE(TEXT(BP7,"#,##0.00"),"-","△")&amp;"】"))</f>
        <v>【682.51】</v>
      </c>
      <c r="BQ6" s="35">
        <f>IF(BQ7="",NA(),BQ7)</f>
        <v>78.11</v>
      </c>
      <c r="BR6" s="35">
        <f t="shared" ref="BR6:BZ6" si="8">IF(BR7="",NA(),BR7)</f>
        <v>76.69</v>
      </c>
      <c r="BS6" s="35">
        <f t="shared" si="8"/>
        <v>64.95</v>
      </c>
      <c r="BT6" s="35">
        <f t="shared" si="8"/>
        <v>83.26</v>
      </c>
      <c r="BU6" s="35">
        <f t="shared" si="8"/>
        <v>80.650000000000006</v>
      </c>
      <c r="BV6" s="35">
        <f t="shared" si="8"/>
        <v>101.54</v>
      </c>
      <c r="BW6" s="35">
        <f t="shared" si="8"/>
        <v>102.42</v>
      </c>
      <c r="BX6" s="35">
        <f t="shared" si="8"/>
        <v>100.97</v>
      </c>
      <c r="BY6" s="35">
        <f t="shared" si="8"/>
        <v>101.84</v>
      </c>
      <c r="BZ6" s="35">
        <f t="shared" si="8"/>
        <v>101.62</v>
      </c>
      <c r="CA6" s="34" t="str">
        <f>IF(CA7="","",IF(CA7="-","【-】","【"&amp;SUBSTITUTE(TEXT(CA7,"#,##0.00"),"-","△")&amp;"】"))</f>
        <v>【100.34】</v>
      </c>
      <c r="CB6" s="35">
        <f>IF(CB7="",NA(),CB7)</f>
        <v>168.64</v>
      </c>
      <c r="CC6" s="35">
        <f t="shared" ref="CC6:CK6" si="9">IF(CC7="",NA(),CC7)</f>
        <v>170.65</v>
      </c>
      <c r="CD6" s="35">
        <f t="shared" si="9"/>
        <v>201.87</v>
      </c>
      <c r="CE6" s="35">
        <f t="shared" si="9"/>
        <v>157.47999999999999</v>
      </c>
      <c r="CF6" s="35">
        <f t="shared" si="9"/>
        <v>147.63</v>
      </c>
      <c r="CG6" s="35">
        <f t="shared" si="9"/>
        <v>116.15</v>
      </c>
      <c r="CH6" s="35">
        <f t="shared" si="9"/>
        <v>116.2</v>
      </c>
      <c r="CI6" s="35">
        <f t="shared" si="9"/>
        <v>118.78</v>
      </c>
      <c r="CJ6" s="35">
        <f t="shared" si="9"/>
        <v>119.39</v>
      </c>
      <c r="CK6" s="35">
        <f t="shared" si="9"/>
        <v>117.41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72.239999999999995</v>
      </c>
      <c r="CS6" s="35">
        <f t="shared" si="10"/>
        <v>69.23</v>
      </c>
      <c r="CT6" s="35">
        <f t="shared" si="10"/>
        <v>70.37</v>
      </c>
      <c r="CU6" s="35">
        <f t="shared" si="10"/>
        <v>68.3</v>
      </c>
      <c r="CV6" s="35">
        <f t="shared" si="10"/>
        <v>67.37</v>
      </c>
      <c r="CW6" s="34" t="str">
        <f>IF(CW7="","",IF(CW7="-","【-】","【"&amp;SUBSTITUTE(TEXT(CW7,"#,##0.00"),"-","△")&amp;"】"))</f>
        <v>【59.64】</v>
      </c>
      <c r="CX6" s="35">
        <f>IF(CX7="",NA(),CX7)</f>
        <v>98.85</v>
      </c>
      <c r="CY6" s="35">
        <f t="shared" ref="CY6:DG6" si="11">IF(CY7="",NA(),CY7)</f>
        <v>97.84</v>
      </c>
      <c r="CZ6" s="35">
        <f t="shared" si="11"/>
        <v>97.85</v>
      </c>
      <c r="DA6" s="35">
        <f t="shared" si="11"/>
        <v>98.62</v>
      </c>
      <c r="DB6" s="35">
        <f t="shared" si="11"/>
        <v>98.36</v>
      </c>
      <c r="DC6" s="35">
        <f t="shared" si="11"/>
        <v>96.84</v>
      </c>
      <c r="DD6" s="35">
        <f t="shared" si="11"/>
        <v>96.84</v>
      </c>
      <c r="DE6" s="35">
        <f t="shared" si="11"/>
        <v>96.75</v>
      </c>
      <c r="DF6" s="35">
        <f t="shared" si="11"/>
        <v>96.78</v>
      </c>
      <c r="DG6" s="35">
        <f t="shared" si="11"/>
        <v>97</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0.5</v>
      </c>
      <c r="EF6" s="35">
        <f t="shared" ref="EF6:EN6" si="14">IF(EF7="",NA(),EF7)</f>
        <v>0.52</v>
      </c>
      <c r="EG6" s="35">
        <f t="shared" si="14"/>
        <v>0.39</v>
      </c>
      <c r="EH6" s="35">
        <f t="shared" si="14"/>
        <v>0.24</v>
      </c>
      <c r="EI6" s="35">
        <f t="shared" si="14"/>
        <v>0.24</v>
      </c>
      <c r="EJ6" s="35">
        <f t="shared" si="14"/>
        <v>0.11</v>
      </c>
      <c r="EK6" s="35">
        <f t="shared" si="14"/>
        <v>0.13</v>
      </c>
      <c r="EL6" s="35">
        <f t="shared" si="14"/>
        <v>0.1</v>
      </c>
      <c r="EM6" s="35">
        <f t="shared" si="14"/>
        <v>0.12</v>
      </c>
      <c r="EN6" s="35">
        <f t="shared" si="14"/>
        <v>0.19</v>
      </c>
      <c r="EO6" s="34" t="str">
        <f>IF(EO7="","",IF(EO7="-","【-】","【"&amp;SUBSTITUTE(TEXT(EO7,"#,##0.00"),"-","△")&amp;"】"))</f>
        <v>【0.22】</v>
      </c>
    </row>
    <row r="7" spans="1:145" s="36" customFormat="1" x14ac:dyDescent="0.15">
      <c r="A7" s="28"/>
      <c r="B7" s="37">
        <v>2019</v>
      </c>
      <c r="C7" s="37">
        <v>132128</v>
      </c>
      <c r="D7" s="37">
        <v>47</v>
      </c>
      <c r="E7" s="37">
        <v>17</v>
      </c>
      <c r="F7" s="37">
        <v>1</v>
      </c>
      <c r="G7" s="37">
        <v>0</v>
      </c>
      <c r="H7" s="37" t="s">
        <v>98</v>
      </c>
      <c r="I7" s="37" t="s">
        <v>99</v>
      </c>
      <c r="J7" s="37" t="s">
        <v>100</v>
      </c>
      <c r="K7" s="37" t="s">
        <v>101</v>
      </c>
      <c r="L7" s="37" t="s">
        <v>102</v>
      </c>
      <c r="M7" s="37" t="s">
        <v>103</v>
      </c>
      <c r="N7" s="38" t="s">
        <v>104</v>
      </c>
      <c r="O7" s="38" t="s">
        <v>105</v>
      </c>
      <c r="P7" s="38">
        <v>95.94</v>
      </c>
      <c r="Q7" s="38">
        <v>83.82</v>
      </c>
      <c r="R7" s="38">
        <v>2068</v>
      </c>
      <c r="S7" s="38">
        <v>186346</v>
      </c>
      <c r="T7" s="38">
        <v>27.55</v>
      </c>
      <c r="U7" s="38">
        <v>6763.92</v>
      </c>
      <c r="V7" s="38">
        <v>179150</v>
      </c>
      <c r="W7" s="38">
        <v>22.56</v>
      </c>
      <c r="X7" s="38">
        <v>7941.05</v>
      </c>
      <c r="Y7" s="38">
        <v>79.98</v>
      </c>
      <c r="Z7" s="38">
        <v>78.62</v>
      </c>
      <c r="AA7" s="38">
        <v>63.64</v>
      </c>
      <c r="AB7" s="38">
        <v>82.92</v>
      </c>
      <c r="AC7" s="38">
        <v>81.39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657.63</v>
      </c>
      <c r="BG7" s="38">
        <v>617.89</v>
      </c>
      <c r="BH7" s="38">
        <v>562.59</v>
      </c>
      <c r="BI7" s="38">
        <v>512.02</v>
      </c>
      <c r="BJ7" s="38">
        <v>525.67999999999995</v>
      </c>
      <c r="BK7" s="38">
        <v>643.19000000000005</v>
      </c>
      <c r="BL7" s="38">
        <v>596.44000000000005</v>
      </c>
      <c r="BM7" s="38">
        <v>612.6</v>
      </c>
      <c r="BN7" s="38">
        <v>606.79999999999995</v>
      </c>
      <c r="BO7" s="38">
        <v>585.55999999999995</v>
      </c>
      <c r="BP7" s="38">
        <v>682.51</v>
      </c>
      <c r="BQ7" s="38">
        <v>78.11</v>
      </c>
      <c r="BR7" s="38">
        <v>76.69</v>
      </c>
      <c r="BS7" s="38">
        <v>64.95</v>
      </c>
      <c r="BT7" s="38">
        <v>83.26</v>
      </c>
      <c r="BU7" s="38">
        <v>80.650000000000006</v>
      </c>
      <c r="BV7" s="38">
        <v>101.54</v>
      </c>
      <c r="BW7" s="38">
        <v>102.42</v>
      </c>
      <c r="BX7" s="38">
        <v>100.97</v>
      </c>
      <c r="BY7" s="38">
        <v>101.84</v>
      </c>
      <c r="BZ7" s="38">
        <v>101.62</v>
      </c>
      <c r="CA7" s="38">
        <v>100.34</v>
      </c>
      <c r="CB7" s="38">
        <v>168.64</v>
      </c>
      <c r="CC7" s="38">
        <v>170.65</v>
      </c>
      <c r="CD7" s="38">
        <v>201.87</v>
      </c>
      <c r="CE7" s="38">
        <v>157.47999999999999</v>
      </c>
      <c r="CF7" s="38">
        <v>147.63</v>
      </c>
      <c r="CG7" s="38">
        <v>116.15</v>
      </c>
      <c r="CH7" s="38">
        <v>116.2</v>
      </c>
      <c r="CI7" s="38">
        <v>118.78</v>
      </c>
      <c r="CJ7" s="38">
        <v>119.39</v>
      </c>
      <c r="CK7" s="38">
        <v>117.41</v>
      </c>
      <c r="CL7" s="38">
        <v>136.15</v>
      </c>
      <c r="CM7" s="38" t="s">
        <v>104</v>
      </c>
      <c r="CN7" s="38" t="s">
        <v>104</v>
      </c>
      <c r="CO7" s="38" t="s">
        <v>104</v>
      </c>
      <c r="CP7" s="38" t="s">
        <v>104</v>
      </c>
      <c r="CQ7" s="38" t="s">
        <v>104</v>
      </c>
      <c r="CR7" s="38">
        <v>72.239999999999995</v>
      </c>
      <c r="CS7" s="38">
        <v>69.23</v>
      </c>
      <c r="CT7" s="38">
        <v>70.37</v>
      </c>
      <c r="CU7" s="38">
        <v>68.3</v>
      </c>
      <c r="CV7" s="38">
        <v>67.37</v>
      </c>
      <c r="CW7" s="38">
        <v>59.64</v>
      </c>
      <c r="CX7" s="38">
        <v>98.85</v>
      </c>
      <c r="CY7" s="38">
        <v>97.84</v>
      </c>
      <c r="CZ7" s="38">
        <v>97.85</v>
      </c>
      <c r="DA7" s="38">
        <v>98.62</v>
      </c>
      <c r="DB7" s="38">
        <v>98.36</v>
      </c>
      <c r="DC7" s="38">
        <v>96.84</v>
      </c>
      <c r="DD7" s="38">
        <v>96.84</v>
      </c>
      <c r="DE7" s="38">
        <v>96.75</v>
      </c>
      <c r="DF7" s="38">
        <v>96.78</v>
      </c>
      <c r="DG7" s="38">
        <v>97</v>
      </c>
      <c r="DH7" s="38">
        <v>95.35</v>
      </c>
      <c r="DI7" s="38"/>
      <c r="DJ7" s="38"/>
      <c r="DK7" s="38"/>
      <c r="DL7" s="38"/>
      <c r="DM7" s="38"/>
      <c r="DN7" s="38"/>
      <c r="DO7" s="38"/>
      <c r="DP7" s="38"/>
      <c r="DQ7" s="38"/>
      <c r="DR7" s="38"/>
      <c r="DS7" s="38"/>
      <c r="DT7" s="38"/>
      <c r="DU7" s="38"/>
      <c r="DV7" s="38"/>
      <c r="DW7" s="38"/>
      <c r="DX7" s="38"/>
      <c r="DY7" s="38"/>
      <c r="DZ7" s="38"/>
      <c r="EA7" s="38"/>
      <c r="EB7" s="38"/>
      <c r="EC7" s="38"/>
      <c r="ED7" s="38"/>
      <c r="EE7" s="38">
        <v>0.5</v>
      </c>
      <c r="EF7" s="38">
        <v>0.52</v>
      </c>
      <c r="EG7" s="38">
        <v>0.39</v>
      </c>
      <c r="EH7" s="38">
        <v>0.24</v>
      </c>
      <c r="EI7" s="38">
        <v>0.24</v>
      </c>
      <c r="EJ7" s="38">
        <v>0.11</v>
      </c>
      <c r="EK7" s="38">
        <v>0.13</v>
      </c>
      <c r="EL7" s="38">
        <v>0.1</v>
      </c>
      <c r="EM7" s="38">
        <v>0.12</v>
      </c>
      <c r="EN7" s="38">
        <v>0.19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
</cp:lastModifiedBy>
  <dcterms:modified xsi:type="dcterms:W3CDTF">2021-02-17T10:48:40Z</dcterms:modified>
</cp:coreProperties>
</file>