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te\G051000$\業務文書\052_庁外調査・通知（⇔都・他自治体等）\080_その他庁外調査\R2\210112 【東京都区政課】公営企業に係る経営比較分析表(令和元年度決算)の分析等について\02_都提出\"/>
    </mc:Choice>
  </mc:AlternateContent>
  <workbookProtection workbookAlgorithmName="SHA-512" workbookHashValue="/hM56S/7z4awp7eCsny2CZWUk0DB+Cdmimu0vYBdMLClkpP3qn2sLtQE59R9zWSz5hrLuvCaYo9qptoB8e3C0Q==" workbookSaltValue="xDmO7TOqwWUcaC9MgLey5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Z30" i="4" l="1"/>
  <c r="BK76" i="4"/>
  <c r="LH51" i="4"/>
  <c r="LT76" i="4"/>
  <c r="GQ51" i="4"/>
  <c r="LH30" i="4"/>
  <c r="IE76" i="4"/>
  <c r="BZ51" i="4"/>
  <c r="GQ30" i="4"/>
  <c r="BG51" i="4"/>
  <c r="BG30" i="4"/>
  <c r="AV76" i="4"/>
  <c r="KO51" i="4"/>
  <c r="LE76" i="4"/>
  <c r="FX51" i="4"/>
  <c r="KO30" i="4"/>
  <c r="HP76" i="4"/>
  <c r="FX30" i="4"/>
  <c r="KP76" i="4"/>
  <c r="JV30" i="4"/>
  <c r="HA76" i="4"/>
  <c r="AG76" i="4"/>
  <c r="JV51" i="4"/>
  <c r="FE51" i="4"/>
  <c r="AN51" i="4"/>
  <c r="FE30" i="4"/>
  <c r="AN30" i="4"/>
  <c r="R76" i="4"/>
  <c r="JC51" i="4"/>
  <c r="EL51" i="4"/>
  <c r="JC30" i="4"/>
  <c r="KA76" i="4"/>
  <c r="GL76" i="4"/>
  <c r="U51" i="4"/>
  <c r="U30" i="4"/>
  <c r="EL30" i="4"/>
</calcChain>
</file>

<file path=xl/sharedStrings.xml><?xml version="1.0" encoding="utf-8"?>
<sst xmlns="http://schemas.openxmlformats.org/spreadsheetml/2006/main" count="279" uniqueCount="128">
  <si>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</si>
  <si>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</si>
  <si>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</si>
  <si>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</si>
  <si>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</si>
  <si>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</si>
  <si>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</si>
  <si>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</si>
  <si>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</si>
  <si>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</si>
  <si>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</si>
  <si>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</si>
  <si>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</si>
  <si>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</si>
  <si>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</si>
  <si>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</si>
  <si>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</si>
  <si>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</si>
  <si>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</si>
  <si>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</si>
  <si>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</si>
  <si>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</si>
  <si>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</si>
  <si>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</si>
  <si>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</si>
  <si>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</si>
  <si>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</si>
  <si>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</si>
  <si>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</si>
  <si>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</si>
  <si>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</si>
  <si>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</si>
  <si>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</si>
  <si>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</si>
  <si>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</si>
  <si>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</si>
  <si>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</si>
  <si>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</si>
  <si>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</si>
  <si>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</si>
  <si>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</si>
  <si>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</si>
  <si>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</si>
  <si>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</si>
  <si>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</si>
  <si>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</si>
  <si>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</si>
  <si>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</si>
  <si>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</si>
  <si>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</si>
  <si>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</si>
  <si>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</si>
  <si>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</si>
  <si>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</si>
  <si>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</si>
  <si>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</si>
  <si>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</si>
  <si>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</si>
  <si>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</si>
  <si>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</si>
  <si>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</si>
  <si>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</si>
  <si>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</si>
  <si>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</si>
  <si>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</si>
  <si>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</si>
  <si>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</si>
  <si>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</si>
  <si>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</si>
  <si>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</si>
  <si>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</si>
  <si>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</si>
  <si>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</si>
  <si>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</si>
  <si>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</si>
  <si>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</si>
  <si>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</si>
  <si>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</si>
  <si>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</si>
  <si>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</si>
  <si>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</si>
  <si>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</si>
  <si>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</si>
  <si>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</si>
  <si>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</si>
  <si>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</si>
  <si>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</si>
  <si>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</si>
  <si>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</si>
  <si>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</si>
  <si>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</si>
  <si>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</si>
  <si>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</si>
  <si>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</si>
  <si>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</si>
  <si>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</si>
  <si>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</si>
  <si>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</si>
  <si>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</si>
  <si>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</si>
  <si>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</si>
  <si>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</si>
  <si>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</si>
  <si>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</si>
  <si>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</si>
  <si>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</si>
  <si>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文京区</t>
  </si>
  <si>
    <t>シビック駐車場</t>
  </si>
  <si>
    <t>法非適用</t>
  </si>
  <si>
    <t>駐車場整備事業</t>
  </si>
  <si>
    <t>-</t>
  </si>
  <si>
    <t>Ａ２Ｂ２</t>
  </si>
  <si>
    <t>非設置</t>
  </si>
  <si>
    <t>該当数値なし</t>
  </si>
  <si>
    <t>附置義務駐車施設</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</si>
  <si>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</si>
  <si>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</si>
  <si>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</si>
  <si>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</si>
  <si>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</si>
  <si>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</si>
  <si>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</si>
  <si>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</si>
  <si>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</si>
  <si>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①収益的収支比率については、H28は黒字となり、その他の年度は収支均衡しているため、今後も更なる費用削減等に努め、健全な経営を続けていく。
②他会計補助金比率については、類似施設を下回る水準を保っていたが、H30では超過に転じているため、一般会計からの繰入金等に対する依存度が増加しているといえる。
③駐車台数一台当たりの他会計補助金額については、類似施設を下回っているため、一台あたりでは一般会計からの繰入金等に対する依存度が低いといえる。
④売上高GOP比率について、R01はH31とほぼ同率となっているが、類似団体が減少傾向にあるため、費用削減等や収益確保に努め、経営改善を図っていく必要がある。
⑤EBITDAについても、④と同様の指標の動きをしているため、費用削減等や収益確保に努め、経営改善を図っていく。</t>
    <rPh sb="1" eb="4">
      <t>シュウエキテキ</t>
    </rPh>
    <rPh sb="4" eb="6">
      <t>シュウシ</t>
    </rPh>
    <rPh sb="6" eb="8">
      <t>ヒリツ</t>
    </rPh>
    <rPh sb="18" eb="20">
      <t>クロジ</t>
    </rPh>
    <rPh sb="26" eb="27">
      <t>タ</t>
    </rPh>
    <rPh sb="28" eb="30">
      <t>ネンド</t>
    </rPh>
    <rPh sb="31" eb="33">
      <t>シュウシ</t>
    </rPh>
    <rPh sb="33" eb="35">
      <t>キンコウ</t>
    </rPh>
    <rPh sb="42" eb="44">
      <t>コンゴ</t>
    </rPh>
    <rPh sb="45" eb="46">
      <t>サラ</t>
    </rPh>
    <rPh sb="48" eb="50">
      <t>ヒヨウ</t>
    </rPh>
    <rPh sb="50" eb="52">
      <t>サクゲン</t>
    </rPh>
    <rPh sb="52" eb="53">
      <t>トウ</t>
    </rPh>
    <rPh sb="54" eb="55">
      <t>ツト</t>
    </rPh>
    <rPh sb="57" eb="59">
      <t>ケンゼン</t>
    </rPh>
    <rPh sb="60" eb="62">
      <t>ケイエイ</t>
    </rPh>
    <rPh sb="63" eb="64">
      <t>ツヅ</t>
    </rPh>
    <rPh sb="71" eb="72">
      <t>タ</t>
    </rPh>
    <rPh sb="72" eb="74">
      <t>カイケイ</t>
    </rPh>
    <rPh sb="74" eb="77">
      <t>ホジョキン</t>
    </rPh>
    <rPh sb="77" eb="79">
      <t>ヒリツ</t>
    </rPh>
    <rPh sb="85" eb="87">
      <t>ルイジ</t>
    </rPh>
    <rPh sb="87" eb="89">
      <t>シセツ</t>
    </rPh>
    <rPh sb="90" eb="92">
      <t>シタマワ</t>
    </rPh>
    <rPh sb="93" eb="95">
      <t>スイジュン</t>
    </rPh>
    <rPh sb="96" eb="97">
      <t>タモ</t>
    </rPh>
    <rPh sb="108" eb="110">
      <t>チョウカ</t>
    </rPh>
    <rPh sb="111" eb="112">
      <t>テン</t>
    </rPh>
    <rPh sb="119" eb="121">
      <t>イッパン</t>
    </rPh>
    <rPh sb="121" eb="123">
      <t>カイケイ</t>
    </rPh>
    <rPh sb="126" eb="128">
      <t>クリイレ</t>
    </rPh>
    <rPh sb="128" eb="129">
      <t>キン</t>
    </rPh>
    <rPh sb="129" eb="130">
      <t>トウ</t>
    </rPh>
    <rPh sb="131" eb="132">
      <t>タイ</t>
    </rPh>
    <rPh sb="134" eb="137">
      <t>イゾンド</t>
    </rPh>
    <rPh sb="138" eb="140">
      <t>ゾウカ</t>
    </rPh>
    <rPh sb="151" eb="153">
      <t>チュウシャ</t>
    </rPh>
    <rPh sb="153" eb="155">
      <t>ダイスウ</t>
    </rPh>
    <rPh sb="155" eb="157">
      <t>イチダイ</t>
    </rPh>
    <rPh sb="157" eb="158">
      <t>ア</t>
    </rPh>
    <rPh sb="161" eb="162">
      <t>タ</t>
    </rPh>
    <rPh sb="162" eb="164">
      <t>カイケイ</t>
    </rPh>
    <rPh sb="164" eb="166">
      <t>ホジョ</t>
    </rPh>
    <rPh sb="166" eb="168">
      <t>キンガク</t>
    </rPh>
    <rPh sb="174" eb="176">
      <t>ルイジ</t>
    </rPh>
    <rPh sb="176" eb="178">
      <t>シセツ</t>
    </rPh>
    <rPh sb="179" eb="181">
      <t>シタマワ</t>
    </rPh>
    <rPh sb="188" eb="190">
      <t>１ダイ</t>
    </rPh>
    <rPh sb="195" eb="197">
      <t>イッパン</t>
    </rPh>
    <rPh sb="197" eb="199">
      <t>カイケイ</t>
    </rPh>
    <rPh sb="202" eb="204">
      <t>クリイレ</t>
    </rPh>
    <rPh sb="204" eb="205">
      <t>キン</t>
    </rPh>
    <rPh sb="205" eb="206">
      <t>トウ</t>
    </rPh>
    <rPh sb="207" eb="208">
      <t>タイ</t>
    </rPh>
    <rPh sb="210" eb="213">
      <t>イゾンド</t>
    </rPh>
    <rPh sb="214" eb="215">
      <t>ヒク</t>
    </rPh>
    <rPh sb="223" eb="225">
      <t>ウリアゲ</t>
    </rPh>
    <rPh sb="225" eb="226">
      <t>ダカ</t>
    </rPh>
    <rPh sb="229" eb="231">
      <t>ヒリツ</t>
    </rPh>
    <rPh sb="246" eb="248">
      <t>ドウリツ</t>
    </rPh>
    <rPh sb="256" eb="258">
      <t>ルイジ</t>
    </rPh>
    <rPh sb="258" eb="260">
      <t>ダンタイ</t>
    </rPh>
    <rPh sb="261" eb="263">
      <t>ゲンショウ</t>
    </rPh>
    <rPh sb="263" eb="265">
      <t>ケイコウ</t>
    </rPh>
    <rPh sb="271" eb="273">
      <t>ヒヨウ</t>
    </rPh>
    <rPh sb="273" eb="276">
      <t>サクゲントウ</t>
    </rPh>
    <rPh sb="277" eb="279">
      <t>シュウエキ</t>
    </rPh>
    <rPh sb="279" eb="281">
      <t>カクホ</t>
    </rPh>
    <rPh sb="282" eb="283">
      <t>ツト</t>
    </rPh>
    <rPh sb="285" eb="287">
      <t>ケイエイ</t>
    </rPh>
    <rPh sb="287" eb="289">
      <t>カイゼン</t>
    </rPh>
    <rPh sb="290" eb="291">
      <t>ハカ</t>
    </rPh>
    <rPh sb="295" eb="297">
      <t>ヒツヨウ</t>
    </rPh>
    <rPh sb="317" eb="319">
      <t>ドウヨウ</t>
    </rPh>
    <rPh sb="320" eb="322">
      <t>シヒョウ</t>
    </rPh>
    <rPh sb="323" eb="324">
      <t>ウゴ</t>
    </rPh>
    <phoneticPr fontId="15"/>
  </si>
  <si>
    <t>分析対象数値なし</t>
    <rPh sb="0" eb="2">
      <t>ブンセキ</t>
    </rPh>
    <rPh sb="2" eb="4">
      <t>タイショウ</t>
    </rPh>
    <rPh sb="4" eb="6">
      <t>スウチ</t>
    </rPh>
    <phoneticPr fontId="15"/>
  </si>
  <si>
    <t>稼働率について、類似施設と比較しても指標が高いため、当該施設の需要が高いといえる。</t>
    <rPh sb="0" eb="2">
      <t>カドウ</t>
    </rPh>
    <rPh sb="2" eb="3">
      <t>リツ</t>
    </rPh>
    <rPh sb="8" eb="10">
      <t>ルイジ</t>
    </rPh>
    <rPh sb="10" eb="12">
      <t>シセツ</t>
    </rPh>
    <rPh sb="13" eb="15">
      <t>ヒカク</t>
    </rPh>
    <rPh sb="18" eb="20">
      <t>シヒョウ</t>
    </rPh>
    <rPh sb="21" eb="22">
      <t>タカ</t>
    </rPh>
    <rPh sb="26" eb="28">
      <t>トウガイ</t>
    </rPh>
    <rPh sb="28" eb="30">
      <t>シセツ</t>
    </rPh>
    <rPh sb="31" eb="33">
      <t>ジュヨウ</t>
    </rPh>
    <rPh sb="34" eb="35">
      <t>タカ</t>
    </rPh>
    <phoneticPr fontId="15"/>
  </si>
  <si>
    <t>EBITDAは、類似施設と比較し低い水準ではあるが、一台あたりの他会計補助金額や稼働率からみると、施設需要が高く利用台数が多いため、一台当たりの一般会計からの繰入金等に対する依存度が低くなっている。
今後のシステム修繕工事や機器更新なども見据え、引き続き、費用削減等や収益確保に努め、経営改善を図っていく。</t>
    <rPh sb="26" eb="28">
      <t>イチダイ</t>
    </rPh>
    <rPh sb="38" eb="39">
      <t>ガク</t>
    </rPh>
    <rPh sb="40" eb="42">
      <t>カドウ</t>
    </rPh>
    <rPh sb="42" eb="43">
      <t>リツ</t>
    </rPh>
    <rPh sb="49" eb="51">
      <t>シセツ</t>
    </rPh>
    <rPh sb="51" eb="53">
      <t>ジュヨウ</t>
    </rPh>
    <rPh sb="54" eb="55">
      <t>タカ</t>
    </rPh>
    <rPh sb="56" eb="58">
      <t>リヨウ</t>
    </rPh>
    <rPh sb="58" eb="60">
      <t>ダイスウ</t>
    </rPh>
    <rPh sb="61" eb="62">
      <t>オオ</t>
    </rPh>
    <rPh sb="66" eb="68">
      <t>イチダイ</t>
    </rPh>
    <rPh sb="68" eb="69">
      <t>ア</t>
    </rPh>
    <rPh sb="100" eb="102">
      <t>コンゴ</t>
    </rPh>
    <rPh sb="107" eb="109">
      <t>シュウゼン</t>
    </rPh>
    <rPh sb="109" eb="111">
      <t>コウジ</t>
    </rPh>
    <rPh sb="112" eb="114">
      <t>キキ</t>
    </rPh>
    <rPh sb="114" eb="116">
      <t>コウシン</t>
    </rPh>
    <rPh sb="119" eb="121">
      <t>ミス</t>
    </rPh>
    <rPh sb="123" eb="124">
      <t>ヒ</t>
    </rPh>
    <rPh sb="125" eb="126">
      <t>ツヅ</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</si>
</sst>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ＭＳ Ｐゴシック"/>
      <family val="2"/>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108.6</c:v>
                </c:pt>
                <c:pt idx="2">
                  <c:v>100</c:v>
                </c:pt>
                <c:pt idx="3">
                  <c:v>100</c:v>
                </c:pt>
                <c:pt idx="4">
                  <c:v>100</c:v>
                </c:pt>
              </c:numCache>
            </c:numRef>
          </c:val>
          <c:extLst>
            <c:ext xmlns:c16="http://schemas.microsoft.com/office/drawing/2014/chart" uri="{C3380CC4-5D6E-409C-BE32-E72D297353CC}">
              <c16:uniqueId val="{00000000-0CEC-4080-A707-A953B6AEBF8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0CEC-4080-A707-A953B6AEBF8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50-4FCE-877C-03CEC5C72C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C150-4FCE-877C-03CEC5C72CC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324-4DBA-8D7B-FD5B154AE9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24-4DBA-8D7B-FD5B154AE9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D72-47D8-A148-DCF119CEB8F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72-47D8-A148-DCF119CEB8F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6.5</c:v>
                </c:pt>
                <c:pt idx="1">
                  <c:v>0</c:v>
                </c:pt>
                <c:pt idx="2">
                  <c:v>1.2</c:v>
                </c:pt>
                <c:pt idx="3">
                  <c:v>6.5</c:v>
                </c:pt>
                <c:pt idx="4">
                  <c:v>7</c:v>
                </c:pt>
              </c:numCache>
            </c:numRef>
          </c:val>
          <c:extLst>
            <c:ext xmlns:c16="http://schemas.microsoft.com/office/drawing/2014/chart" uri="{C3380CC4-5D6E-409C-BE32-E72D297353CC}">
              <c16:uniqueId val="{00000000-9C76-49C6-99BA-67331566327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9C76-49C6-99BA-67331566327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35</c:v>
                </c:pt>
                <c:pt idx="1">
                  <c:v>0</c:v>
                </c:pt>
                <c:pt idx="2">
                  <c:v>7</c:v>
                </c:pt>
                <c:pt idx="3">
                  <c:v>39</c:v>
                </c:pt>
                <c:pt idx="4">
                  <c:v>0</c:v>
                </c:pt>
              </c:numCache>
            </c:numRef>
          </c:val>
          <c:extLst>
            <c:ext xmlns:c16="http://schemas.microsoft.com/office/drawing/2014/chart" uri="{C3380CC4-5D6E-409C-BE32-E72D297353CC}">
              <c16:uniqueId val="{00000000-77D0-4D3A-9307-AA7434E7CDC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77D0-4D3A-9307-AA7434E7CDC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233.1</c:v>
                </c:pt>
                <c:pt idx="1">
                  <c:v>240</c:v>
                </c:pt>
                <c:pt idx="2">
                  <c:v>234.6</c:v>
                </c:pt>
                <c:pt idx="3">
                  <c:v>234.6</c:v>
                </c:pt>
                <c:pt idx="4">
                  <c:v>234.6</c:v>
                </c:pt>
              </c:numCache>
            </c:numRef>
          </c:val>
          <c:extLst>
            <c:ext xmlns:c16="http://schemas.microsoft.com/office/drawing/2014/chart" uri="{C3380CC4-5D6E-409C-BE32-E72D297353CC}">
              <c16:uniqueId val="{00000000-A2CC-40AD-B516-D80CA14E95C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A2CC-40AD-B516-D80CA14E95C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-6.9</c:v>
                </c:pt>
                <c:pt idx="1">
                  <c:v>7.9</c:v>
                </c:pt>
                <c:pt idx="2">
                  <c:v>-1.2</c:v>
                </c:pt>
                <c:pt idx="3">
                  <c:v>-7</c:v>
                </c:pt>
                <c:pt idx="4">
                  <c:v>-7.2</c:v>
                </c:pt>
              </c:numCache>
            </c:numRef>
          </c:val>
          <c:extLst>
            <c:ext xmlns:c16="http://schemas.microsoft.com/office/drawing/2014/chart" uri="{C3380CC4-5D6E-409C-BE32-E72D297353CC}">
              <c16:uniqueId val="{00000000-528A-4E24-8236-CFFBABC6835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528A-4E24-8236-CFFBABC6835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-3908</c:v>
                </c:pt>
                <c:pt idx="1">
                  <c:v>4829</c:v>
                </c:pt>
                <c:pt idx="2">
                  <c:v>-747</c:v>
                </c:pt>
                <c:pt idx="3">
                  <c:v>-4319</c:v>
                </c:pt>
                <c:pt idx="4">
                  <c:v>-44</c:v>
                </c:pt>
              </c:numCache>
            </c:numRef>
          </c:val>
          <c:extLst>
            <c:ext xmlns:c16="http://schemas.microsoft.com/office/drawing/2014/chart" uri="{C3380CC4-5D6E-409C-BE32-E72D297353CC}">
              <c16:uniqueId val="{00000000-8C42-45ED-84F0-6F8AFF058B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8C42-45ED-84F0-6F8AFF058B6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9" zoomScaleNormal="100" zoomScaleSheetLayoutView="70" workbookViewId="0">
      <selection activeCell="H60" sqref="H60:MV6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東京都文京区　シビック駐車場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7215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130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124</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100</v>
      </c>
      <c r="V31" s="118"/>
      <c r="W31" s="118"/>
      <c r="X31" s="118"/>
      <c r="Y31" s="118"/>
      <c r="Z31" s="118"/>
      <c r="AA31" s="118"/>
      <c r="AB31" s="118"/>
      <c r="AC31" s="118"/>
      <c r="AD31" s="118"/>
      <c r="AE31" s="118"/>
      <c r="AF31" s="118"/>
      <c r="AG31" s="118"/>
      <c r="AH31" s="118"/>
      <c r="AI31" s="118"/>
      <c r="AJ31" s="118"/>
      <c r="AK31" s="118"/>
      <c r="AL31" s="118"/>
      <c r="AM31" s="118"/>
      <c r="AN31" s="118">
        <f>
データ!Z7</f>
        <v>
108.6</v>
      </c>
      <c r="AO31" s="118"/>
      <c r="AP31" s="118"/>
      <c r="AQ31" s="118"/>
      <c r="AR31" s="118"/>
      <c r="AS31" s="118"/>
      <c r="AT31" s="118"/>
      <c r="AU31" s="118"/>
      <c r="AV31" s="118"/>
      <c r="AW31" s="118"/>
      <c r="AX31" s="118"/>
      <c r="AY31" s="118"/>
      <c r="AZ31" s="118"/>
      <c r="BA31" s="118"/>
      <c r="BB31" s="118"/>
      <c r="BC31" s="118"/>
      <c r="BD31" s="118"/>
      <c r="BE31" s="118"/>
      <c r="BF31" s="118"/>
      <c r="BG31" s="118">
        <f>
データ!AA7</f>
        <v>
100</v>
      </c>
      <c r="BH31" s="118"/>
      <c r="BI31" s="118"/>
      <c r="BJ31" s="118"/>
      <c r="BK31" s="118"/>
      <c r="BL31" s="118"/>
      <c r="BM31" s="118"/>
      <c r="BN31" s="118"/>
      <c r="BO31" s="118"/>
      <c r="BP31" s="118"/>
      <c r="BQ31" s="118"/>
      <c r="BR31" s="118"/>
      <c r="BS31" s="118"/>
      <c r="BT31" s="118"/>
      <c r="BU31" s="118"/>
      <c r="BV31" s="118"/>
      <c r="BW31" s="118"/>
      <c r="BX31" s="118"/>
      <c r="BY31" s="118"/>
      <c r="BZ31" s="118">
        <f>
データ!AB7</f>
        <v>
100</v>
      </c>
      <c r="CA31" s="118"/>
      <c r="CB31" s="118"/>
      <c r="CC31" s="118"/>
      <c r="CD31" s="118"/>
      <c r="CE31" s="118"/>
      <c r="CF31" s="118"/>
      <c r="CG31" s="118"/>
      <c r="CH31" s="118"/>
      <c r="CI31" s="118"/>
      <c r="CJ31" s="118"/>
      <c r="CK31" s="118"/>
      <c r="CL31" s="118"/>
      <c r="CM31" s="118"/>
      <c r="CN31" s="118"/>
      <c r="CO31" s="118"/>
      <c r="CP31" s="118"/>
      <c r="CQ31" s="118"/>
      <c r="CR31" s="118"/>
      <c r="CS31" s="118">
        <f>
データ!AC7</f>
        <v>
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6.5</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1.2</v>
      </c>
      <c r="FY31" s="118"/>
      <c r="FZ31" s="118"/>
      <c r="GA31" s="118"/>
      <c r="GB31" s="118"/>
      <c r="GC31" s="118"/>
      <c r="GD31" s="118"/>
      <c r="GE31" s="118"/>
      <c r="GF31" s="118"/>
      <c r="GG31" s="118"/>
      <c r="GH31" s="118"/>
      <c r="GI31" s="118"/>
      <c r="GJ31" s="118"/>
      <c r="GK31" s="118"/>
      <c r="GL31" s="118"/>
      <c r="GM31" s="118"/>
      <c r="GN31" s="118"/>
      <c r="GO31" s="118"/>
      <c r="GP31" s="118"/>
      <c r="GQ31" s="118">
        <f>
データ!AM7</f>
        <v>
6.5</v>
      </c>
      <c r="GR31" s="118"/>
      <c r="GS31" s="118"/>
      <c r="GT31" s="118"/>
      <c r="GU31" s="118"/>
      <c r="GV31" s="118"/>
      <c r="GW31" s="118"/>
      <c r="GX31" s="118"/>
      <c r="GY31" s="118"/>
      <c r="GZ31" s="118"/>
      <c r="HA31" s="118"/>
      <c r="HB31" s="118"/>
      <c r="HC31" s="118"/>
      <c r="HD31" s="118"/>
      <c r="HE31" s="118"/>
      <c r="HF31" s="118"/>
      <c r="HG31" s="118"/>
      <c r="HH31" s="118"/>
      <c r="HI31" s="118"/>
      <c r="HJ31" s="118">
        <f>
データ!AN7</f>
        <v>
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233.1</v>
      </c>
      <c r="JD31" s="120"/>
      <c r="JE31" s="120"/>
      <c r="JF31" s="120"/>
      <c r="JG31" s="120"/>
      <c r="JH31" s="120"/>
      <c r="JI31" s="120"/>
      <c r="JJ31" s="120"/>
      <c r="JK31" s="120"/>
      <c r="JL31" s="120"/>
      <c r="JM31" s="120"/>
      <c r="JN31" s="120"/>
      <c r="JO31" s="120"/>
      <c r="JP31" s="120"/>
      <c r="JQ31" s="120"/>
      <c r="JR31" s="120"/>
      <c r="JS31" s="120"/>
      <c r="JT31" s="120"/>
      <c r="JU31" s="121"/>
      <c r="JV31" s="119">
        <f>
データ!DL7</f>
        <v>
240</v>
      </c>
      <c r="JW31" s="120"/>
      <c r="JX31" s="120"/>
      <c r="JY31" s="120"/>
      <c r="JZ31" s="120"/>
      <c r="KA31" s="120"/>
      <c r="KB31" s="120"/>
      <c r="KC31" s="120"/>
      <c r="KD31" s="120"/>
      <c r="KE31" s="120"/>
      <c r="KF31" s="120"/>
      <c r="KG31" s="120"/>
      <c r="KH31" s="120"/>
      <c r="KI31" s="120"/>
      <c r="KJ31" s="120"/>
      <c r="KK31" s="120"/>
      <c r="KL31" s="120"/>
      <c r="KM31" s="120"/>
      <c r="KN31" s="121"/>
      <c r="KO31" s="119">
        <f>
データ!DM7</f>
        <v>
234.6</v>
      </c>
      <c r="KP31" s="120"/>
      <c r="KQ31" s="120"/>
      <c r="KR31" s="120"/>
      <c r="KS31" s="120"/>
      <c r="KT31" s="120"/>
      <c r="KU31" s="120"/>
      <c r="KV31" s="120"/>
      <c r="KW31" s="120"/>
      <c r="KX31" s="120"/>
      <c r="KY31" s="120"/>
      <c r="KZ31" s="120"/>
      <c r="LA31" s="120"/>
      <c r="LB31" s="120"/>
      <c r="LC31" s="120"/>
      <c r="LD31" s="120"/>
      <c r="LE31" s="120"/>
      <c r="LF31" s="120"/>
      <c r="LG31" s="121"/>
      <c r="LH31" s="119">
        <f>
データ!DN7</f>
        <v>
234.6</v>
      </c>
      <c r="LI31" s="120"/>
      <c r="LJ31" s="120"/>
      <c r="LK31" s="120"/>
      <c r="LL31" s="120"/>
      <c r="LM31" s="120"/>
      <c r="LN31" s="120"/>
      <c r="LO31" s="120"/>
      <c r="LP31" s="120"/>
      <c r="LQ31" s="120"/>
      <c r="LR31" s="120"/>
      <c r="LS31" s="120"/>
      <c r="LT31" s="120"/>
      <c r="LU31" s="120"/>
      <c r="LV31" s="120"/>
      <c r="LW31" s="120"/>
      <c r="LX31" s="120"/>
      <c r="LY31" s="120"/>
      <c r="LZ31" s="121"/>
      <c r="MA31" s="119">
        <f>
データ!DO7</f>
        <v>
234.6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133.5</v>
      </c>
      <c r="V32" s="118"/>
      <c r="W32" s="118"/>
      <c r="X32" s="118"/>
      <c r="Y32" s="118"/>
      <c r="Z32" s="118"/>
      <c r="AA32" s="118"/>
      <c r="AB32" s="118"/>
      <c r="AC32" s="118"/>
      <c r="AD32" s="118"/>
      <c r="AE32" s="118"/>
      <c r="AF32" s="118"/>
      <c r="AG32" s="118"/>
      <c r="AH32" s="118"/>
      <c r="AI32" s="118"/>
      <c r="AJ32" s="118"/>
      <c r="AK32" s="118"/>
      <c r="AL32" s="118"/>
      <c r="AM32" s="118"/>
      <c r="AN32" s="118">
        <f>
データ!AE7</f>
        <v>
136.30000000000001</v>
      </c>
      <c r="AO32" s="118"/>
      <c r="AP32" s="118"/>
      <c r="AQ32" s="118"/>
      <c r="AR32" s="118"/>
      <c r="AS32" s="118"/>
      <c r="AT32" s="118"/>
      <c r="AU32" s="118"/>
      <c r="AV32" s="118"/>
      <c r="AW32" s="118"/>
      <c r="AX32" s="118"/>
      <c r="AY32" s="118"/>
      <c r="AZ32" s="118"/>
      <c r="BA32" s="118"/>
      <c r="BB32" s="118"/>
      <c r="BC32" s="118"/>
      <c r="BD32" s="118"/>
      <c r="BE32" s="118"/>
      <c r="BF32" s="118"/>
      <c r="BG32" s="118">
        <f>
データ!AF7</f>
        <v>
130.9</v>
      </c>
      <c r="BH32" s="118"/>
      <c r="BI32" s="118"/>
      <c r="BJ32" s="118"/>
      <c r="BK32" s="118"/>
      <c r="BL32" s="118"/>
      <c r="BM32" s="118"/>
      <c r="BN32" s="118"/>
      <c r="BO32" s="118"/>
      <c r="BP32" s="118"/>
      <c r="BQ32" s="118"/>
      <c r="BR32" s="118"/>
      <c r="BS32" s="118"/>
      <c r="BT32" s="118"/>
      <c r="BU32" s="118"/>
      <c r="BV32" s="118"/>
      <c r="BW32" s="118"/>
      <c r="BX32" s="118"/>
      <c r="BY32" s="118"/>
      <c r="BZ32" s="118">
        <f>
データ!AG7</f>
        <v>
160.6</v>
      </c>
      <c r="CA32" s="118"/>
      <c r="CB32" s="118"/>
      <c r="CC32" s="118"/>
      <c r="CD32" s="118"/>
      <c r="CE32" s="118"/>
      <c r="CF32" s="118"/>
      <c r="CG32" s="118"/>
      <c r="CH32" s="118"/>
      <c r="CI32" s="118"/>
      <c r="CJ32" s="118"/>
      <c r="CK32" s="118"/>
      <c r="CL32" s="118"/>
      <c r="CM32" s="118"/>
      <c r="CN32" s="118"/>
      <c r="CO32" s="118"/>
      <c r="CP32" s="118"/>
      <c r="CQ32" s="118"/>
      <c r="CR32" s="118"/>
      <c r="CS32" s="118">
        <f>
データ!AH7</f>
        <v>
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7.1</v>
      </c>
      <c r="EM32" s="118"/>
      <c r="EN32" s="118"/>
      <c r="EO32" s="118"/>
      <c r="EP32" s="118"/>
      <c r="EQ32" s="118"/>
      <c r="ER32" s="118"/>
      <c r="ES32" s="118"/>
      <c r="ET32" s="118"/>
      <c r="EU32" s="118"/>
      <c r="EV32" s="118"/>
      <c r="EW32" s="118"/>
      <c r="EX32" s="118"/>
      <c r="EY32" s="118"/>
      <c r="EZ32" s="118"/>
      <c r="FA32" s="118"/>
      <c r="FB32" s="118"/>
      <c r="FC32" s="118"/>
      <c r="FD32" s="118"/>
      <c r="FE32" s="118">
        <f>
データ!AP7</f>
        <v>
5.5</v>
      </c>
      <c r="FF32" s="118"/>
      <c r="FG32" s="118"/>
      <c r="FH32" s="118"/>
      <c r="FI32" s="118"/>
      <c r="FJ32" s="118"/>
      <c r="FK32" s="118"/>
      <c r="FL32" s="118"/>
      <c r="FM32" s="118"/>
      <c r="FN32" s="118"/>
      <c r="FO32" s="118"/>
      <c r="FP32" s="118"/>
      <c r="FQ32" s="118"/>
      <c r="FR32" s="118"/>
      <c r="FS32" s="118"/>
      <c r="FT32" s="118"/>
      <c r="FU32" s="118"/>
      <c r="FV32" s="118"/>
      <c r="FW32" s="118"/>
      <c r="FX32" s="118">
        <f>
データ!AQ7</f>
        <v>
5.2</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169.3</v>
      </c>
      <c r="JD32" s="120"/>
      <c r="JE32" s="120"/>
      <c r="JF32" s="120"/>
      <c r="JG32" s="120"/>
      <c r="JH32" s="120"/>
      <c r="JI32" s="120"/>
      <c r="JJ32" s="120"/>
      <c r="JK32" s="120"/>
      <c r="JL32" s="120"/>
      <c r="JM32" s="120"/>
      <c r="JN32" s="120"/>
      <c r="JO32" s="120"/>
      <c r="JP32" s="120"/>
      <c r="JQ32" s="120"/>
      <c r="JR32" s="120"/>
      <c r="JS32" s="120"/>
      <c r="JT32" s="120"/>
      <c r="JU32" s="121"/>
      <c r="JV32" s="119">
        <f>
データ!DQ7</f>
        <v>
166.6</v>
      </c>
      <c r="JW32" s="120"/>
      <c r="JX32" s="120"/>
      <c r="JY32" s="120"/>
      <c r="JZ32" s="120"/>
      <c r="KA32" s="120"/>
      <c r="KB32" s="120"/>
      <c r="KC32" s="120"/>
      <c r="KD32" s="120"/>
      <c r="KE32" s="120"/>
      <c r="KF32" s="120"/>
      <c r="KG32" s="120"/>
      <c r="KH32" s="120"/>
      <c r="KI32" s="120"/>
      <c r="KJ32" s="120"/>
      <c r="KK32" s="120"/>
      <c r="KL32" s="120"/>
      <c r="KM32" s="120"/>
      <c r="KN32" s="121"/>
      <c r="KO32" s="119">
        <f>
データ!DR7</f>
        <v>
164.4</v>
      </c>
      <c r="KP32" s="120"/>
      <c r="KQ32" s="120"/>
      <c r="KR32" s="120"/>
      <c r="KS32" s="120"/>
      <c r="KT32" s="120"/>
      <c r="KU32" s="120"/>
      <c r="KV32" s="120"/>
      <c r="KW32" s="120"/>
      <c r="KX32" s="120"/>
      <c r="KY32" s="120"/>
      <c r="KZ32" s="120"/>
      <c r="LA32" s="120"/>
      <c r="LB32" s="120"/>
      <c r="LC32" s="120"/>
      <c r="LD32" s="120"/>
      <c r="LE32" s="120"/>
      <c r="LF32" s="120"/>
      <c r="LG32" s="121"/>
      <c r="LH32" s="119">
        <f>
データ!DS7</f>
        <v>
161.5</v>
      </c>
      <c r="LI32" s="120"/>
      <c r="LJ32" s="120"/>
      <c r="LK32" s="120"/>
      <c r="LL32" s="120"/>
      <c r="LM32" s="120"/>
      <c r="LN32" s="120"/>
      <c r="LO32" s="120"/>
      <c r="LP32" s="120"/>
      <c r="LQ32" s="120"/>
      <c r="LR32" s="120"/>
      <c r="LS32" s="120"/>
      <c r="LT32" s="120"/>
      <c r="LU32" s="120"/>
      <c r="LV32" s="120"/>
      <c r="LW32" s="120"/>
      <c r="LX32" s="120"/>
      <c r="LY32" s="120"/>
      <c r="LZ32" s="121"/>
      <c r="MA32" s="119">
        <f>
データ!DT7</f>
        <v>
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
125</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
126</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8">
        <f>
データ!AU7</f>
        <v>
35</v>
      </c>
      <c r="V52" s="128"/>
      <c r="W52" s="128"/>
      <c r="X52" s="128"/>
      <c r="Y52" s="128"/>
      <c r="Z52" s="128"/>
      <c r="AA52" s="128"/>
      <c r="AB52" s="128"/>
      <c r="AC52" s="128"/>
      <c r="AD52" s="128"/>
      <c r="AE52" s="128"/>
      <c r="AF52" s="128"/>
      <c r="AG52" s="128"/>
      <c r="AH52" s="128"/>
      <c r="AI52" s="128"/>
      <c r="AJ52" s="128"/>
      <c r="AK52" s="128"/>
      <c r="AL52" s="128"/>
      <c r="AM52" s="128"/>
      <c r="AN52" s="128">
        <f>
データ!AV7</f>
        <v>
0</v>
      </c>
      <c r="AO52" s="128"/>
      <c r="AP52" s="128"/>
      <c r="AQ52" s="128"/>
      <c r="AR52" s="128"/>
      <c r="AS52" s="128"/>
      <c r="AT52" s="128"/>
      <c r="AU52" s="128"/>
      <c r="AV52" s="128"/>
      <c r="AW52" s="128"/>
      <c r="AX52" s="128"/>
      <c r="AY52" s="128"/>
      <c r="AZ52" s="128"/>
      <c r="BA52" s="128"/>
      <c r="BB52" s="128"/>
      <c r="BC52" s="128"/>
      <c r="BD52" s="128"/>
      <c r="BE52" s="128"/>
      <c r="BF52" s="128"/>
      <c r="BG52" s="128">
        <f>
データ!AW7</f>
        <v>
7</v>
      </c>
      <c r="BH52" s="128"/>
      <c r="BI52" s="128"/>
      <c r="BJ52" s="128"/>
      <c r="BK52" s="128"/>
      <c r="BL52" s="128"/>
      <c r="BM52" s="128"/>
      <c r="BN52" s="128"/>
      <c r="BO52" s="128"/>
      <c r="BP52" s="128"/>
      <c r="BQ52" s="128"/>
      <c r="BR52" s="128"/>
      <c r="BS52" s="128"/>
      <c r="BT52" s="128"/>
      <c r="BU52" s="128"/>
      <c r="BV52" s="128"/>
      <c r="BW52" s="128"/>
      <c r="BX52" s="128"/>
      <c r="BY52" s="128"/>
      <c r="BZ52" s="128">
        <f>
データ!AX7</f>
        <v>
39</v>
      </c>
      <c r="CA52" s="128"/>
      <c r="CB52" s="128"/>
      <c r="CC52" s="128"/>
      <c r="CD52" s="128"/>
      <c r="CE52" s="128"/>
      <c r="CF52" s="128"/>
      <c r="CG52" s="128"/>
      <c r="CH52" s="128"/>
      <c r="CI52" s="128"/>
      <c r="CJ52" s="128"/>
      <c r="CK52" s="128"/>
      <c r="CL52" s="128"/>
      <c r="CM52" s="128"/>
      <c r="CN52" s="128"/>
      <c r="CO52" s="128"/>
      <c r="CP52" s="128"/>
      <c r="CQ52" s="128"/>
      <c r="CR52" s="128"/>
      <c r="CS52" s="128">
        <f>
データ!AY7</f>
        <v>
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-6.9</v>
      </c>
      <c r="EM52" s="118"/>
      <c r="EN52" s="118"/>
      <c r="EO52" s="118"/>
      <c r="EP52" s="118"/>
      <c r="EQ52" s="118"/>
      <c r="ER52" s="118"/>
      <c r="ES52" s="118"/>
      <c r="ET52" s="118"/>
      <c r="EU52" s="118"/>
      <c r="EV52" s="118"/>
      <c r="EW52" s="118"/>
      <c r="EX52" s="118"/>
      <c r="EY52" s="118"/>
      <c r="EZ52" s="118"/>
      <c r="FA52" s="118"/>
      <c r="FB52" s="118"/>
      <c r="FC52" s="118"/>
      <c r="FD52" s="118"/>
      <c r="FE52" s="118">
        <f>
データ!BG7</f>
        <v>
7.9</v>
      </c>
      <c r="FF52" s="118"/>
      <c r="FG52" s="118"/>
      <c r="FH52" s="118"/>
      <c r="FI52" s="118"/>
      <c r="FJ52" s="118"/>
      <c r="FK52" s="118"/>
      <c r="FL52" s="118"/>
      <c r="FM52" s="118"/>
      <c r="FN52" s="118"/>
      <c r="FO52" s="118"/>
      <c r="FP52" s="118"/>
      <c r="FQ52" s="118"/>
      <c r="FR52" s="118"/>
      <c r="FS52" s="118"/>
      <c r="FT52" s="118"/>
      <c r="FU52" s="118"/>
      <c r="FV52" s="118"/>
      <c r="FW52" s="118"/>
      <c r="FX52" s="118">
        <f>
データ!BH7</f>
        <v>
-1.2</v>
      </c>
      <c r="FY52" s="118"/>
      <c r="FZ52" s="118"/>
      <c r="GA52" s="118"/>
      <c r="GB52" s="118"/>
      <c r="GC52" s="118"/>
      <c r="GD52" s="118"/>
      <c r="GE52" s="118"/>
      <c r="GF52" s="118"/>
      <c r="GG52" s="118"/>
      <c r="GH52" s="118"/>
      <c r="GI52" s="118"/>
      <c r="GJ52" s="118"/>
      <c r="GK52" s="118"/>
      <c r="GL52" s="118"/>
      <c r="GM52" s="118"/>
      <c r="GN52" s="118"/>
      <c r="GO52" s="118"/>
      <c r="GP52" s="118"/>
      <c r="GQ52" s="118">
        <f>
データ!BI7</f>
        <v>
-7</v>
      </c>
      <c r="GR52" s="118"/>
      <c r="GS52" s="118"/>
      <c r="GT52" s="118"/>
      <c r="GU52" s="118"/>
      <c r="GV52" s="118"/>
      <c r="GW52" s="118"/>
      <c r="GX52" s="118"/>
      <c r="GY52" s="118"/>
      <c r="GZ52" s="118"/>
      <c r="HA52" s="118"/>
      <c r="HB52" s="118"/>
      <c r="HC52" s="118"/>
      <c r="HD52" s="118"/>
      <c r="HE52" s="118"/>
      <c r="HF52" s="118"/>
      <c r="HG52" s="118"/>
      <c r="HH52" s="118"/>
      <c r="HI52" s="118"/>
      <c r="HJ52" s="118">
        <f>
データ!BJ7</f>
        <v>
-7.2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8">
        <f>
データ!BQ7</f>
        <v>
-3908</v>
      </c>
      <c r="JD52" s="128"/>
      <c r="JE52" s="128"/>
      <c r="JF52" s="128"/>
      <c r="JG52" s="128"/>
      <c r="JH52" s="128"/>
      <c r="JI52" s="128"/>
      <c r="JJ52" s="128"/>
      <c r="JK52" s="128"/>
      <c r="JL52" s="128"/>
      <c r="JM52" s="128"/>
      <c r="JN52" s="128"/>
      <c r="JO52" s="128"/>
      <c r="JP52" s="128"/>
      <c r="JQ52" s="128"/>
      <c r="JR52" s="128"/>
      <c r="JS52" s="128"/>
      <c r="JT52" s="128"/>
      <c r="JU52" s="128"/>
      <c r="JV52" s="128">
        <f>
データ!BR7</f>
        <v>
4829</v>
      </c>
      <c r="JW52" s="128"/>
      <c r="JX52" s="128"/>
      <c r="JY52" s="128"/>
      <c r="JZ52" s="128"/>
      <c r="KA52" s="128"/>
      <c r="KB52" s="128"/>
      <c r="KC52" s="128"/>
      <c r="KD52" s="128"/>
      <c r="KE52" s="128"/>
      <c r="KF52" s="128"/>
      <c r="KG52" s="128"/>
      <c r="KH52" s="128"/>
      <c r="KI52" s="128"/>
      <c r="KJ52" s="128"/>
      <c r="KK52" s="128"/>
      <c r="KL52" s="128"/>
      <c r="KM52" s="128"/>
      <c r="KN52" s="128"/>
      <c r="KO52" s="128">
        <f>
データ!BS7</f>
        <v>
-747</v>
      </c>
      <c r="KP52" s="128"/>
      <c r="KQ52" s="128"/>
      <c r="KR52" s="128"/>
      <c r="KS52" s="128"/>
      <c r="KT52" s="128"/>
      <c r="KU52" s="128"/>
      <c r="KV52" s="128"/>
      <c r="KW52" s="128"/>
      <c r="KX52" s="128"/>
      <c r="KY52" s="128"/>
      <c r="KZ52" s="128"/>
      <c r="LA52" s="128"/>
      <c r="LB52" s="128"/>
      <c r="LC52" s="128"/>
      <c r="LD52" s="128"/>
      <c r="LE52" s="128"/>
      <c r="LF52" s="128"/>
      <c r="LG52" s="128"/>
      <c r="LH52" s="128">
        <f>
データ!BT7</f>
        <v>
-4319</v>
      </c>
      <c r="LI52" s="128"/>
      <c r="LJ52" s="128"/>
      <c r="LK52" s="128"/>
      <c r="LL52" s="128"/>
      <c r="LM52" s="128"/>
      <c r="LN52" s="128"/>
      <c r="LO52" s="128"/>
      <c r="LP52" s="128"/>
      <c r="LQ52" s="128"/>
      <c r="LR52" s="128"/>
      <c r="LS52" s="128"/>
      <c r="LT52" s="128"/>
      <c r="LU52" s="128"/>
      <c r="LV52" s="128"/>
      <c r="LW52" s="128"/>
      <c r="LX52" s="128"/>
      <c r="LY52" s="128"/>
      <c r="LZ52" s="128"/>
      <c r="MA52" s="128">
        <f>
データ!BU7</f>
        <v>
-44</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8">
        <f>
データ!AZ7</f>
        <v>
56</v>
      </c>
      <c r="V53" s="128"/>
      <c r="W53" s="128"/>
      <c r="X53" s="128"/>
      <c r="Y53" s="128"/>
      <c r="Z53" s="128"/>
      <c r="AA53" s="128"/>
      <c r="AB53" s="128"/>
      <c r="AC53" s="128"/>
      <c r="AD53" s="128"/>
      <c r="AE53" s="128"/>
      <c r="AF53" s="128"/>
      <c r="AG53" s="128"/>
      <c r="AH53" s="128"/>
      <c r="AI53" s="128"/>
      <c r="AJ53" s="128"/>
      <c r="AK53" s="128"/>
      <c r="AL53" s="128"/>
      <c r="AM53" s="128"/>
      <c r="AN53" s="128">
        <f>
データ!BA7</f>
        <v>
42</v>
      </c>
      <c r="AO53" s="128"/>
      <c r="AP53" s="128"/>
      <c r="AQ53" s="128"/>
      <c r="AR53" s="128"/>
      <c r="AS53" s="128"/>
      <c r="AT53" s="128"/>
      <c r="AU53" s="128"/>
      <c r="AV53" s="128"/>
      <c r="AW53" s="128"/>
      <c r="AX53" s="128"/>
      <c r="AY53" s="128"/>
      <c r="AZ53" s="128"/>
      <c r="BA53" s="128"/>
      <c r="BB53" s="128"/>
      <c r="BC53" s="128"/>
      <c r="BD53" s="128"/>
      <c r="BE53" s="128"/>
      <c r="BF53" s="128"/>
      <c r="BG53" s="128">
        <f>
データ!BB7</f>
        <v>
44</v>
      </c>
      <c r="BH53" s="128"/>
      <c r="BI53" s="128"/>
      <c r="BJ53" s="128"/>
      <c r="BK53" s="128"/>
      <c r="BL53" s="128"/>
      <c r="BM53" s="128"/>
      <c r="BN53" s="128"/>
      <c r="BO53" s="128"/>
      <c r="BP53" s="128"/>
      <c r="BQ53" s="128"/>
      <c r="BR53" s="128"/>
      <c r="BS53" s="128"/>
      <c r="BT53" s="128"/>
      <c r="BU53" s="128"/>
      <c r="BV53" s="128"/>
      <c r="BW53" s="128"/>
      <c r="BX53" s="128"/>
      <c r="BY53" s="128"/>
      <c r="BZ53" s="128">
        <f>
データ!BC7</f>
        <v>
45</v>
      </c>
      <c r="CA53" s="128"/>
      <c r="CB53" s="128"/>
      <c r="CC53" s="128"/>
      <c r="CD53" s="128"/>
      <c r="CE53" s="128"/>
      <c r="CF53" s="128"/>
      <c r="CG53" s="128"/>
      <c r="CH53" s="128"/>
      <c r="CI53" s="128"/>
      <c r="CJ53" s="128"/>
      <c r="CK53" s="128"/>
      <c r="CL53" s="128"/>
      <c r="CM53" s="128"/>
      <c r="CN53" s="128"/>
      <c r="CO53" s="128"/>
      <c r="CP53" s="128"/>
      <c r="CQ53" s="128"/>
      <c r="CR53" s="128"/>
      <c r="CS53" s="128">
        <f>
データ!BD7</f>
        <v>
46</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8</v>
      </c>
      <c r="EM53" s="118"/>
      <c r="EN53" s="118"/>
      <c r="EO53" s="118"/>
      <c r="EP53" s="118"/>
      <c r="EQ53" s="118"/>
      <c r="ER53" s="118"/>
      <c r="ES53" s="118"/>
      <c r="ET53" s="118"/>
      <c r="EU53" s="118"/>
      <c r="EV53" s="118"/>
      <c r="EW53" s="118"/>
      <c r="EX53" s="118"/>
      <c r="EY53" s="118"/>
      <c r="EZ53" s="118"/>
      <c r="FA53" s="118"/>
      <c r="FB53" s="118"/>
      <c r="FC53" s="118"/>
      <c r="FD53" s="118"/>
      <c r="FE53" s="118">
        <f>
データ!BL7</f>
        <v>
13.7</v>
      </c>
      <c r="FF53" s="118"/>
      <c r="FG53" s="118"/>
      <c r="FH53" s="118"/>
      <c r="FI53" s="118"/>
      <c r="FJ53" s="118"/>
      <c r="FK53" s="118"/>
      <c r="FL53" s="118"/>
      <c r="FM53" s="118"/>
      <c r="FN53" s="118"/>
      <c r="FO53" s="118"/>
      <c r="FP53" s="118"/>
      <c r="FQ53" s="118"/>
      <c r="FR53" s="118"/>
      <c r="FS53" s="118"/>
      <c r="FT53" s="118"/>
      <c r="FU53" s="118"/>
      <c r="FV53" s="118"/>
      <c r="FW53" s="118"/>
      <c r="FX53" s="118">
        <f>
データ!BM7</f>
        <v>
7.5</v>
      </c>
      <c r="FY53" s="118"/>
      <c r="FZ53" s="118"/>
      <c r="GA53" s="118"/>
      <c r="GB53" s="118"/>
      <c r="GC53" s="118"/>
      <c r="GD53" s="118"/>
      <c r="GE53" s="118"/>
      <c r="GF53" s="118"/>
      <c r="GG53" s="118"/>
      <c r="GH53" s="118"/>
      <c r="GI53" s="118"/>
      <c r="GJ53" s="118"/>
      <c r="GK53" s="118"/>
      <c r="GL53" s="118"/>
      <c r="GM53" s="118"/>
      <c r="GN53" s="118"/>
      <c r="GO53" s="118"/>
      <c r="GP53" s="118"/>
      <c r="GQ53" s="118">
        <f>
データ!BN7</f>
        <v>
0.6</v>
      </c>
      <c r="GR53" s="118"/>
      <c r="GS53" s="118"/>
      <c r="GT53" s="118"/>
      <c r="GU53" s="118"/>
      <c r="GV53" s="118"/>
      <c r="GW53" s="118"/>
      <c r="GX53" s="118"/>
      <c r="GY53" s="118"/>
      <c r="GZ53" s="118"/>
      <c r="HA53" s="118"/>
      <c r="HB53" s="118"/>
      <c r="HC53" s="118"/>
      <c r="HD53" s="118"/>
      <c r="HE53" s="118"/>
      <c r="HF53" s="118"/>
      <c r="HG53" s="118"/>
      <c r="HH53" s="118"/>
      <c r="HI53" s="118"/>
      <c r="HJ53" s="118">
        <f>
データ!BO7</f>
        <v>
-10.5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8">
        <f>
データ!BV7</f>
        <v>
21116</v>
      </c>
      <c r="JD53" s="128"/>
      <c r="JE53" s="128"/>
      <c r="JF53" s="128"/>
      <c r="JG53" s="128"/>
      <c r="JH53" s="128"/>
      <c r="JI53" s="128"/>
      <c r="JJ53" s="128"/>
      <c r="JK53" s="128"/>
      <c r="JL53" s="128"/>
      <c r="JM53" s="128"/>
      <c r="JN53" s="128"/>
      <c r="JO53" s="128"/>
      <c r="JP53" s="128"/>
      <c r="JQ53" s="128"/>
      <c r="JR53" s="128"/>
      <c r="JS53" s="128"/>
      <c r="JT53" s="128"/>
      <c r="JU53" s="128"/>
      <c r="JV53" s="128">
        <f>
データ!BW7</f>
        <v>
20714</v>
      </c>
      <c r="JW53" s="128"/>
      <c r="JX53" s="128"/>
      <c r="JY53" s="128"/>
      <c r="JZ53" s="128"/>
      <c r="KA53" s="128"/>
      <c r="KB53" s="128"/>
      <c r="KC53" s="128"/>
      <c r="KD53" s="128"/>
      <c r="KE53" s="128"/>
      <c r="KF53" s="128"/>
      <c r="KG53" s="128"/>
      <c r="KH53" s="128"/>
      <c r="KI53" s="128"/>
      <c r="KJ53" s="128"/>
      <c r="KK53" s="128"/>
      <c r="KL53" s="128"/>
      <c r="KM53" s="128"/>
      <c r="KN53" s="128"/>
      <c r="KO53" s="128">
        <f>
データ!BX7</f>
        <v>
16622</v>
      </c>
      <c r="KP53" s="128"/>
      <c r="KQ53" s="128"/>
      <c r="KR53" s="128"/>
      <c r="KS53" s="128"/>
      <c r="KT53" s="128"/>
      <c r="KU53" s="128"/>
      <c r="KV53" s="128"/>
      <c r="KW53" s="128"/>
      <c r="KX53" s="128"/>
      <c r="KY53" s="128"/>
      <c r="KZ53" s="128"/>
      <c r="LA53" s="128"/>
      <c r="LB53" s="128"/>
      <c r="LC53" s="128"/>
      <c r="LD53" s="128"/>
      <c r="LE53" s="128"/>
      <c r="LF53" s="128"/>
      <c r="LG53" s="128"/>
      <c r="LH53" s="128">
        <f>
データ!BY7</f>
        <v>
16948</v>
      </c>
      <c r="LI53" s="128"/>
      <c r="LJ53" s="128"/>
      <c r="LK53" s="128"/>
      <c r="LL53" s="128"/>
      <c r="LM53" s="128"/>
      <c r="LN53" s="128"/>
      <c r="LO53" s="128"/>
      <c r="LP53" s="128"/>
      <c r="LQ53" s="128"/>
      <c r="LR53" s="128"/>
      <c r="LS53" s="128"/>
      <c r="LT53" s="128"/>
      <c r="LU53" s="128"/>
      <c r="LV53" s="128"/>
      <c r="LW53" s="128"/>
      <c r="LX53" s="128"/>
      <c r="LY53" s="128"/>
      <c r="LZ53" s="128"/>
      <c r="MA53" s="128">
        <f>
データ!BZ7</f>
        <v>
5128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
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
127</v>
      </c>
      <c r="NE66" s="123"/>
      <c r="NF66" s="123"/>
      <c r="NG66" s="123"/>
      <c r="NH66" s="123"/>
      <c r="NI66" s="123"/>
      <c r="NJ66" s="123"/>
      <c r="NK66" s="123"/>
      <c r="NL66" s="123"/>
      <c r="NM66" s="123"/>
      <c r="NN66" s="123"/>
      <c r="NO66" s="123"/>
      <c r="NP66" s="123"/>
      <c r="NQ66" s="123"/>
      <c r="NR66" s="12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
データ!CM7</f>
        <v>
554201</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
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2">
      <c r="A76" s="2"/>
      <c r="B76" s="22"/>
      <c r="C76" s="4"/>
      <c r="D76" s="4"/>
      <c r="E76" s="4"/>
      <c r="F76" s="4"/>
      <c r="I76" s="4"/>
      <c r="J76" s="4"/>
      <c r="K76" s="4"/>
      <c r="L76" s="4"/>
      <c r="M76" s="4"/>
      <c r="N76" s="4"/>
      <c r="O76" s="4"/>
      <c r="P76" s="4"/>
      <c r="Q76" s="4"/>
      <c r="R76" s="139" t="str">
        <f>
データ!$B$11</f>
        <v>
H27</v>
      </c>
      <c r="S76" s="140"/>
      <c r="T76" s="140"/>
      <c r="U76" s="140"/>
      <c r="V76" s="140"/>
      <c r="W76" s="140"/>
      <c r="X76" s="140"/>
      <c r="Y76" s="140"/>
      <c r="Z76" s="140"/>
      <c r="AA76" s="140"/>
      <c r="AB76" s="140"/>
      <c r="AC76" s="140"/>
      <c r="AD76" s="140"/>
      <c r="AE76" s="140"/>
      <c r="AF76" s="141"/>
      <c r="AG76" s="139" t="str">
        <f>
データ!$C$11</f>
        <v>
H28</v>
      </c>
      <c r="AH76" s="140"/>
      <c r="AI76" s="140"/>
      <c r="AJ76" s="140"/>
      <c r="AK76" s="140"/>
      <c r="AL76" s="140"/>
      <c r="AM76" s="140"/>
      <c r="AN76" s="140"/>
      <c r="AO76" s="140"/>
      <c r="AP76" s="140"/>
      <c r="AQ76" s="140"/>
      <c r="AR76" s="140"/>
      <c r="AS76" s="140"/>
      <c r="AT76" s="140"/>
      <c r="AU76" s="141"/>
      <c r="AV76" s="139" t="str">
        <f>
データ!$D$11</f>
        <v>
H29</v>
      </c>
      <c r="AW76" s="140"/>
      <c r="AX76" s="140"/>
      <c r="AY76" s="140"/>
      <c r="AZ76" s="140"/>
      <c r="BA76" s="140"/>
      <c r="BB76" s="140"/>
      <c r="BC76" s="140"/>
      <c r="BD76" s="140"/>
      <c r="BE76" s="140"/>
      <c r="BF76" s="140"/>
      <c r="BG76" s="140"/>
      <c r="BH76" s="140"/>
      <c r="BI76" s="140"/>
      <c r="BJ76" s="141"/>
      <c r="BK76" s="139" t="str">
        <f>
データ!$E$11</f>
        <v>
H30</v>
      </c>
      <c r="BL76" s="140"/>
      <c r="BM76" s="140"/>
      <c r="BN76" s="140"/>
      <c r="BO76" s="140"/>
      <c r="BP76" s="140"/>
      <c r="BQ76" s="140"/>
      <c r="BR76" s="140"/>
      <c r="BS76" s="140"/>
      <c r="BT76" s="140"/>
      <c r="BU76" s="140"/>
      <c r="BV76" s="140"/>
      <c r="BW76" s="140"/>
      <c r="BX76" s="140"/>
      <c r="BY76" s="141"/>
      <c r="BZ76" s="139" t="str">
        <f>
データ!$F$11</f>
        <v>
R01</v>
      </c>
      <c r="CA76" s="140"/>
      <c r="CB76" s="140"/>
      <c r="CC76" s="140"/>
      <c r="CD76" s="140"/>
      <c r="CE76" s="140"/>
      <c r="CF76" s="140"/>
      <c r="CG76" s="140"/>
      <c r="CH76" s="140"/>
      <c r="CI76" s="140"/>
      <c r="CJ76" s="140"/>
      <c r="CK76" s="140"/>
      <c r="CL76" s="140"/>
      <c r="CM76" s="140"/>
      <c r="CN76" s="141"/>
      <c r="CO76" s="4"/>
      <c r="CP76" s="4"/>
      <c r="CQ76" s="4"/>
      <c r="CR76" s="4"/>
      <c r="CS76" s="4"/>
      <c r="CT76" s="4"/>
      <c r="CU76" s="4"/>
      <c r="CV76" s="130" t="str">
        <f>
データ!CN7</f>
        <v>
-</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
データ!$B$11</f>
        <v>
H27</v>
      </c>
      <c r="GM76" s="140"/>
      <c r="GN76" s="140"/>
      <c r="GO76" s="140"/>
      <c r="GP76" s="140"/>
      <c r="GQ76" s="140"/>
      <c r="GR76" s="140"/>
      <c r="GS76" s="140"/>
      <c r="GT76" s="140"/>
      <c r="GU76" s="140"/>
      <c r="GV76" s="140"/>
      <c r="GW76" s="140"/>
      <c r="GX76" s="140"/>
      <c r="GY76" s="140"/>
      <c r="GZ76" s="141"/>
      <c r="HA76" s="139" t="str">
        <f>
データ!$C$11</f>
        <v>
H28</v>
      </c>
      <c r="HB76" s="140"/>
      <c r="HC76" s="140"/>
      <c r="HD76" s="140"/>
      <c r="HE76" s="140"/>
      <c r="HF76" s="140"/>
      <c r="HG76" s="140"/>
      <c r="HH76" s="140"/>
      <c r="HI76" s="140"/>
      <c r="HJ76" s="140"/>
      <c r="HK76" s="140"/>
      <c r="HL76" s="140"/>
      <c r="HM76" s="140"/>
      <c r="HN76" s="140"/>
      <c r="HO76" s="141"/>
      <c r="HP76" s="139" t="str">
        <f>
データ!$D$11</f>
        <v>
H29</v>
      </c>
      <c r="HQ76" s="140"/>
      <c r="HR76" s="140"/>
      <c r="HS76" s="140"/>
      <c r="HT76" s="140"/>
      <c r="HU76" s="140"/>
      <c r="HV76" s="140"/>
      <c r="HW76" s="140"/>
      <c r="HX76" s="140"/>
      <c r="HY76" s="140"/>
      <c r="HZ76" s="140"/>
      <c r="IA76" s="140"/>
      <c r="IB76" s="140"/>
      <c r="IC76" s="140"/>
      <c r="ID76" s="141"/>
      <c r="IE76" s="139" t="str">
        <f>
データ!$E$11</f>
        <v>
H30</v>
      </c>
      <c r="IF76" s="140"/>
      <c r="IG76" s="140"/>
      <c r="IH76" s="140"/>
      <c r="II76" s="140"/>
      <c r="IJ76" s="140"/>
      <c r="IK76" s="140"/>
      <c r="IL76" s="140"/>
      <c r="IM76" s="140"/>
      <c r="IN76" s="140"/>
      <c r="IO76" s="140"/>
      <c r="IP76" s="140"/>
      <c r="IQ76" s="140"/>
      <c r="IR76" s="140"/>
      <c r="IS76" s="141"/>
      <c r="IT76" s="139" t="str">
        <f>
データ!$F$11</f>
        <v>
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
データ!$B$11</f>
        <v>
H27</v>
      </c>
      <c r="KB76" s="140"/>
      <c r="KC76" s="140"/>
      <c r="KD76" s="140"/>
      <c r="KE76" s="140"/>
      <c r="KF76" s="140"/>
      <c r="KG76" s="140"/>
      <c r="KH76" s="140"/>
      <c r="KI76" s="140"/>
      <c r="KJ76" s="140"/>
      <c r="KK76" s="140"/>
      <c r="KL76" s="140"/>
      <c r="KM76" s="140"/>
      <c r="KN76" s="140"/>
      <c r="KO76" s="141"/>
      <c r="KP76" s="139" t="str">
        <f>
データ!$C$11</f>
        <v>
H28</v>
      </c>
      <c r="KQ76" s="140"/>
      <c r="KR76" s="140"/>
      <c r="KS76" s="140"/>
      <c r="KT76" s="140"/>
      <c r="KU76" s="140"/>
      <c r="KV76" s="140"/>
      <c r="KW76" s="140"/>
      <c r="KX76" s="140"/>
      <c r="KY76" s="140"/>
      <c r="KZ76" s="140"/>
      <c r="LA76" s="140"/>
      <c r="LB76" s="140"/>
      <c r="LC76" s="140"/>
      <c r="LD76" s="141"/>
      <c r="LE76" s="139" t="str">
        <f>
データ!$D$11</f>
        <v>
H29</v>
      </c>
      <c r="LF76" s="140"/>
      <c r="LG76" s="140"/>
      <c r="LH76" s="140"/>
      <c r="LI76" s="140"/>
      <c r="LJ76" s="140"/>
      <c r="LK76" s="140"/>
      <c r="LL76" s="140"/>
      <c r="LM76" s="140"/>
      <c r="LN76" s="140"/>
      <c r="LO76" s="140"/>
      <c r="LP76" s="140"/>
      <c r="LQ76" s="140"/>
      <c r="LR76" s="140"/>
      <c r="LS76" s="141"/>
      <c r="LT76" s="139" t="str">
        <f>
データ!$E$11</f>
        <v>
H30</v>
      </c>
      <c r="LU76" s="140"/>
      <c r="LV76" s="140"/>
      <c r="LW76" s="140"/>
      <c r="LX76" s="140"/>
      <c r="LY76" s="140"/>
      <c r="LZ76" s="140"/>
      <c r="MA76" s="140"/>
      <c r="MB76" s="140"/>
      <c r="MC76" s="140"/>
      <c r="MD76" s="140"/>
      <c r="ME76" s="140"/>
      <c r="MF76" s="140"/>
      <c r="MG76" s="140"/>
      <c r="MH76" s="141"/>
      <c r="MI76" s="139" t="str">
        <f>
データ!$F$11</f>
        <v>
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2">
      <c r="A77" s="2"/>
      <c r="B77" s="22"/>
      <c r="C77" s="4"/>
      <c r="D77" s="4"/>
      <c r="E77" s="4"/>
      <c r="F77" s="4"/>
      <c r="I77" s="142" t="s">
        <v>
27</v>
      </c>
      <c r="J77" s="142"/>
      <c r="K77" s="142"/>
      <c r="L77" s="142"/>
      <c r="M77" s="142"/>
      <c r="N77" s="142"/>
      <c r="O77" s="142"/>
      <c r="P77" s="142"/>
      <c r="Q77" s="142"/>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
27</v>
      </c>
      <c r="GD77" s="142"/>
      <c r="GE77" s="142"/>
      <c r="GF77" s="142"/>
      <c r="GG77" s="142"/>
      <c r="GH77" s="142"/>
      <c r="GI77" s="142"/>
      <c r="GJ77" s="142"/>
      <c r="GK77" s="142"/>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
27</v>
      </c>
      <c r="JS77" s="142"/>
      <c r="JT77" s="142"/>
      <c r="JU77" s="142"/>
      <c r="JV77" s="142"/>
      <c r="JW77" s="142"/>
      <c r="JX77" s="142"/>
      <c r="JY77" s="142"/>
      <c r="JZ77" s="142"/>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2">
      <c r="A78" s="2"/>
      <c r="B78" s="22"/>
      <c r="C78" s="4"/>
      <c r="D78" s="4"/>
      <c r="E78" s="4"/>
      <c r="F78" s="4"/>
      <c r="I78" s="142" t="s">
        <v>
29</v>
      </c>
      <c r="J78" s="142"/>
      <c r="K78" s="142"/>
      <c r="L78" s="142"/>
      <c r="M78" s="142"/>
      <c r="N78" s="142"/>
      <c r="O78" s="142"/>
      <c r="P78" s="142"/>
      <c r="Q78" s="142"/>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
29</v>
      </c>
      <c r="GD78" s="142"/>
      <c r="GE78" s="142"/>
      <c r="GF78" s="142"/>
      <c r="GG78" s="142"/>
      <c r="GH78" s="142"/>
      <c r="GI78" s="142"/>
      <c r="GJ78" s="142"/>
      <c r="GK78" s="142"/>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
29</v>
      </c>
      <c r="JS78" s="142"/>
      <c r="JT78" s="142"/>
      <c r="JU78" s="142"/>
      <c r="JV78" s="142"/>
      <c r="JW78" s="142"/>
      <c r="JX78" s="142"/>
      <c r="JY78" s="142"/>
      <c r="JZ78" s="142"/>
      <c r="KA78" s="119">
        <f>
データ!DE7</f>
        <v>
181.6</v>
      </c>
      <c r="KB78" s="120"/>
      <c r="KC78" s="120"/>
      <c r="KD78" s="120"/>
      <c r="KE78" s="120"/>
      <c r="KF78" s="120"/>
      <c r="KG78" s="120"/>
      <c r="KH78" s="120"/>
      <c r="KI78" s="120"/>
      <c r="KJ78" s="120"/>
      <c r="KK78" s="120"/>
      <c r="KL78" s="120"/>
      <c r="KM78" s="120"/>
      <c r="KN78" s="120"/>
      <c r="KO78" s="121"/>
      <c r="KP78" s="119">
        <f>
データ!DF7</f>
        <v>
148.9</v>
      </c>
      <c r="KQ78" s="120"/>
      <c r="KR78" s="120"/>
      <c r="KS78" s="120"/>
      <c r="KT78" s="120"/>
      <c r="KU78" s="120"/>
      <c r="KV78" s="120"/>
      <c r="KW78" s="120"/>
      <c r="KX78" s="120"/>
      <c r="KY78" s="120"/>
      <c r="KZ78" s="120"/>
      <c r="LA78" s="120"/>
      <c r="LB78" s="120"/>
      <c r="LC78" s="120"/>
      <c r="LD78" s="121"/>
      <c r="LE78" s="119">
        <f>
データ!DG7</f>
        <v>
135.30000000000001</v>
      </c>
      <c r="LF78" s="120"/>
      <c r="LG78" s="120"/>
      <c r="LH78" s="120"/>
      <c r="LI78" s="120"/>
      <c r="LJ78" s="120"/>
      <c r="LK78" s="120"/>
      <c r="LL78" s="120"/>
      <c r="LM78" s="120"/>
      <c r="LN78" s="120"/>
      <c r="LO78" s="120"/>
      <c r="LP78" s="120"/>
      <c r="LQ78" s="120"/>
      <c r="LR78" s="120"/>
      <c r="LS78" s="121"/>
      <c r="LT78" s="119">
        <f>
データ!DH7</f>
        <v>
103.6</v>
      </c>
      <c r="LU78" s="120"/>
      <c r="LV78" s="120"/>
      <c r="LW78" s="120"/>
      <c r="LX78" s="120"/>
      <c r="LY78" s="120"/>
      <c r="LZ78" s="120"/>
      <c r="MA78" s="120"/>
      <c r="MB78" s="120"/>
      <c r="MC78" s="120"/>
      <c r="MD78" s="120"/>
      <c r="ME78" s="120"/>
      <c r="MF78" s="120"/>
      <c r="MG78" s="120"/>
      <c r="MH78" s="121"/>
      <c r="MI78" s="119">
        <f>
データ!DI7</f>
        <v>
119.5</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8S8ZEDphBbt6bikkafOjffNzm75S76rUEv/x36kznnCTjXl23xqY2rQ7+pw3ehnyU6OPGl8tP8QaqO0OFHUVIQ==" saltValue="WRUju44ffwXcASQ1iKdFM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8"/>
      <c r="I4" s="149"/>
      <c r="J4" s="149"/>
      <c r="K4" s="149"/>
      <c r="L4" s="149"/>
      <c r="M4" s="149"/>
      <c r="N4" s="149"/>
      <c r="O4" s="149"/>
      <c r="P4" s="149"/>
      <c r="Q4" s="149"/>
      <c r="R4" s="149"/>
      <c r="S4" s="149"/>
      <c r="T4" s="149"/>
      <c r="U4" s="149"/>
      <c r="V4" s="149"/>
      <c r="W4" s="149"/>
      <c r="X4" s="149"/>
      <c r="Y4" s="143" t="s">
        <v>
63</v>
      </c>
      <c r="Z4" s="144"/>
      <c r="AA4" s="144"/>
      <c r="AB4" s="144"/>
      <c r="AC4" s="144"/>
      <c r="AD4" s="144"/>
      <c r="AE4" s="144"/>
      <c r="AF4" s="144"/>
      <c r="AG4" s="144"/>
      <c r="AH4" s="144"/>
      <c r="AI4" s="145"/>
      <c r="AJ4" s="150" t="s">
        <v>
64</v>
      </c>
      <c r="AK4" s="150"/>
      <c r="AL4" s="150"/>
      <c r="AM4" s="150"/>
      <c r="AN4" s="150"/>
      <c r="AO4" s="150"/>
      <c r="AP4" s="150"/>
      <c r="AQ4" s="150"/>
      <c r="AR4" s="150"/>
      <c r="AS4" s="150"/>
      <c r="AT4" s="150"/>
      <c r="AU4" s="151" t="s">
        <v>
65</v>
      </c>
      <c r="AV4" s="150"/>
      <c r="AW4" s="150"/>
      <c r="AX4" s="150"/>
      <c r="AY4" s="150"/>
      <c r="AZ4" s="150"/>
      <c r="BA4" s="150"/>
      <c r="BB4" s="150"/>
      <c r="BC4" s="150"/>
      <c r="BD4" s="150"/>
      <c r="BE4" s="150"/>
      <c r="BF4" s="150" t="s">
        <v>
66</v>
      </c>
      <c r="BG4" s="150"/>
      <c r="BH4" s="150"/>
      <c r="BI4" s="150"/>
      <c r="BJ4" s="150"/>
      <c r="BK4" s="150"/>
      <c r="BL4" s="150"/>
      <c r="BM4" s="150"/>
      <c r="BN4" s="150"/>
      <c r="BO4" s="150"/>
      <c r="BP4" s="150"/>
      <c r="BQ4" s="151" t="s">
        <v>
67</v>
      </c>
      <c r="BR4" s="150"/>
      <c r="BS4" s="150"/>
      <c r="BT4" s="150"/>
      <c r="BU4" s="150"/>
      <c r="BV4" s="150"/>
      <c r="BW4" s="150"/>
      <c r="BX4" s="150"/>
      <c r="BY4" s="150"/>
      <c r="BZ4" s="150"/>
      <c r="CA4" s="150"/>
      <c r="CB4" s="150" t="s">
        <v>
68</v>
      </c>
      <c r="CC4" s="150"/>
      <c r="CD4" s="150"/>
      <c r="CE4" s="150"/>
      <c r="CF4" s="150"/>
      <c r="CG4" s="150"/>
      <c r="CH4" s="150"/>
      <c r="CI4" s="150"/>
      <c r="CJ4" s="150"/>
      <c r="CK4" s="150"/>
      <c r="CL4" s="150"/>
      <c r="CM4" s="152" t="s">
        <v>
69</v>
      </c>
      <c r="CN4" s="152" t="s">
        <v>
70</v>
      </c>
      <c r="CO4" s="143" t="s">
        <v>
71</v>
      </c>
      <c r="CP4" s="144"/>
      <c r="CQ4" s="144"/>
      <c r="CR4" s="144"/>
      <c r="CS4" s="144"/>
      <c r="CT4" s="144"/>
      <c r="CU4" s="144"/>
      <c r="CV4" s="144"/>
      <c r="CW4" s="144"/>
      <c r="CX4" s="144"/>
      <c r="CY4" s="145"/>
      <c r="CZ4" s="150" t="s">
        <v>
72</v>
      </c>
      <c r="DA4" s="150"/>
      <c r="DB4" s="150"/>
      <c r="DC4" s="150"/>
      <c r="DD4" s="150"/>
      <c r="DE4" s="150"/>
      <c r="DF4" s="150"/>
      <c r="DG4" s="150"/>
      <c r="DH4" s="150"/>
      <c r="DI4" s="150"/>
      <c r="DJ4" s="150"/>
      <c r="DK4" s="143" t="s">
        <v>
73</v>
      </c>
      <c r="DL4" s="144"/>
      <c r="DM4" s="144"/>
      <c r="DN4" s="144"/>
      <c r="DO4" s="144"/>
      <c r="DP4" s="144"/>
      <c r="DQ4" s="144"/>
      <c r="DR4" s="144"/>
      <c r="DS4" s="144"/>
      <c r="DT4" s="144"/>
      <c r="DU4" s="145"/>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101</v>
      </c>
      <c r="CD5" s="59" t="s">
        <v>
91</v>
      </c>
      <c r="CE5" s="59" t="s">
        <v>
92</v>
      </c>
      <c r="CF5" s="59" t="s">
        <v>
93</v>
      </c>
      <c r="CG5" s="59" t="s">
        <v>
94</v>
      </c>
      <c r="CH5" s="59" t="s">
        <v>
95</v>
      </c>
      <c r="CI5" s="59" t="s">
        <v>
96</v>
      </c>
      <c r="CJ5" s="59" t="s">
        <v>
97</v>
      </c>
      <c r="CK5" s="59" t="s">
        <v>
98</v>
      </c>
      <c r="CL5" s="59" t="s">
        <v>
99</v>
      </c>
      <c r="CM5" s="153"/>
      <c r="CN5" s="153"/>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2">
      <c r="A6" s="49" t="s">
        <v>
102</v>
      </c>
      <c r="B6" s="60">
        <f>
B8</f>
        <v>
2019</v>
      </c>
      <c r="C6" s="60">
        <f t="shared" ref="C6:X6" si="1">
C8</f>
        <v>
131059</v>
      </c>
      <c r="D6" s="60">
        <f t="shared" si="1"/>
        <v>
47</v>
      </c>
      <c r="E6" s="60">
        <f t="shared" si="1"/>
        <v>
14</v>
      </c>
      <c r="F6" s="60">
        <f t="shared" si="1"/>
        <v>
0</v>
      </c>
      <c r="G6" s="60">
        <f t="shared" si="1"/>
        <v>
1</v>
      </c>
      <c r="H6" s="60" t="str">
        <f>
SUBSTITUTE(H8,"　","")</f>
        <v>
東京都文京区</v>
      </c>
      <c r="I6" s="60" t="str">
        <f t="shared" si="1"/>
        <v>
シビック駐車場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附置義務駐車施設</v>
      </c>
      <c r="Q6" s="62" t="str">
        <f t="shared" si="1"/>
        <v>
地下式</v>
      </c>
      <c r="R6" s="63">
        <f t="shared" si="1"/>
        <v>
25</v>
      </c>
      <c r="S6" s="62" t="str">
        <f t="shared" si="1"/>
        <v>
公共施設</v>
      </c>
      <c r="T6" s="62" t="str">
        <f t="shared" si="1"/>
        <v>
無</v>
      </c>
      <c r="U6" s="63">
        <f t="shared" si="1"/>
        <v>
7215</v>
      </c>
      <c r="V6" s="63">
        <f t="shared" si="1"/>
        <v>
130</v>
      </c>
      <c r="W6" s="63">
        <f t="shared" si="1"/>
        <v>
500</v>
      </c>
      <c r="X6" s="62" t="str">
        <f t="shared" si="1"/>
        <v>
導入なし</v>
      </c>
      <c r="Y6" s="64">
        <f>
IF(Y8="-",NA(),Y8)</f>
        <v>
100</v>
      </c>
      <c r="Z6" s="64">
        <f t="shared" ref="Z6:AH6" si="2">
IF(Z8="-",NA(),Z8)</f>
        <v>
108.6</v>
      </c>
      <c r="AA6" s="64">
        <f t="shared" si="2"/>
        <v>
100</v>
      </c>
      <c r="AB6" s="64">
        <f t="shared" si="2"/>
        <v>
100</v>
      </c>
      <c r="AC6" s="64">
        <f t="shared" si="2"/>
        <v>
100</v>
      </c>
      <c r="AD6" s="64">
        <f t="shared" si="2"/>
        <v>
133.5</v>
      </c>
      <c r="AE6" s="64">
        <f t="shared" si="2"/>
        <v>
136.30000000000001</v>
      </c>
      <c r="AF6" s="64">
        <f t="shared" si="2"/>
        <v>
130.9</v>
      </c>
      <c r="AG6" s="64">
        <f t="shared" si="2"/>
        <v>
160.6</v>
      </c>
      <c r="AH6" s="64">
        <f t="shared" si="2"/>
        <v>
133.80000000000001</v>
      </c>
      <c r="AI6" s="61" t="str">
        <f>
IF(AI8="-","",IF(AI8="-","【-】","【"&amp;SUBSTITUTE(TEXT(AI8,"#,##0.0"),"-","△")&amp;"】"))</f>
        <v>
【619.1】</v>
      </c>
      <c r="AJ6" s="64">
        <f>
IF(AJ8="-",NA(),AJ8)</f>
        <v>
6.5</v>
      </c>
      <c r="AK6" s="64">
        <f t="shared" ref="AK6:AS6" si="3">
IF(AK8="-",NA(),AK8)</f>
        <v>
0</v>
      </c>
      <c r="AL6" s="64">
        <f t="shared" si="3"/>
        <v>
1.2</v>
      </c>
      <c r="AM6" s="64">
        <f t="shared" si="3"/>
        <v>
6.5</v>
      </c>
      <c r="AN6" s="64">
        <f t="shared" si="3"/>
        <v>
7</v>
      </c>
      <c r="AO6" s="64">
        <f t="shared" si="3"/>
        <v>
7.1</v>
      </c>
      <c r="AP6" s="64">
        <f t="shared" si="3"/>
        <v>
5.5</v>
      </c>
      <c r="AQ6" s="64">
        <f t="shared" si="3"/>
        <v>
5.2</v>
      </c>
      <c r="AR6" s="64">
        <f t="shared" si="3"/>
        <v>
3.8</v>
      </c>
      <c r="AS6" s="64">
        <f t="shared" si="3"/>
        <v>
4.2</v>
      </c>
      <c r="AT6" s="61" t="str">
        <f>
IF(AT8="-","",IF(AT8="-","【-】","【"&amp;SUBSTITUTE(TEXT(AT8,"#,##0.0"),"-","△")&amp;"】"))</f>
        <v>
【2.3】</v>
      </c>
      <c r="AU6" s="65">
        <f>
IF(AU8="-",NA(),AU8)</f>
        <v>
35</v>
      </c>
      <c r="AV6" s="65">
        <f t="shared" ref="AV6:BD6" si="4">
IF(AV8="-",NA(),AV8)</f>
        <v>
0</v>
      </c>
      <c r="AW6" s="65">
        <f t="shared" si="4"/>
        <v>
7</v>
      </c>
      <c r="AX6" s="65">
        <f t="shared" si="4"/>
        <v>
39</v>
      </c>
      <c r="AY6" s="65">
        <f t="shared" si="4"/>
        <v>
0</v>
      </c>
      <c r="AZ6" s="65">
        <f t="shared" si="4"/>
        <v>
56</v>
      </c>
      <c r="BA6" s="65">
        <f t="shared" si="4"/>
        <v>
42</v>
      </c>
      <c r="BB6" s="65">
        <f t="shared" si="4"/>
        <v>
44</v>
      </c>
      <c r="BC6" s="65">
        <f t="shared" si="4"/>
        <v>
45</v>
      </c>
      <c r="BD6" s="65">
        <f t="shared" si="4"/>
        <v>
46</v>
      </c>
      <c r="BE6" s="63" t="str">
        <f>
IF(BE8="-","",IF(BE8="-","【-】","【"&amp;SUBSTITUTE(TEXT(BE8,"#,##0"),"-","△")&amp;"】"))</f>
        <v>
【17】</v>
      </c>
      <c r="BF6" s="64">
        <f>
IF(BF8="-",NA(),BF8)</f>
        <v>
-6.9</v>
      </c>
      <c r="BG6" s="64">
        <f t="shared" ref="BG6:BO6" si="5">
IF(BG8="-",NA(),BG8)</f>
        <v>
7.9</v>
      </c>
      <c r="BH6" s="64">
        <f t="shared" si="5"/>
        <v>
-1.2</v>
      </c>
      <c r="BI6" s="64">
        <f t="shared" si="5"/>
        <v>
-7</v>
      </c>
      <c r="BJ6" s="64">
        <f t="shared" si="5"/>
        <v>
-7.2</v>
      </c>
      <c r="BK6" s="64">
        <f t="shared" si="5"/>
        <v>
8</v>
      </c>
      <c r="BL6" s="64">
        <f t="shared" si="5"/>
        <v>
13.7</v>
      </c>
      <c r="BM6" s="64">
        <f t="shared" si="5"/>
        <v>
7.5</v>
      </c>
      <c r="BN6" s="64">
        <f t="shared" si="5"/>
        <v>
0.6</v>
      </c>
      <c r="BO6" s="64">
        <f t="shared" si="5"/>
        <v>
-10.5</v>
      </c>
      <c r="BP6" s="61" t="str">
        <f>
IF(BP8="-","",IF(BP8="-","【-】","【"&amp;SUBSTITUTE(TEXT(BP8,"#,##0.0"),"-","△")&amp;"】"))</f>
        <v>
【20.8】</v>
      </c>
      <c r="BQ6" s="65">
        <f>
IF(BQ8="-",NA(),BQ8)</f>
        <v>
-3908</v>
      </c>
      <c r="BR6" s="65">
        <f t="shared" ref="BR6:BZ6" si="6">
IF(BR8="-",NA(),BR8)</f>
        <v>
4829</v>
      </c>
      <c r="BS6" s="65">
        <f t="shared" si="6"/>
        <v>
-747</v>
      </c>
      <c r="BT6" s="65">
        <f t="shared" si="6"/>
        <v>
-4319</v>
      </c>
      <c r="BU6" s="65">
        <f t="shared" si="6"/>
        <v>
-44</v>
      </c>
      <c r="BV6" s="65">
        <f t="shared" si="6"/>
        <v>
21116</v>
      </c>
      <c r="BW6" s="65">
        <f t="shared" si="6"/>
        <v>
20714</v>
      </c>
      <c r="BX6" s="65">
        <f t="shared" si="6"/>
        <v>
16622</v>
      </c>
      <c r="BY6" s="65">
        <f t="shared" si="6"/>
        <v>
16948</v>
      </c>
      <c r="BZ6" s="65">
        <f t="shared" si="6"/>
        <v>
5128</v>
      </c>
      <c r="CA6" s="63" t="str">
        <f>
IF(CA8="-","",IF(CA8="-","【-】","【"&amp;SUBSTITUTE(TEXT(CA8,"#,##0"),"-","△")&amp;"】"))</f>
        <v>
【14,290】</v>
      </c>
      <c r="CB6" s="64"/>
      <c r="CC6" s="64"/>
      <c r="CD6" s="64"/>
      <c r="CE6" s="64"/>
      <c r="CF6" s="64"/>
      <c r="CG6" s="64"/>
      <c r="CH6" s="64"/>
      <c r="CI6" s="64"/>
      <c r="CJ6" s="64"/>
      <c r="CK6" s="64"/>
      <c r="CL6" s="61" t="s">
        <v>
103</v>
      </c>
      <c r="CM6" s="63">
        <f t="shared" ref="CM6:CN6" si="7">
CM8</f>
        <v>
554201</v>
      </c>
      <c r="CN6" s="63" t="str">
        <f t="shared" si="7"/>
        <v>
-</v>
      </c>
      <c r="CO6" s="64"/>
      <c r="CP6" s="64"/>
      <c r="CQ6" s="64"/>
      <c r="CR6" s="64"/>
      <c r="CS6" s="64"/>
      <c r="CT6" s="64"/>
      <c r="CU6" s="64"/>
      <c r="CV6" s="64"/>
      <c r="CW6" s="64"/>
      <c r="CX6" s="64"/>
      <c r="CY6" s="61" t="s">
        <v>
103</v>
      </c>
      <c r="CZ6" s="64">
        <f>
IF(CZ8="-",NA(),CZ8)</f>
        <v>
0</v>
      </c>
      <c r="DA6" s="64">
        <f t="shared" ref="DA6:DI6" si="8">
IF(DA8="-",NA(),DA8)</f>
        <v>
0</v>
      </c>
      <c r="DB6" s="64">
        <f t="shared" si="8"/>
        <v>
0</v>
      </c>
      <c r="DC6" s="64">
        <f t="shared" si="8"/>
        <v>
0</v>
      </c>
      <c r="DD6" s="64">
        <f t="shared" si="8"/>
        <v>
0</v>
      </c>
      <c r="DE6" s="64">
        <f t="shared" si="8"/>
        <v>
181.6</v>
      </c>
      <c r="DF6" s="64">
        <f t="shared" si="8"/>
        <v>
148.9</v>
      </c>
      <c r="DG6" s="64">
        <f t="shared" si="8"/>
        <v>
135.30000000000001</v>
      </c>
      <c r="DH6" s="64">
        <f t="shared" si="8"/>
        <v>
103.6</v>
      </c>
      <c r="DI6" s="64">
        <f t="shared" si="8"/>
        <v>
119.5</v>
      </c>
      <c r="DJ6" s="61" t="str">
        <f>
IF(DJ8="-","",IF(DJ8="-","【-】","【"&amp;SUBSTITUTE(TEXT(DJ8,"#,##0.0"),"-","△")&amp;"】"))</f>
        <v>
【425.4】</v>
      </c>
      <c r="DK6" s="64">
        <f>
IF(DK8="-",NA(),DK8)</f>
        <v>
233.1</v>
      </c>
      <c r="DL6" s="64">
        <f t="shared" ref="DL6:DT6" si="9">
IF(DL8="-",NA(),DL8)</f>
        <v>
240</v>
      </c>
      <c r="DM6" s="64">
        <f t="shared" si="9"/>
        <v>
234.6</v>
      </c>
      <c r="DN6" s="64">
        <f t="shared" si="9"/>
        <v>
234.6</v>
      </c>
      <c r="DO6" s="64">
        <f t="shared" si="9"/>
        <v>
234.6</v>
      </c>
      <c r="DP6" s="64">
        <f t="shared" si="9"/>
        <v>
169.3</v>
      </c>
      <c r="DQ6" s="64">
        <f t="shared" si="9"/>
        <v>
166.6</v>
      </c>
      <c r="DR6" s="64">
        <f t="shared" si="9"/>
        <v>
164.4</v>
      </c>
      <c r="DS6" s="64">
        <f t="shared" si="9"/>
        <v>
161.5</v>
      </c>
      <c r="DT6" s="64">
        <f t="shared" si="9"/>
        <v>
156.9</v>
      </c>
      <c r="DU6" s="61" t="str">
        <f>
IF(DU8="-","",IF(DU8="-","【-】","【"&amp;SUBSTITUTE(TEXT(DU8,"#,##0.0"),"-","△")&amp;"】"))</f>
        <v>
【205.9】</v>
      </c>
    </row>
    <row r="7" spans="1:125" s="66" customFormat="1" x14ac:dyDescent="0.2">
      <c r="A7" s="49" t="s">
        <v>
104</v>
      </c>
      <c r="B7" s="60">
        <f t="shared" ref="B7:X7" si="10">
B8</f>
        <v>
2019</v>
      </c>
      <c r="C7" s="60">
        <f t="shared" si="10"/>
        <v>
131059</v>
      </c>
      <c r="D7" s="60">
        <f t="shared" si="10"/>
        <v>
47</v>
      </c>
      <c r="E7" s="60">
        <f t="shared" si="10"/>
        <v>
14</v>
      </c>
      <c r="F7" s="60">
        <f t="shared" si="10"/>
        <v>
0</v>
      </c>
      <c r="G7" s="60">
        <f t="shared" si="10"/>
        <v>
1</v>
      </c>
      <c r="H7" s="60" t="str">
        <f t="shared" si="10"/>
        <v>
東京都　文京区</v>
      </c>
      <c r="I7" s="60" t="str">
        <f t="shared" si="10"/>
        <v>
シビック駐車場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附置義務駐車施設</v>
      </c>
      <c r="Q7" s="62" t="str">
        <f t="shared" si="10"/>
        <v>
地下式</v>
      </c>
      <c r="R7" s="63">
        <f t="shared" si="10"/>
        <v>
25</v>
      </c>
      <c r="S7" s="62" t="str">
        <f t="shared" si="10"/>
        <v>
公共施設</v>
      </c>
      <c r="T7" s="62" t="str">
        <f t="shared" si="10"/>
        <v>
無</v>
      </c>
      <c r="U7" s="63">
        <f t="shared" si="10"/>
        <v>
7215</v>
      </c>
      <c r="V7" s="63">
        <f t="shared" si="10"/>
        <v>
130</v>
      </c>
      <c r="W7" s="63">
        <f t="shared" si="10"/>
        <v>
500</v>
      </c>
      <c r="X7" s="62" t="str">
        <f t="shared" si="10"/>
        <v>
導入なし</v>
      </c>
      <c r="Y7" s="64">
        <f>
Y8</f>
        <v>
100</v>
      </c>
      <c r="Z7" s="64">
        <f t="shared" ref="Z7:AH7" si="11">
Z8</f>
        <v>
108.6</v>
      </c>
      <c r="AA7" s="64">
        <f t="shared" si="11"/>
        <v>
100</v>
      </c>
      <c r="AB7" s="64">
        <f t="shared" si="11"/>
        <v>
100</v>
      </c>
      <c r="AC7" s="64">
        <f t="shared" si="11"/>
        <v>
100</v>
      </c>
      <c r="AD7" s="64">
        <f t="shared" si="11"/>
        <v>
133.5</v>
      </c>
      <c r="AE7" s="64">
        <f t="shared" si="11"/>
        <v>
136.30000000000001</v>
      </c>
      <c r="AF7" s="64">
        <f t="shared" si="11"/>
        <v>
130.9</v>
      </c>
      <c r="AG7" s="64">
        <f t="shared" si="11"/>
        <v>
160.6</v>
      </c>
      <c r="AH7" s="64">
        <f t="shared" si="11"/>
        <v>
133.80000000000001</v>
      </c>
      <c r="AI7" s="61"/>
      <c r="AJ7" s="64">
        <f>
AJ8</f>
        <v>
6.5</v>
      </c>
      <c r="AK7" s="64">
        <f t="shared" ref="AK7:AS7" si="12">
AK8</f>
        <v>
0</v>
      </c>
      <c r="AL7" s="64">
        <f t="shared" si="12"/>
        <v>
1.2</v>
      </c>
      <c r="AM7" s="64">
        <f t="shared" si="12"/>
        <v>
6.5</v>
      </c>
      <c r="AN7" s="64">
        <f t="shared" si="12"/>
        <v>
7</v>
      </c>
      <c r="AO7" s="64">
        <f t="shared" si="12"/>
        <v>
7.1</v>
      </c>
      <c r="AP7" s="64">
        <f t="shared" si="12"/>
        <v>
5.5</v>
      </c>
      <c r="AQ7" s="64">
        <f t="shared" si="12"/>
        <v>
5.2</v>
      </c>
      <c r="AR7" s="64">
        <f t="shared" si="12"/>
        <v>
3.8</v>
      </c>
      <c r="AS7" s="64">
        <f t="shared" si="12"/>
        <v>
4.2</v>
      </c>
      <c r="AT7" s="61"/>
      <c r="AU7" s="65">
        <f>
AU8</f>
        <v>
35</v>
      </c>
      <c r="AV7" s="65">
        <f t="shared" ref="AV7:BD7" si="13">
AV8</f>
        <v>
0</v>
      </c>
      <c r="AW7" s="65">
        <f t="shared" si="13"/>
        <v>
7</v>
      </c>
      <c r="AX7" s="65">
        <f t="shared" si="13"/>
        <v>
39</v>
      </c>
      <c r="AY7" s="65">
        <f t="shared" si="13"/>
        <v>
0</v>
      </c>
      <c r="AZ7" s="65">
        <f t="shared" si="13"/>
        <v>
56</v>
      </c>
      <c r="BA7" s="65">
        <f t="shared" si="13"/>
        <v>
42</v>
      </c>
      <c r="BB7" s="65">
        <f t="shared" si="13"/>
        <v>
44</v>
      </c>
      <c r="BC7" s="65">
        <f t="shared" si="13"/>
        <v>
45</v>
      </c>
      <c r="BD7" s="65">
        <f t="shared" si="13"/>
        <v>
46</v>
      </c>
      <c r="BE7" s="63"/>
      <c r="BF7" s="64">
        <f>
BF8</f>
        <v>
-6.9</v>
      </c>
      <c r="BG7" s="64">
        <f t="shared" ref="BG7:BO7" si="14">
BG8</f>
        <v>
7.9</v>
      </c>
      <c r="BH7" s="64">
        <f t="shared" si="14"/>
        <v>
-1.2</v>
      </c>
      <c r="BI7" s="64">
        <f t="shared" si="14"/>
        <v>
-7</v>
      </c>
      <c r="BJ7" s="64">
        <f t="shared" si="14"/>
        <v>
-7.2</v>
      </c>
      <c r="BK7" s="64">
        <f t="shared" si="14"/>
        <v>
8</v>
      </c>
      <c r="BL7" s="64">
        <f t="shared" si="14"/>
        <v>
13.7</v>
      </c>
      <c r="BM7" s="64">
        <f t="shared" si="14"/>
        <v>
7.5</v>
      </c>
      <c r="BN7" s="64">
        <f t="shared" si="14"/>
        <v>
0.6</v>
      </c>
      <c r="BO7" s="64">
        <f t="shared" si="14"/>
        <v>
-10.5</v>
      </c>
      <c r="BP7" s="61"/>
      <c r="BQ7" s="65">
        <f>
BQ8</f>
        <v>
-3908</v>
      </c>
      <c r="BR7" s="65">
        <f t="shared" ref="BR7:BZ7" si="15">
BR8</f>
        <v>
4829</v>
      </c>
      <c r="BS7" s="65">
        <f t="shared" si="15"/>
        <v>
-747</v>
      </c>
      <c r="BT7" s="65">
        <f t="shared" si="15"/>
        <v>
-4319</v>
      </c>
      <c r="BU7" s="65">
        <f t="shared" si="15"/>
        <v>
-44</v>
      </c>
      <c r="BV7" s="65">
        <f t="shared" si="15"/>
        <v>
21116</v>
      </c>
      <c r="BW7" s="65">
        <f t="shared" si="15"/>
        <v>
20714</v>
      </c>
      <c r="BX7" s="65">
        <f t="shared" si="15"/>
        <v>
16622</v>
      </c>
      <c r="BY7" s="65">
        <f t="shared" si="15"/>
        <v>
16948</v>
      </c>
      <c r="BZ7" s="65">
        <f t="shared" si="15"/>
        <v>
5128</v>
      </c>
      <c r="CA7" s="63"/>
      <c r="CB7" s="64" t="s">
        <v>
105</v>
      </c>
      <c r="CC7" s="64" t="s">
        <v>
105</v>
      </c>
      <c r="CD7" s="64" t="s">
        <v>
105</v>
      </c>
      <c r="CE7" s="64" t="s">
        <v>
105</v>
      </c>
      <c r="CF7" s="64" t="s">
        <v>
105</v>
      </c>
      <c r="CG7" s="64" t="s">
        <v>
105</v>
      </c>
      <c r="CH7" s="64" t="s">
        <v>
105</v>
      </c>
      <c r="CI7" s="64" t="s">
        <v>
105</v>
      </c>
      <c r="CJ7" s="64" t="s">
        <v>
105</v>
      </c>
      <c r="CK7" s="64" t="s">
        <v>
103</v>
      </c>
      <c r="CL7" s="61"/>
      <c r="CM7" s="63">
        <f>
CM8</f>
        <v>
554201</v>
      </c>
      <c r="CN7" s="63" t="str">
        <f>
CN8</f>
        <v>
-</v>
      </c>
      <c r="CO7" s="64" t="s">
        <v>
105</v>
      </c>
      <c r="CP7" s="64" t="s">
        <v>
105</v>
      </c>
      <c r="CQ7" s="64" t="s">
        <v>
105</v>
      </c>
      <c r="CR7" s="64" t="s">
        <v>
105</v>
      </c>
      <c r="CS7" s="64" t="s">
        <v>
105</v>
      </c>
      <c r="CT7" s="64" t="s">
        <v>
105</v>
      </c>
      <c r="CU7" s="64" t="s">
        <v>
105</v>
      </c>
      <c r="CV7" s="64" t="s">
        <v>
105</v>
      </c>
      <c r="CW7" s="64" t="s">
        <v>
105</v>
      </c>
      <c r="CX7" s="64" t="s">
        <v>
103</v>
      </c>
      <c r="CY7" s="61"/>
      <c r="CZ7" s="64">
        <f>
CZ8</f>
        <v>
0</v>
      </c>
      <c r="DA7" s="64">
        <f t="shared" ref="DA7:DI7" si="16">
DA8</f>
        <v>
0</v>
      </c>
      <c r="DB7" s="64">
        <f t="shared" si="16"/>
        <v>
0</v>
      </c>
      <c r="DC7" s="64">
        <f t="shared" si="16"/>
        <v>
0</v>
      </c>
      <c r="DD7" s="64">
        <f t="shared" si="16"/>
        <v>
0</v>
      </c>
      <c r="DE7" s="64">
        <f t="shared" si="16"/>
        <v>
181.6</v>
      </c>
      <c r="DF7" s="64">
        <f t="shared" si="16"/>
        <v>
148.9</v>
      </c>
      <c r="DG7" s="64">
        <f t="shared" si="16"/>
        <v>
135.30000000000001</v>
      </c>
      <c r="DH7" s="64">
        <f t="shared" si="16"/>
        <v>
103.6</v>
      </c>
      <c r="DI7" s="64">
        <f t="shared" si="16"/>
        <v>
119.5</v>
      </c>
      <c r="DJ7" s="61"/>
      <c r="DK7" s="64">
        <f>
DK8</f>
        <v>
233.1</v>
      </c>
      <c r="DL7" s="64">
        <f t="shared" ref="DL7:DT7" si="17">
DL8</f>
        <v>
240</v>
      </c>
      <c r="DM7" s="64">
        <f t="shared" si="17"/>
        <v>
234.6</v>
      </c>
      <c r="DN7" s="64">
        <f t="shared" si="17"/>
        <v>
234.6</v>
      </c>
      <c r="DO7" s="64">
        <f t="shared" si="17"/>
        <v>
234.6</v>
      </c>
      <c r="DP7" s="64">
        <f t="shared" si="17"/>
        <v>
169.3</v>
      </c>
      <c r="DQ7" s="64">
        <f t="shared" si="17"/>
        <v>
166.6</v>
      </c>
      <c r="DR7" s="64">
        <f t="shared" si="17"/>
        <v>
164.4</v>
      </c>
      <c r="DS7" s="64">
        <f t="shared" si="17"/>
        <v>
161.5</v>
      </c>
      <c r="DT7" s="64">
        <f t="shared" si="17"/>
        <v>
156.9</v>
      </c>
      <c r="DU7" s="61"/>
    </row>
    <row r="8" spans="1:125" s="66" customFormat="1" x14ac:dyDescent="0.2">
      <c r="A8" s="49"/>
      <c r="B8" s="67">
        <v>
2019</v>
      </c>
      <c r="C8" s="67">
        <v>
131059</v>
      </c>
      <c r="D8" s="67">
        <v>
47</v>
      </c>
      <c r="E8" s="67">
        <v>
14</v>
      </c>
      <c r="F8" s="67">
        <v>
0</v>
      </c>
      <c r="G8" s="67">
        <v>
1</v>
      </c>
      <c r="H8" s="67" t="s">
        <v>
106</v>
      </c>
      <c r="I8" s="67" t="s">
        <v>
107</v>
      </c>
      <c r="J8" s="67" t="s">
        <v>
108</v>
      </c>
      <c r="K8" s="67" t="s">
        <v>
109</v>
      </c>
      <c r="L8" s="67" t="s">
        <v>
110</v>
      </c>
      <c r="M8" s="67" t="s">
        <v>
111</v>
      </c>
      <c r="N8" s="67" t="s">
        <v>
112</v>
      </c>
      <c r="O8" s="68" t="s">
        <v>
113</v>
      </c>
      <c r="P8" s="69" t="s">
        <v>
114</v>
      </c>
      <c r="Q8" s="69" t="s">
        <v>
115</v>
      </c>
      <c r="R8" s="70">
        <v>
25</v>
      </c>
      <c r="S8" s="69" t="s">
        <v>
116</v>
      </c>
      <c r="T8" s="69" t="s">
        <v>
117</v>
      </c>
      <c r="U8" s="70">
        <v>
7215</v>
      </c>
      <c r="V8" s="70">
        <v>
130</v>
      </c>
      <c r="W8" s="70">
        <v>
500</v>
      </c>
      <c r="X8" s="69" t="s">
        <v>
118</v>
      </c>
      <c r="Y8" s="71">
        <v>
100</v>
      </c>
      <c r="Z8" s="71">
        <v>
108.6</v>
      </c>
      <c r="AA8" s="71">
        <v>
100</v>
      </c>
      <c r="AB8" s="71">
        <v>
100</v>
      </c>
      <c r="AC8" s="71">
        <v>
100</v>
      </c>
      <c r="AD8" s="71">
        <v>
133.5</v>
      </c>
      <c r="AE8" s="71">
        <v>
136.30000000000001</v>
      </c>
      <c r="AF8" s="71">
        <v>
130.9</v>
      </c>
      <c r="AG8" s="71">
        <v>
160.6</v>
      </c>
      <c r="AH8" s="71">
        <v>
133.80000000000001</v>
      </c>
      <c r="AI8" s="68">
        <v>
619.1</v>
      </c>
      <c r="AJ8" s="71">
        <v>
6.5</v>
      </c>
      <c r="AK8" s="71">
        <v>
0</v>
      </c>
      <c r="AL8" s="71">
        <v>
1.2</v>
      </c>
      <c r="AM8" s="71">
        <v>
6.5</v>
      </c>
      <c r="AN8" s="71">
        <v>
7</v>
      </c>
      <c r="AO8" s="71">
        <v>
7.1</v>
      </c>
      <c r="AP8" s="71">
        <v>
5.5</v>
      </c>
      <c r="AQ8" s="71">
        <v>
5.2</v>
      </c>
      <c r="AR8" s="71">
        <v>
3.8</v>
      </c>
      <c r="AS8" s="71">
        <v>
4.2</v>
      </c>
      <c r="AT8" s="68">
        <v>
2.2999999999999998</v>
      </c>
      <c r="AU8" s="72">
        <v>
35</v>
      </c>
      <c r="AV8" s="72">
        <v>
0</v>
      </c>
      <c r="AW8" s="72">
        <v>
7</v>
      </c>
      <c r="AX8" s="72">
        <v>
39</v>
      </c>
      <c r="AY8" s="72">
        <v>
0</v>
      </c>
      <c r="AZ8" s="72">
        <v>
56</v>
      </c>
      <c r="BA8" s="72">
        <v>
42</v>
      </c>
      <c r="BB8" s="72">
        <v>
44</v>
      </c>
      <c r="BC8" s="72">
        <v>
45</v>
      </c>
      <c r="BD8" s="72">
        <v>
46</v>
      </c>
      <c r="BE8" s="72">
        <v>
17</v>
      </c>
      <c r="BF8" s="71">
        <v>
-6.9</v>
      </c>
      <c r="BG8" s="71">
        <v>
7.9</v>
      </c>
      <c r="BH8" s="71">
        <v>
-1.2</v>
      </c>
      <c r="BI8" s="71">
        <v>
-7</v>
      </c>
      <c r="BJ8" s="71">
        <v>
-7.2</v>
      </c>
      <c r="BK8" s="71">
        <v>
8</v>
      </c>
      <c r="BL8" s="71">
        <v>
13.7</v>
      </c>
      <c r="BM8" s="71">
        <v>
7.5</v>
      </c>
      <c r="BN8" s="71">
        <v>
0.6</v>
      </c>
      <c r="BO8" s="71">
        <v>
-10.5</v>
      </c>
      <c r="BP8" s="68">
        <v>
20.8</v>
      </c>
      <c r="BQ8" s="72">
        <v>
-3908</v>
      </c>
      <c r="BR8" s="72">
        <v>
4829</v>
      </c>
      <c r="BS8" s="72">
        <v>
-747</v>
      </c>
      <c r="BT8" s="73">
        <v>
-4319</v>
      </c>
      <c r="BU8" s="73">
        <v>
-44</v>
      </c>
      <c r="BV8" s="72">
        <v>
21116</v>
      </c>
      <c r="BW8" s="72">
        <v>
20714</v>
      </c>
      <c r="BX8" s="72">
        <v>
16622</v>
      </c>
      <c r="BY8" s="72">
        <v>
16948</v>
      </c>
      <c r="BZ8" s="72">
        <v>
5128</v>
      </c>
      <c r="CA8" s="70">
        <v>
14290</v>
      </c>
      <c r="CB8" s="71" t="s">
        <v>
110</v>
      </c>
      <c r="CC8" s="71" t="s">
        <v>
110</v>
      </c>
      <c r="CD8" s="71" t="s">
        <v>
110</v>
      </c>
      <c r="CE8" s="71" t="s">
        <v>
110</v>
      </c>
      <c r="CF8" s="71" t="s">
        <v>
110</v>
      </c>
      <c r="CG8" s="71" t="s">
        <v>
110</v>
      </c>
      <c r="CH8" s="71" t="s">
        <v>
110</v>
      </c>
      <c r="CI8" s="71" t="s">
        <v>
110</v>
      </c>
      <c r="CJ8" s="71" t="s">
        <v>
110</v>
      </c>
      <c r="CK8" s="71" t="s">
        <v>
110</v>
      </c>
      <c r="CL8" s="68" t="s">
        <v>
110</v>
      </c>
      <c r="CM8" s="70">
        <v>
554201</v>
      </c>
      <c r="CN8" s="70" t="s">
        <v>
110</v>
      </c>
      <c r="CO8" s="71" t="s">
        <v>
110</v>
      </c>
      <c r="CP8" s="71" t="s">
        <v>
110</v>
      </c>
      <c r="CQ8" s="71" t="s">
        <v>
110</v>
      </c>
      <c r="CR8" s="71" t="s">
        <v>
110</v>
      </c>
      <c r="CS8" s="71" t="s">
        <v>
110</v>
      </c>
      <c r="CT8" s="71" t="s">
        <v>
110</v>
      </c>
      <c r="CU8" s="71" t="s">
        <v>
110</v>
      </c>
      <c r="CV8" s="71" t="s">
        <v>
110</v>
      </c>
      <c r="CW8" s="71" t="s">
        <v>
110</v>
      </c>
      <c r="CX8" s="71" t="s">
        <v>
110</v>
      </c>
      <c r="CY8" s="68" t="s">
        <v>
110</v>
      </c>
      <c r="CZ8" s="71">
        <v>
0</v>
      </c>
      <c r="DA8" s="71">
        <v>
0</v>
      </c>
      <c r="DB8" s="71">
        <v>
0</v>
      </c>
      <c r="DC8" s="71">
        <v>
0</v>
      </c>
      <c r="DD8" s="71">
        <v>
0</v>
      </c>
      <c r="DE8" s="71">
        <v>
181.6</v>
      </c>
      <c r="DF8" s="71">
        <v>
148.9</v>
      </c>
      <c r="DG8" s="71">
        <v>
135.30000000000001</v>
      </c>
      <c r="DH8" s="71">
        <v>
103.6</v>
      </c>
      <c r="DI8" s="71">
        <v>
119.5</v>
      </c>
      <c r="DJ8" s="68">
        <v>
425.4</v>
      </c>
      <c r="DK8" s="71">
        <v>
233.1</v>
      </c>
      <c r="DL8" s="71">
        <v>
240</v>
      </c>
      <c r="DM8" s="71">
        <v>
234.6</v>
      </c>
      <c r="DN8" s="71">
        <v>
234.6</v>
      </c>
      <c r="DO8" s="71">
        <v>
234.6</v>
      </c>
      <c r="DP8" s="71">
        <v>
169.3</v>
      </c>
      <c r="DQ8" s="71">
        <v>
166.6</v>
      </c>
      <c r="DR8" s="71">
        <v>
164.4</v>
      </c>
      <c r="DS8" s="71">
        <v>
161.5</v>
      </c>
      <c r="DT8" s="71">
        <v>
156.9</v>
      </c>
      <c r="DU8" s="68">
        <v>
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119</v>
      </c>
      <c r="C10" s="78" t="s">
        <v>
120</v>
      </c>
      <c r="D10" s="78" t="s">
        <v>
121</v>
      </c>
      <c r="E10" s="78" t="s">
        <v>
122</v>
      </c>
      <c r="F10" s="78" t="s">
        <v>
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2021-01-19T03:32:04Z</cp:lastPrinted>
  <dcterms:created xsi:type="dcterms:W3CDTF">2020-12-04T03:28:25Z</dcterms:created>
  <dcterms:modified xsi:type="dcterms:W3CDTF">2021-01-19T03:32:21Z</dcterms:modified>
  <cp:category/>
</cp:coreProperties>
</file>