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下水道課共有フォルダー\◆調査・通知\◆庁内【調査】\R07年度\404_財政課\19_【0126〆】公営企業に係る経営比較分析表（令和6年度決算）の分析等について（依頼）\"/>
    </mc:Choice>
  </mc:AlternateContent>
  <xr:revisionPtr revIDLastSave="0" documentId="13_ncr:1_{3A62C55A-6985-4A07-8A3B-2203CB7FCFBC}" xr6:coauthVersionLast="47" xr6:coauthVersionMax="47" xr10:uidLastSave="{00000000-0000-0000-0000-000000000000}"/>
  <workbookProtection workbookAlgorithmName="SHA-512" workbookHashValue="YYqgap5MO2IKIwg68EALvzJxxsUPzq0+KLcQmvAtOb0EtAirP01hBdGXau01qoJyz444phYo5ylvdLTTHbo9Cw==" workbookSaltValue="Q2/Zv/JaQG9JcDX5iG/3bg==" workbookSpinCount="100000" lockStructure="1"/>
  <bookViews>
    <workbookView xWindow="6900" yWindow="4650" windowWidth="21600" windowHeight="111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P10" i="4"/>
  <c r="AT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<sst xmlns="http://schemas.openxmlformats.org/spreadsheetml/2006/main" count="236" uniqueCount="115">
  <si>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</si>
  <si>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</si>
  <si>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</si>
  <si>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</si>
  <si>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</si>
  <si>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</si>
  <si>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</si>
  <si>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</si>
  <si>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</si>
  <si>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</si>
  <si>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</si>
  <si>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</si>
  <si>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</si>
  <si>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</si>
  <si>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</si>
  <si>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</si>
  <si>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</si>
  <si>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</si>
  <si>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</si>
  <si>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</si>
  <si>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</si>
  <si>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</si>
  <si>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</si>
  <si>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</si>
  <si>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</si>
  <si>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</si>
  <si>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</si>
  <si>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</si>
  <si>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</si>
  <si>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</si>
  <si>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</si>
  <si>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</si>
  <si>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</si>
  <si>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</si>
  <si>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</si>
  <si>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</si>
  <si>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</si>
  <si>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</si>
  <si>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</si>
  <si>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</si>
  <si>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</si>
  <si>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</si>
  <si>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</si>
  <si>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</si>
  <si>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</si>
  <si>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</si>
  <si>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</si>
  <si>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</si>
  <si>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</si>
  <si>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</si>
  <si>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</si>
  <si>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</si>
  <si>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</si>
  <si>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</si>
  <si>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</si>
  <si>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</si>
  <si>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</si>
  <si>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</si>
  <si>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</si>
  <si>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</si>
  <si>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</si>
  <si>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</si>
  <si>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</si>
  <si>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</si>
  <si>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</si>
  <si>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</si>
  <si>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</si>
  <si>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</si>
  <si>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</si>
  <si>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</si>
  <si>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</si>
  <si>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</si>
  <si>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</si>
  <si>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</si>
  <si>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</si>
  <si>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</si>
  <si>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</si>
  <si>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</si>
  <si>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</si>
  <si>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</si>
  <si>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</si>
  <si>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</si>
  <si>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</si>
  <si>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</si>
  <si>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</si>
  <si>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</si>
  <si>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</si>
  <si>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</si>
  <si>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</si>
  <si>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</si>
  <si>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</si>
  <si>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</si>
  <si>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</si>
  <si>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</si>
  <si>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</si>
  <si>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</si>
  <si>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東大和市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</si>
  <si>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</si>
  <si>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</si>
  <si>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</si>
  <si>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</si>
  <si>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</si>
  <si>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</si>
  <si>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</si>
  <si>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</si>
  <si>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</si>
  <si>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</si>
  <si>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</si>
  <si>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</si>
  <si>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</si>
  <si>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</si>
  <si>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</si>
  <si>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昭和５１年に下水道事業に着手し、現在まで汚水管渠の整備を進めている。
　今後、汚水管の老朽化がさらに進み、道路陥没等による事故の危険性が高まるため、適切な維持管理、改築・更新等が必要となる。ライフサイクルコストの適正化と平準化を図るため策定した公共下水道ストックマネジメント基本計画に基づき調査・点検・修繕・改築などのストックマネジメント事業を引き続き実施し、汚水管渠の長寿命化や維持向上を図っていく。</t>
    <rPh sb="1" eb="3">
      <t>ショウワ</t>
    </rPh>
    <rPh sb="5" eb="6">
      <t>ネン</t>
    </rPh>
    <rPh sb="7" eb="10">
      <t>ゲスイドウ</t>
    </rPh>
    <rPh sb="10" eb="12">
      <t>ジギョウ</t>
    </rPh>
    <rPh sb="13" eb="15">
      <t>チャクシュ</t>
    </rPh>
    <rPh sb="17" eb="19">
      <t>ゲンザイ</t>
    </rPh>
    <rPh sb="21" eb="23">
      <t>オスイ</t>
    </rPh>
    <rPh sb="23" eb="25">
      <t>カンキョ</t>
    </rPh>
    <rPh sb="26" eb="28">
      <t>セイビ</t>
    </rPh>
    <rPh sb="29" eb="30">
      <t>スス</t>
    </rPh>
    <rPh sb="37" eb="39">
      <t>コンゴ</t>
    </rPh>
    <rPh sb="40" eb="42">
      <t>オスイ</t>
    </rPh>
    <rPh sb="42" eb="43">
      <t>カン</t>
    </rPh>
    <rPh sb="44" eb="47">
      <t>ロウキュウカ</t>
    </rPh>
    <rPh sb="51" eb="52">
      <t>スス</t>
    </rPh>
    <rPh sb="54" eb="56">
      <t>ドウロ</t>
    </rPh>
    <rPh sb="56" eb="58">
      <t>カンボツ</t>
    </rPh>
    <rPh sb="58" eb="59">
      <t>トウ</t>
    </rPh>
    <rPh sb="62" eb="64">
      <t>ジコ</t>
    </rPh>
    <rPh sb="65" eb="68">
      <t>キケンセイ</t>
    </rPh>
    <rPh sb="69" eb="70">
      <t>タカ</t>
    </rPh>
    <rPh sb="75" eb="77">
      <t>テキセツ</t>
    </rPh>
    <rPh sb="78" eb="80">
      <t>イジ</t>
    </rPh>
    <rPh sb="80" eb="82">
      <t>カンリ</t>
    </rPh>
    <rPh sb="83" eb="85">
      <t>カイチク</t>
    </rPh>
    <rPh sb="86" eb="88">
      <t>コウシン</t>
    </rPh>
    <rPh sb="88" eb="89">
      <t>トウ</t>
    </rPh>
    <rPh sb="90" eb="92">
      <t>ヒツヨウ</t>
    </rPh>
    <rPh sb="107" eb="110">
      <t>テキセイカ</t>
    </rPh>
    <rPh sb="111" eb="114">
      <t>ヘイジュンカ</t>
    </rPh>
    <rPh sb="115" eb="116">
      <t>ハカ</t>
    </rPh>
    <rPh sb="119" eb="121">
      <t>サクテイ</t>
    </rPh>
    <rPh sb="123" eb="125">
      <t>コウキョウ</t>
    </rPh>
    <rPh sb="125" eb="128">
      <t>ゲスイドウ</t>
    </rPh>
    <rPh sb="138" eb="140">
      <t>キホン</t>
    </rPh>
    <rPh sb="140" eb="142">
      <t>ケイカク</t>
    </rPh>
    <rPh sb="143" eb="144">
      <t>モト</t>
    </rPh>
    <rPh sb="146" eb="148">
      <t>チョウサ</t>
    </rPh>
    <rPh sb="149" eb="151">
      <t>テンケン</t>
    </rPh>
    <rPh sb="152" eb="154">
      <t>シュウゼン</t>
    </rPh>
    <rPh sb="155" eb="157">
      <t>カイチク</t>
    </rPh>
    <rPh sb="170" eb="172">
      <t>ジギョウ</t>
    </rPh>
    <rPh sb="173" eb="174">
      <t>ヒ</t>
    </rPh>
    <rPh sb="175" eb="176">
      <t>ツヅ</t>
    </rPh>
    <rPh sb="177" eb="179">
      <t>ジッシ</t>
    </rPh>
    <rPh sb="181" eb="183">
      <t>オスイ</t>
    </rPh>
    <rPh sb="183" eb="185">
      <t>カンキョ</t>
    </rPh>
    <rPh sb="186" eb="188">
      <t>チョウジュ</t>
    </rPh>
    <rPh sb="188" eb="189">
      <t>イノチ</t>
    </rPh>
    <rPh sb="189" eb="190">
      <t>カ</t>
    </rPh>
    <rPh sb="191" eb="193">
      <t>イジ</t>
    </rPh>
    <rPh sb="193" eb="195">
      <t>コウジョウ</t>
    </rPh>
    <rPh sb="196" eb="197">
      <t>ハカ</t>
    </rPh>
    <phoneticPr fontId="4"/>
  </si>
  <si>
    <r>
      <t>①経営の健全化・効率化を表す経常収支比率は、単年度の収支が黒字であることから100％を超えており、健全な収支となっている。
③④事業着手から急速に整備を進め、建設投資に係る財源を企業債の借入れにより調達したため、企業債償還額が多い財政状態となっているが、減少傾向にあることから、流動比率は100％を</t>
    </r>
    <r>
      <rPr>
        <sz val="11"/>
        <rFont val="ＭＳ ゴシック"/>
        <family val="3"/>
        <charset val="128"/>
      </rPr>
      <t>上回った。企業債残高対事業規模比率は、類似団体や全国平均と比較して下回っている。引き続き、両指標の推移に留意し安定した経営となるよう努める。
⑤経費回収率は100％を超えており、類似団体や全国平均と比較して健全な水準となっている。
⑥汚水処理原価は全国平均と比較すると低いが、類似団体と比較すると高くなっている。企業債償還額は減少傾向であるが、汚水維持管理費に留意し、未接続世帯への接続勧奨を行い、有収水量</t>
    </r>
    <r>
      <rPr>
        <sz val="11"/>
        <color theme="1"/>
        <rFont val="ＭＳ ゴシック"/>
        <family val="3"/>
        <charset val="128"/>
      </rPr>
      <t>を増加させる取組を継続する。
⑧水洗化率については100％に近い数値で、全国平均や類似団体と比較すると上回っている。今後とも未接続世帯の解消を図り、下水道使用料収入の確保に努める。</t>
    </r>
    <rPh sb="1" eb="3">
      <t>ケイエイ</t>
    </rPh>
    <rPh sb="4" eb="7">
      <t>ケンゼンカ</t>
    </rPh>
    <rPh sb="8" eb="10">
      <t>コウリツ</t>
    </rPh>
    <rPh sb="10" eb="11">
      <t>カ</t>
    </rPh>
    <rPh sb="12" eb="13">
      <t>アラワ</t>
    </rPh>
    <rPh sb="14" eb="16">
      <t>ケイジョウ</t>
    </rPh>
    <rPh sb="16" eb="18">
      <t>シュウシ</t>
    </rPh>
    <rPh sb="18" eb="20">
      <t>ヒリツ</t>
    </rPh>
    <rPh sb="22" eb="25">
      <t>タンネンド</t>
    </rPh>
    <rPh sb="26" eb="28">
      <t>シュウシ</t>
    </rPh>
    <rPh sb="29" eb="31">
      <t>クロジ</t>
    </rPh>
    <rPh sb="43" eb="44">
      <t>コ</t>
    </rPh>
    <rPh sb="49" eb="51">
      <t>ケンゼン</t>
    </rPh>
    <rPh sb="52" eb="54">
      <t>シュウシ</t>
    </rPh>
    <rPh sb="140" eb="142">
      <t>リュウドウ</t>
    </rPh>
    <rPh sb="142" eb="144">
      <t>ヒリツ</t>
    </rPh>
    <rPh sb="150" eb="152">
      <t>ウワマワ</t>
    </rPh>
    <rPh sb="155" eb="157">
      <t>キギョウ</t>
    </rPh>
    <rPh sb="157" eb="158">
      <t>サイ</t>
    </rPh>
    <rPh sb="158" eb="160">
      <t>ザンダカ</t>
    </rPh>
    <rPh sb="160" eb="161">
      <t>タイ</t>
    </rPh>
    <rPh sb="161" eb="163">
      <t>ジギョウ</t>
    </rPh>
    <rPh sb="163" eb="165">
      <t>キボ</t>
    </rPh>
    <rPh sb="165" eb="167">
      <t>ヒリツ</t>
    </rPh>
    <rPh sb="169" eb="171">
      <t>ルイジ</t>
    </rPh>
    <rPh sb="171" eb="173">
      <t>ダンタイ</t>
    </rPh>
    <rPh sb="174" eb="176">
      <t>ゼンコク</t>
    </rPh>
    <rPh sb="176" eb="178">
      <t>ヘイキン</t>
    </rPh>
    <rPh sb="179" eb="181">
      <t>ヒカク</t>
    </rPh>
    <rPh sb="183" eb="185">
      <t>シタマワ</t>
    </rPh>
    <rPh sb="190" eb="191">
      <t>ヒ</t>
    </rPh>
    <rPh sb="192" eb="193">
      <t>ツヅ</t>
    </rPh>
    <rPh sb="195" eb="196">
      <t>リョウ</t>
    </rPh>
    <rPh sb="196" eb="198">
      <t>シヒョウ</t>
    </rPh>
    <rPh sb="199" eb="201">
      <t>スイイ</t>
    </rPh>
    <rPh sb="202" eb="204">
      <t>リュウイ</t>
    </rPh>
    <rPh sb="205" eb="207">
      <t>アンテイ</t>
    </rPh>
    <rPh sb="209" eb="211">
      <t>ケイエイ</t>
    </rPh>
    <rPh sb="216" eb="217">
      <t>ツト</t>
    </rPh>
    <rPh sb="223" eb="225">
      <t>ケイヒ</t>
    </rPh>
    <rPh sb="225" eb="227">
      <t>カイシュウ</t>
    </rPh>
    <rPh sb="227" eb="228">
      <t>リツ</t>
    </rPh>
    <rPh sb="234" eb="235">
      <t>コ</t>
    </rPh>
    <rPh sb="240" eb="242">
      <t>ルイジ</t>
    </rPh>
    <rPh sb="242" eb="244">
      <t>ダンタイ</t>
    </rPh>
    <rPh sb="245" eb="247">
      <t>ゼンコク</t>
    </rPh>
    <rPh sb="247" eb="249">
      <t>ヘイキン</t>
    </rPh>
    <rPh sb="250" eb="252">
      <t>ヒカク</t>
    </rPh>
    <rPh sb="254" eb="256">
      <t>ケンゼン</t>
    </rPh>
    <rPh sb="257" eb="259">
      <t>スイジュン</t>
    </rPh>
    <rPh sb="269" eb="271">
      <t>オスイ</t>
    </rPh>
    <rPh sb="271" eb="273">
      <t>ショリ</t>
    </rPh>
    <rPh sb="273" eb="275">
      <t>ゲンカ</t>
    </rPh>
    <rPh sb="276" eb="278">
      <t>ゼンコク</t>
    </rPh>
    <rPh sb="278" eb="280">
      <t>ヘイキン</t>
    </rPh>
    <rPh sb="281" eb="283">
      <t>ヒカク</t>
    </rPh>
    <rPh sb="286" eb="287">
      <t>ヒク</t>
    </rPh>
    <rPh sb="290" eb="292">
      <t>ルイジ</t>
    </rPh>
    <rPh sb="292" eb="294">
      <t>ダンタイ</t>
    </rPh>
    <rPh sb="295" eb="297">
      <t>ヒカク</t>
    </rPh>
    <rPh sb="308" eb="310">
      <t>キギョウ</t>
    </rPh>
    <rPh sb="310" eb="311">
      <t>サイ</t>
    </rPh>
    <rPh sb="311" eb="313">
      <t>ショウカン</t>
    </rPh>
    <rPh sb="313" eb="314">
      <t>ガク</t>
    </rPh>
    <rPh sb="315" eb="317">
      <t>ゲンショウ</t>
    </rPh>
    <rPh sb="317" eb="319">
      <t>ケイコウ</t>
    </rPh>
    <rPh sb="324" eb="326">
      <t>オスイ</t>
    </rPh>
    <rPh sb="326" eb="328">
      <t>イジ</t>
    </rPh>
    <rPh sb="328" eb="331">
      <t>カンリヒ</t>
    </rPh>
    <rPh sb="332" eb="334">
      <t>リュウイ</t>
    </rPh>
    <rPh sb="336" eb="339">
      <t>ミセツゾク</t>
    </rPh>
    <rPh sb="339" eb="341">
      <t>セタイ</t>
    </rPh>
    <rPh sb="343" eb="345">
      <t>セツゾク</t>
    </rPh>
    <rPh sb="345" eb="347">
      <t>カンショウ</t>
    </rPh>
    <rPh sb="348" eb="349">
      <t>オコナ</t>
    </rPh>
    <rPh sb="351" eb="352">
      <t>ユウ</t>
    </rPh>
    <rPh sb="364" eb="366">
      <t>ケイゾク</t>
    </rPh>
    <rPh sb="372" eb="375">
      <t>スイセンカ</t>
    </rPh>
    <rPh sb="375" eb="376">
      <t>リツ</t>
    </rPh>
    <rPh sb="386" eb="387">
      <t>チカ</t>
    </rPh>
    <rPh sb="388" eb="390">
      <t>スウチ</t>
    </rPh>
    <rPh sb="392" eb="394">
      <t>ゼンコク</t>
    </rPh>
    <rPh sb="394" eb="396">
      <t>ヘイキン</t>
    </rPh>
    <rPh sb="397" eb="399">
      <t>ルイジ</t>
    </rPh>
    <rPh sb="399" eb="401">
      <t>ダンタイ</t>
    </rPh>
    <rPh sb="402" eb="404">
      <t>ヒカク</t>
    </rPh>
    <rPh sb="407" eb="409">
      <t>ウワマワ</t>
    </rPh>
    <rPh sb="414" eb="416">
      <t>コンゴ</t>
    </rPh>
    <rPh sb="418" eb="421">
      <t>ミセツゾク</t>
    </rPh>
    <rPh sb="421" eb="423">
      <t>セタイ</t>
    </rPh>
    <rPh sb="424" eb="426">
      <t>カイショウ</t>
    </rPh>
    <rPh sb="427" eb="428">
      <t>ハカ</t>
    </rPh>
    <rPh sb="430" eb="433">
      <t>ゲスイドウ</t>
    </rPh>
    <rPh sb="433" eb="436">
      <t>シヨウリョウ</t>
    </rPh>
    <rPh sb="436" eb="438">
      <t>シュウニュウ</t>
    </rPh>
    <rPh sb="439" eb="441">
      <t>カクホ</t>
    </rPh>
    <rPh sb="442" eb="443">
      <t>ツト</t>
    </rPh>
    <phoneticPr fontId="4"/>
  </si>
  <si>
    <t>　今後は、人口減少による下水道使用料の減収、汚水管渠の改築更新経費の増加に加えて、物価高騰による維持管理経費の増加が見込まれることから、水需要の変化に留意し、汚水処理原価に見合った適正な下水道使用料となるよう、定期的な見直しのための検討を行う。
　また、浸水対策として公共下水道雨水整備事業の建設投資に企業債を活用することを踏まえ公共下水道事業経営戦略の投資・財政計画に反映するとともに、償還額に留意し、将来にわたって持続可能な経営となるよう、健全で効率的な事業運営を行っていく。
　さらに、公営企業に携わる職員の不足により、技術力の低下、継承が困難となることが予想されることから、下水道事業の持続性を向上させるため、民間企業の技術力・ノウハウを活用したウォ－ターPPPの導入を検討する。</t>
    <rPh sb="1" eb="3">
      <t>コンゴ</t>
    </rPh>
    <rPh sb="5" eb="7">
      <t>ジンコウ</t>
    </rPh>
    <rPh sb="7" eb="9">
      <t>ゲンショウ</t>
    </rPh>
    <rPh sb="12" eb="15">
      <t>ゲスイドウ</t>
    </rPh>
    <rPh sb="15" eb="18">
      <t>シヨウリョウ</t>
    </rPh>
    <rPh sb="22" eb="24">
      <t>オスイ</t>
    </rPh>
    <rPh sb="24" eb="26">
      <t>カンキョ</t>
    </rPh>
    <rPh sb="27" eb="29">
      <t>カイチク</t>
    </rPh>
    <rPh sb="29" eb="31">
      <t>コウシン</t>
    </rPh>
    <rPh sb="31" eb="33">
      <t>ケイヒ</t>
    </rPh>
    <rPh sb="34" eb="36">
      <t>ゾウカ</t>
    </rPh>
    <rPh sb="37" eb="38">
      <t>クワ</t>
    </rPh>
    <rPh sb="41" eb="45">
      <t>ブッカコウトウ</t>
    </rPh>
    <rPh sb="48" eb="50">
      <t>イジ</t>
    </rPh>
    <rPh sb="50" eb="52">
      <t>カンリ</t>
    </rPh>
    <rPh sb="52" eb="54">
      <t>ケイヒ</t>
    </rPh>
    <rPh sb="55" eb="57">
      <t>ゾウカ</t>
    </rPh>
    <rPh sb="58" eb="60">
      <t>ミコ</t>
    </rPh>
    <rPh sb="127" eb="129">
      <t>シンスイ</t>
    </rPh>
    <rPh sb="129" eb="131">
      <t>タイサク</t>
    </rPh>
    <rPh sb="134" eb="136">
      <t>コウキョウ</t>
    </rPh>
    <rPh sb="136" eb="139">
      <t>ゲスイドウ</t>
    </rPh>
    <rPh sb="139" eb="141">
      <t>ウスイ</t>
    </rPh>
    <rPh sb="141" eb="143">
      <t>セイビ</t>
    </rPh>
    <rPh sb="143" eb="145">
      <t>ジギョウ</t>
    </rPh>
    <rPh sb="146" eb="148">
      <t>ケンセツ</t>
    </rPh>
    <rPh sb="148" eb="150">
      <t>トウシ</t>
    </rPh>
    <rPh sb="151" eb="154">
      <t>キギョウサイ</t>
    </rPh>
    <rPh sb="155" eb="157">
      <t>カツヨウ</t>
    </rPh>
    <rPh sb="162" eb="163">
      <t>フ</t>
    </rPh>
    <rPh sb="165" eb="167">
      <t>コウキョウ</t>
    </rPh>
    <rPh sb="167" eb="170">
      <t>ゲスイドウ</t>
    </rPh>
    <rPh sb="170" eb="172">
      <t>ジギョウ</t>
    </rPh>
    <rPh sb="172" eb="174">
      <t>ケイエイ</t>
    </rPh>
    <rPh sb="174" eb="176">
      <t>センリャク</t>
    </rPh>
    <rPh sb="177" eb="179">
      <t>トウシ</t>
    </rPh>
    <rPh sb="180" eb="182">
      <t>ザイセイ</t>
    </rPh>
    <rPh sb="182" eb="184">
      <t>ケイカク</t>
    </rPh>
    <rPh sb="202" eb="204">
      <t>ショウライ</t>
    </rPh>
    <rPh sb="209" eb="211">
      <t>ジゾク</t>
    </rPh>
    <rPh sb="211" eb="213">
      <t>カノウ</t>
    </rPh>
    <rPh sb="214" eb="216">
      <t>ケイエイ</t>
    </rPh>
    <rPh sb="222" eb="224">
      <t>ケンゼン</t>
    </rPh>
    <rPh sb="225" eb="227">
      <t>コウリツ</t>
    </rPh>
    <rPh sb="227" eb="228">
      <t>テキ</t>
    </rPh>
    <rPh sb="229" eb="231">
      <t>ジギョウ</t>
    </rPh>
    <rPh sb="231" eb="233">
      <t>ウンエイ</t>
    </rPh>
    <rPh sb="234" eb="235">
      <t>オコナ</t>
    </rPh>
    <rPh sb="254" eb="256">
      <t>ショクイン</t>
    </rPh>
    <rPh sb="257" eb="259">
      <t>フソク</t>
    </rPh>
    <rPh sb="263" eb="265">
      <t>ギジュツ</t>
    </rPh>
    <rPh sb="265" eb="266">
      <t>リョク</t>
    </rPh>
    <rPh sb="267" eb="269">
      <t>テイカ</t>
    </rPh>
    <rPh sb="270" eb="272">
      <t>ケイショウ</t>
    </rPh>
    <rPh sb="281" eb="28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</si>
</sst>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0.02</c:v>
                </c:pt>
                <c:pt idx="2">
                  <c:v>0.27</c:v>
                </c:pt>
                <c:pt idx="3">
                  <c:v>0.26</c:v>
                </c:pt>
                <c:pt idx="4">
                  <c:v>0.27</c:v>
                </c:pt>
              </c:numCache>
            </c:numRef>
          </c:val>
          <c:extLst>
            <c:ext xmlns:c16="http://schemas.microsoft.com/office/drawing/2014/chart" uri="{C3380CC4-5D6E-409C-BE32-E72D297353CC}">
              <c16:uniqueId val="{00000000-67C3-41BF-9EA5-05963A8509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67C3-41BF-9EA5-05963A8509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65-484A-BAF0-CE8376C213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DC65-484A-BAF0-CE8376C213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99.18</c:v>
                </c:pt>
                <c:pt idx="1">
                  <c:v>99.24</c:v>
                </c:pt>
                <c:pt idx="2">
                  <c:v>99.31</c:v>
                </c:pt>
                <c:pt idx="3">
                  <c:v>99.35</c:v>
                </c:pt>
                <c:pt idx="4">
                  <c:v>99.38</c:v>
                </c:pt>
              </c:numCache>
            </c:numRef>
          </c:val>
          <c:extLst>
            <c:ext xmlns:c16="http://schemas.microsoft.com/office/drawing/2014/chart" uri="{C3380CC4-5D6E-409C-BE32-E72D297353CC}">
              <c16:uniqueId val="{00000000-18E9-4FDE-B0F2-B62A9C80DA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18E9-4FDE-B0F2-B62A9C80DA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112.78</c:v>
                </c:pt>
                <c:pt idx="1">
                  <c:v>106.12</c:v>
                </c:pt>
                <c:pt idx="2">
                  <c:v>107.58</c:v>
                </c:pt>
                <c:pt idx="3">
                  <c:v>105.93</c:v>
                </c:pt>
                <c:pt idx="4">
                  <c:v>105.51</c:v>
                </c:pt>
              </c:numCache>
            </c:numRef>
          </c:val>
          <c:extLst>
            <c:ext xmlns:c16="http://schemas.microsoft.com/office/drawing/2014/chart" uri="{C3380CC4-5D6E-409C-BE32-E72D297353CC}">
              <c16:uniqueId val="{00000000-25CF-41A0-BE42-0DFD96E219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25CF-41A0-BE42-0DFD96E219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4.1100000000000003</c:v>
                </c:pt>
                <c:pt idx="1">
                  <c:v>8.17</c:v>
                </c:pt>
                <c:pt idx="2">
                  <c:v>12.12</c:v>
                </c:pt>
                <c:pt idx="3">
                  <c:v>16.02</c:v>
                </c:pt>
                <c:pt idx="4">
                  <c:v>19.7</c:v>
                </c:pt>
              </c:numCache>
            </c:numRef>
          </c:val>
          <c:extLst>
            <c:ext xmlns:c16="http://schemas.microsoft.com/office/drawing/2014/chart" uri="{C3380CC4-5D6E-409C-BE32-E72D297353CC}">
              <c16:uniqueId val="{00000000-EFD8-45B8-840A-B863D5294C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EFD8-45B8-840A-B863D5294C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2.2599999999999998</c:v>
                </c:pt>
                <c:pt idx="2">
                  <c:v>1.99</c:v>
                </c:pt>
                <c:pt idx="3">
                  <c:v>1.73</c:v>
                </c:pt>
                <c:pt idx="4">
                  <c:v>1.45</c:v>
                </c:pt>
              </c:numCache>
            </c:numRef>
          </c:val>
          <c:extLst>
            <c:ext xmlns:c16="http://schemas.microsoft.com/office/drawing/2014/chart" uri="{C3380CC4-5D6E-409C-BE32-E72D297353CC}">
              <c16:uniqueId val="{00000000-768A-4844-B8B0-1C899617CE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768A-4844-B8B0-1C899617CE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21-43A7-917B-7492A60BFF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4E21-43A7-917B-7492A60BFF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47.95</c:v>
                </c:pt>
                <c:pt idx="1">
                  <c:v>55.37</c:v>
                </c:pt>
                <c:pt idx="2">
                  <c:v>73.58</c:v>
                </c:pt>
                <c:pt idx="3">
                  <c:v>96.81</c:v>
                </c:pt>
                <c:pt idx="4">
                  <c:v>121.74</c:v>
                </c:pt>
              </c:numCache>
            </c:numRef>
          </c:val>
          <c:extLst>
            <c:ext xmlns:c16="http://schemas.microsoft.com/office/drawing/2014/chart" uri="{C3380CC4-5D6E-409C-BE32-E72D297353CC}">
              <c16:uniqueId val="{00000000-0130-4FA2-A007-9CE4078974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0130-4FA2-A007-9CE4078974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435.14</c:v>
                </c:pt>
                <c:pt idx="1">
                  <c:v>386.36</c:v>
                </c:pt>
                <c:pt idx="2">
                  <c:v>356.98</c:v>
                </c:pt>
                <c:pt idx="3">
                  <c:v>341.13</c:v>
                </c:pt>
                <c:pt idx="4">
                  <c:v>321.77999999999997</c:v>
                </c:pt>
              </c:numCache>
            </c:numRef>
          </c:val>
          <c:extLst>
            <c:ext xmlns:c16="http://schemas.microsoft.com/office/drawing/2014/chart" uri="{C3380CC4-5D6E-409C-BE32-E72D297353CC}">
              <c16:uniqueId val="{00000000-956D-46DD-BCF9-1556F3CA39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956D-46DD-BCF9-1556F3CA39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102.56</c:v>
                </c:pt>
                <c:pt idx="1">
                  <c:v>108.64</c:v>
                </c:pt>
                <c:pt idx="2">
                  <c:v>108.85</c:v>
                </c:pt>
                <c:pt idx="3">
                  <c:v>106.55</c:v>
                </c:pt>
                <c:pt idx="4">
                  <c:v>105.99</c:v>
                </c:pt>
              </c:numCache>
            </c:numRef>
          </c:val>
          <c:extLst>
            <c:ext xmlns:c16="http://schemas.microsoft.com/office/drawing/2014/chart" uri="{C3380CC4-5D6E-409C-BE32-E72D297353CC}">
              <c16:uniqueId val="{00000000-5622-4A45-B868-EB63BB2BA7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5622-4A45-B868-EB63BB2BA7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133.38999999999999</c:v>
                </c:pt>
                <c:pt idx="1">
                  <c:v>127.67</c:v>
                </c:pt>
                <c:pt idx="2">
                  <c:v>127.3</c:v>
                </c:pt>
                <c:pt idx="3">
                  <c:v>126.63</c:v>
                </c:pt>
                <c:pt idx="4">
                  <c:v>134.25</c:v>
                </c:pt>
              </c:numCache>
            </c:numRef>
          </c:val>
          <c:extLst>
            <c:ext xmlns:c16="http://schemas.microsoft.com/office/drawing/2014/chart" uri="{C3380CC4-5D6E-409C-BE32-E72D297353CC}">
              <c16:uniqueId val="{00000000-E07D-4327-945D-003479D4808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E07D-4327-945D-003479D4808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T86" sqref="BT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東大和市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84996</v>
      </c>
      <c r="AM8" s="41"/>
      <c r="AN8" s="41"/>
      <c r="AO8" s="41"/>
      <c r="AP8" s="41"/>
      <c r="AQ8" s="41"/>
      <c r="AR8" s="41"/>
      <c r="AS8" s="41"/>
      <c r="AT8" s="34">
        <f>データ!T6</f>
        <v>13.42</v>
      </c>
      <c r="AU8" s="34"/>
      <c r="AV8" s="34"/>
      <c r="AW8" s="34"/>
      <c r="AX8" s="34"/>
      <c r="AY8" s="34"/>
      <c r="AZ8" s="34"/>
      <c r="BA8" s="34"/>
      <c r="BB8" s="34">
        <f>データ!U6</f>
        <v>6333.53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67.650000000000006</v>
      </c>
      <c r="J10" s="34"/>
      <c r="K10" s="34"/>
      <c r="L10" s="34"/>
      <c r="M10" s="34"/>
      <c r="N10" s="34"/>
      <c r="O10" s="34"/>
      <c r="P10" s="34">
        <f>データ!P6</f>
        <v>100</v>
      </c>
      <c r="Q10" s="34"/>
      <c r="R10" s="34"/>
      <c r="S10" s="34"/>
      <c r="T10" s="34"/>
      <c r="U10" s="34"/>
      <c r="V10" s="34"/>
      <c r="W10" s="34">
        <f>データ!Q6</f>
        <v>83.4</v>
      </c>
      <c r="X10" s="34"/>
      <c r="Y10" s="34"/>
      <c r="Z10" s="34"/>
      <c r="AA10" s="34"/>
      <c r="AB10" s="34"/>
      <c r="AC10" s="34"/>
      <c r="AD10" s="41">
        <f>データ!R6</f>
        <v>2017</v>
      </c>
      <c r="AE10" s="41"/>
      <c r="AF10" s="41"/>
      <c r="AG10" s="41"/>
      <c r="AH10" s="41"/>
      <c r="AI10" s="41"/>
      <c r="AJ10" s="41"/>
      <c r="AK10" s="2"/>
      <c r="AL10" s="41">
        <f>データ!V6</f>
        <v>84875</v>
      </c>
      <c r="AM10" s="41"/>
      <c r="AN10" s="41"/>
      <c r="AO10" s="41"/>
      <c r="AP10" s="41"/>
      <c r="AQ10" s="41"/>
      <c r="AR10" s="41"/>
      <c r="AS10" s="41"/>
      <c r="AT10" s="34">
        <f>データ!W6</f>
        <v>9.91</v>
      </c>
      <c r="AU10" s="34"/>
      <c r="AV10" s="34"/>
      <c r="AW10" s="34"/>
      <c r="AX10" s="34"/>
      <c r="AY10" s="34"/>
      <c r="AZ10" s="34"/>
      <c r="BA10" s="34"/>
      <c r="BB10" s="34">
        <f>データ!X6</f>
        <v>8564.58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FTXu2quJBtnHJnbl4Bj0INH4DM8k4Hyl43CE7TgDSPjK+6xTnxlMQSWkYL2/eFt0+JmJYnF+q4WPQk7/QrYWw==" saltValue="RBcy/XWFLQbQv7+DxRe1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132209</v>
      </c>
      <c r="D6" s="19">
        <f t="shared" si="3"/>
        <v>46</v>
      </c>
      <c r="E6" s="19">
        <f t="shared" si="3"/>
        <v>17</v>
      </c>
      <c r="F6" s="19">
        <f t="shared" si="3"/>
        <v>1</v>
      </c>
      <c r="G6" s="19">
        <f t="shared" si="3"/>
        <v>0</v>
      </c>
      <c r="H6" s="19" t="str">
        <f t="shared" si="3"/>
        <v>東京都　東大和市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67.650000000000006</v>
      </c>
      <c r="P6" s="20">
        <f t="shared" si="3"/>
        <v>100</v>
      </c>
      <c r="Q6" s="20">
        <f t="shared" si="3"/>
        <v>83.4</v>
      </c>
      <c r="R6" s="20">
        <f t="shared" si="3"/>
        <v>2017</v>
      </c>
      <c r="S6" s="20">
        <f t="shared" si="3"/>
        <v>84996</v>
      </c>
      <c r="T6" s="20">
        <f t="shared" si="3"/>
        <v>13.42</v>
      </c>
      <c r="U6" s="20">
        <f t="shared" si="3"/>
        <v>6333.53</v>
      </c>
      <c r="V6" s="20">
        <f t="shared" si="3"/>
        <v>84875</v>
      </c>
      <c r="W6" s="20">
        <f t="shared" si="3"/>
        <v>9.91</v>
      </c>
      <c r="X6" s="20">
        <f t="shared" si="3"/>
        <v>8564.58</v>
      </c>
      <c r="Y6" s="21">
        <f>IF(Y7="",NA(),Y7)</f>
        <v>112.78</v>
      </c>
      <c r="Z6" s="21">
        <f t="shared" ref="Z6:AH6" si="4">IF(Z7="",NA(),Z7)</f>
        <v>106.12</v>
      </c>
      <c r="AA6" s="21">
        <f t="shared" si="4"/>
        <v>107.58</v>
      </c>
      <c r="AB6" s="21">
        <f t="shared" si="4"/>
        <v>105.93</v>
      </c>
      <c r="AC6" s="21">
        <f t="shared" si="4"/>
        <v>105.51</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47.95</v>
      </c>
      <c r="AV6" s="21">
        <f t="shared" ref="AV6:BD6" si="6">IF(AV7="",NA(),AV7)</f>
        <v>55.37</v>
      </c>
      <c r="AW6" s="21">
        <f t="shared" si="6"/>
        <v>73.58</v>
      </c>
      <c r="AX6" s="21">
        <f t="shared" si="6"/>
        <v>96.81</v>
      </c>
      <c r="AY6" s="21">
        <f t="shared" si="6"/>
        <v>121.74</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435.14</v>
      </c>
      <c r="BG6" s="21">
        <f t="shared" ref="BG6:BO6" si="7">IF(BG7="",NA(),BG7)</f>
        <v>386.36</v>
      </c>
      <c r="BH6" s="21">
        <f t="shared" si="7"/>
        <v>356.98</v>
      </c>
      <c r="BI6" s="21">
        <f t="shared" si="7"/>
        <v>341.13</v>
      </c>
      <c r="BJ6" s="21">
        <f t="shared" si="7"/>
        <v>321.77999999999997</v>
      </c>
      <c r="BK6" s="21">
        <f t="shared" si="7"/>
        <v>843.72</v>
      </c>
      <c r="BL6" s="21">
        <f t="shared" si="7"/>
        <v>788.62</v>
      </c>
      <c r="BM6" s="21">
        <f t="shared" si="7"/>
        <v>772.15</v>
      </c>
      <c r="BN6" s="21">
        <f t="shared" si="7"/>
        <v>717.6</v>
      </c>
      <c r="BO6" s="21">
        <f t="shared" si="7"/>
        <v>718.5</v>
      </c>
      <c r="BP6" s="20" t="str">
        <f>IF(BP7="","",IF(BP7="-","【-】","【"&amp;SUBSTITUTE(TEXT(BP7,"#,##0.00"),"-","△")&amp;"】"))</f>
        <v>【602.56】</v>
      </c>
      <c r="BQ6" s="21">
        <f>IF(BQ7="",NA(),BQ7)</f>
        <v>102.56</v>
      </c>
      <c r="BR6" s="21">
        <f t="shared" ref="BR6:BZ6" si="8">IF(BR7="",NA(),BR7)</f>
        <v>108.64</v>
      </c>
      <c r="BS6" s="21">
        <f t="shared" si="8"/>
        <v>108.85</v>
      </c>
      <c r="BT6" s="21">
        <f t="shared" si="8"/>
        <v>106.55</v>
      </c>
      <c r="BU6" s="21">
        <f t="shared" si="8"/>
        <v>105.99</v>
      </c>
      <c r="BV6" s="21">
        <f t="shared" si="8"/>
        <v>94.81</v>
      </c>
      <c r="BW6" s="21">
        <f t="shared" si="8"/>
        <v>99.88</v>
      </c>
      <c r="BX6" s="21">
        <f t="shared" si="8"/>
        <v>98.82</v>
      </c>
      <c r="BY6" s="21">
        <f t="shared" si="8"/>
        <v>97.58</v>
      </c>
      <c r="BZ6" s="21">
        <f t="shared" si="8"/>
        <v>98.33</v>
      </c>
      <c r="CA6" s="20" t="str">
        <f>IF(CA7="","",IF(CA7="-","【-】","【"&amp;SUBSTITUTE(TEXT(CA7,"#,##0.00"),"-","△")&amp;"】"))</f>
        <v>【97.94】</v>
      </c>
      <c r="CB6" s="21">
        <f>IF(CB7="",NA(),CB7)</f>
        <v>133.38999999999999</v>
      </c>
      <c r="CC6" s="21">
        <f t="shared" ref="CC6:CK6" si="9">IF(CC7="",NA(),CC7)</f>
        <v>127.67</v>
      </c>
      <c r="CD6" s="21">
        <f t="shared" si="9"/>
        <v>127.3</v>
      </c>
      <c r="CE6" s="21">
        <f t="shared" si="9"/>
        <v>126.63</v>
      </c>
      <c r="CF6" s="21">
        <f t="shared" si="9"/>
        <v>134.25</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99.18</v>
      </c>
      <c r="CY6" s="21">
        <f t="shared" ref="CY6:DG6" si="11">IF(CY7="",NA(),CY7)</f>
        <v>99.24</v>
      </c>
      <c r="CZ6" s="21">
        <f t="shared" si="11"/>
        <v>99.31</v>
      </c>
      <c r="DA6" s="21">
        <f t="shared" si="11"/>
        <v>99.35</v>
      </c>
      <c r="DB6" s="21">
        <f t="shared" si="11"/>
        <v>99.38</v>
      </c>
      <c r="DC6" s="21">
        <f t="shared" si="11"/>
        <v>95.96</v>
      </c>
      <c r="DD6" s="21">
        <f t="shared" si="11"/>
        <v>95.73</v>
      </c>
      <c r="DE6" s="21">
        <f t="shared" si="11"/>
        <v>96.1</v>
      </c>
      <c r="DF6" s="21">
        <f t="shared" si="11"/>
        <v>96.61</v>
      </c>
      <c r="DG6" s="21">
        <f t="shared" si="11"/>
        <v>96.35</v>
      </c>
      <c r="DH6" s="20" t="str">
        <f>IF(DH7="","",IF(DH7="-","【-】","【"&amp;SUBSTITUTE(TEXT(DH7,"#,##0.00"),"-","△")&amp;"】"))</f>
        <v>【96.00】</v>
      </c>
      <c r="DI6" s="21">
        <f>IF(DI7="",NA(),DI7)</f>
        <v>4.1100000000000003</v>
      </c>
      <c r="DJ6" s="21">
        <f t="shared" ref="DJ6:DR6" si="12">IF(DJ7="",NA(),DJ7)</f>
        <v>8.17</v>
      </c>
      <c r="DK6" s="21">
        <f t="shared" si="12"/>
        <v>12.12</v>
      </c>
      <c r="DL6" s="21">
        <f t="shared" si="12"/>
        <v>16.02</v>
      </c>
      <c r="DM6" s="21">
        <f t="shared" si="12"/>
        <v>19.7</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1">
        <f t="shared" ref="DU6:EC6" si="13">IF(DU7="",NA(),DU7)</f>
        <v>2.2599999999999998</v>
      </c>
      <c r="DV6" s="21">
        <f t="shared" si="13"/>
        <v>1.99</v>
      </c>
      <c r="DW6" s="21">
        <f t="shared" si="13"/>
        <v>1.73</v>
      </c>
      <c r="DX6" s="21">
        <f t="shared" si="13"/>
        <v>1.45</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0.02</v>
      </c>
      <c r="EG6" s="21">
        <f t="shared" si="14"/>
        <v>0.27</v>
      </c>
      <c r="EH6" s="21">
        <f t="shared" si="14"/>
        <v>0.26</v>
      </c>
      <c r="EI6" s="21">
        <f t="shared" si="14"/>
        <v>0.27</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132209</v>
      </c>
      <c r="D7" s="23">
        <v>46</v>
      </c>
      <c r="E7" s="23">
        <v>17</v>
      </c>
      <c r="F7" s="23">
        <v>1</v>
      </c>
      <c r="G7" s="23">
        <v>0</v>
      </c>
      <c r="H7" s="23" t="s">
        <v>96</v>
      </c>
      <c r="I7" s="23" t="s">
        <v>97</v>
      </c>
      <c r="J7" s="23" t="s">
        <v>98</v>
      </c>
      <c r="K7" s="23" t="s">
        <v>99</v>
      </c>
      <c r="L7" s="23" t="s">
        <v>100</v>
      </c>
      <c r="M7" s="23" t="s">
        <v>101</v>
      </c>
      <c r="N7" s="24" t="s">
        <v>102</v>
      </c>
      <c r="O7" s="24">
        <v>67.650000000000006</v>
      </c>
      <c r="P7" s="24">
        <v>100</v>
      </c>
      <c r="Q7" s="24">
        <v>83.4</v>
      </c>
      <c r="R7" s="24">
        <v>2017</v>
      </c>
      <c r="S7" s="24">
        <v>84996</v>
      </c>
      <c r="T7" s="24">
        <v>13.42</v>
      </c>
      <c r="U7" s="24">
        <v>6333.53</v>
      </c>
      <c r="V7" s="24">
        <v>84875</v>
      </c>
      <c r="W7" s="24">
        <v>9.91</v>
      </c>
      <c r="X7" s="24">
        <v>8564.58</v>
      </c>
      <c r="Y7" s="24">
        <v>112.78</v>
      </c>
      <c r="Z7" s="24">
        <v>106.12</v>
      </c>
      <c r="AA7" s="24">
        <v>107.58</v>
      </c>
      <c r="AB7" s="24">
        <v>105.93</v>
      </c>
      <c r="AC7" s="24">
        <v>105.51</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47.95</v>
      </c>
      <c r="AV7" s="24">
        <v>55.37</v>
      </c>
      <c r="AW7" s="24">
        <v>73.58</v>
      </c>
      <c r="AX7" s="24">
        <v>96.81</v>
      </c>
      <c r="AY7" s="24">
        <v>121.74</v>
      </c>
      <c r="AZ7" s="24">
        <v>37.200000000000003</v>
      </c>
      <c r="BA7" s="24">
        <v>47.13</v>
      </c>
      <c r="BB7" s="24">
        <v>50.85</v>
      </c>
      <c r="BC7" s="24">
        <v>63.13</v>
      </c>
      <c r="BD7" s="24">
        <v>70.599999999999994</v>
      </c>
      <c r="BE7" s="24">
        <v>82.75</v>
      </c>
      <c r="BF7" s="24">
        <v>435.14</v>
      </c>
      <c r="BG7" s="24">
        <v>386.36</v>
      </c>
      <c r="BH7" s="24">
        <v>356.98</v>
      </c>
      <c r="BI7" s="24">
        <v>341.13</v>
      </c>
      <c r="BJ7" s="24">
        <v>321.77999999999997</v>
      </c>
      <c r="BK7" s="24">
        <v>843.72</v>
      </c>
      <c r="BL7" s="24">
        <v>788.62</v>
      </c>
      <c r="BM7" s="24">
        <v>772.15</v>
      </c>
      <c r="BN7" s="24">
        <v>717.6</v>
      </c>
      <c r="BO7" s="24">
        <v>718.5</v>
      </c>
      <c r="BP7" s="24">
        <v>602.55999999999995</v>
      </c>
      <c r="BQ7" s="24">
        <v>102.56</v>
      </c>
      <c r="BR7" s="24">
        <v>108.64</v>
      </c>
      <c r="BS7" s="24">
        <v>108.85</v>
      </c>
      <c r="BT7" s="24">
        <v>106.55</v>
      </c>
      <c r="BU7" s="24">
        <v>105.99</v>
      </c>
      <c r="BV7" s="24">
        <v>94.81</v>
      </c>
      <c r="BW7" s="24">
        <v>99.88</v>
      </c>
      <c r="BX7" s="24">
        <v>98.82</v>
      </c>
      <c r="BY7" s="24">
        <v>97.58</v>
      </c>
      <c r="BZ7" s="24">
        <v>98.33</v>
      </c>
      <c r="CA7" s="24">
        <v>97.94</v>
      </c>
      <c r="CB7" s="24">
        <v>133.38999999999999</v>
      </c>
      <c r="CC7" s="24">
        <v>127.67</v>
      </c>
      <c r="CD7" s="24">
        <v>127.3</v>
      </c>
      <c r="CE7" s="24">
        <v>126.63</v>
      </c>
      <c r="CF7" s="24">
        <v>134.25</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99.18</v>
      </c>
      <c r="CY7" s="24">
        <v>99.24</v>
      </c>
      <c r="CZ7" s="24">
        <v>99.31</v>
      </c>
      <c r="DA7" s="24">
        <v>99.35</v>
      </c>
      <c r="DB7" s="24">
        <v>99.38</v>
      </c>
      <c r="DC7" s="24">
        <v>95.96</v>
      </c>
      <c r="DD7" s="24">
        <v>95.73</v>
      </c>
      <c r="DE7" s="24">
        <v>96.1</v>
      </c>
      <c r="DF7" s="24">
        <v>96.61</v>
      </c>
      <c r="DG7" s="24">
        <v>96.35</v>
      </c>
      <c r="DH7" s="24">
        <v>96</v>
      </c>
      <c r="DI7" s="24">
        <v>4.1100000000000003</v>
      </c>
      <c r="DJ7" s="24">
        <v>8.17</v>
      </c>
      <c r="DK7" s="24">
        <v>12.12</v>
      </c>
      <c r="DL7" s="24">
        <v>16.02</v>
      </c>
      <c r="DM7" s="24">
        <v>19.7</v>
      </c>
      <c r="DN7" s="24">
        <v>20.23</v>
      </c>
      <c r="DO7" s="24">
        <v>22.34</v>
      </c>
      <c r="DP7" s="24">
        <v>24.65</v>
      </c>
      <c r="DQ7" s="24">
        <v>24.87</v>
      </c>
      <c r="DR7" s="24">
        <v>26.94</v>
      </c>
      <c r="DS7" s="24">
        <v>42.2</v>
      </c>
      <c r="DT7" s="24">
        <v>0</v>
      </c>
      <c r="DU7" s="24">
        <v>2.2599999999999998</v>
      </c>
      <c r="DV7" s="24">
        <v>1.99</v>
      </c>
      <c r="DW7" s="24">
        <v>1.73</v>
      </c>
      <c r="DX7" s="24">
        <v>1.45</v>
      </c>
      <c r="DY7" s="24">
        <v>1.63</v>
      </c>
      <c r="DZ7" s="24">
        <v>1.94</v>
      </c>
      <c r="EA7" s="24">
        <v>2.42</v>
      </c>
      <c r="EB7" s="24">
        <v>3</v>
      </c>
      <c r="EC7" s="24">
        <v>3.91</v>
      </c>
      <c r="ED7" s="24">
        <v>9.4600000000000009</v>
      </c>
      <c r="EE7" s="24">
        <v>0</v>
      </c>
      <c r="EF7" s="24">
        <v>0.02</v>
      </c>
      <c r="EG7" s="24">
        <v>0.27</v>
      </c>
      <c r="EH7" s="24">
        <v>0.26</v>
      </c>
      <c r="EI7" s="24">
        <v>0.27</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野倉　萌</cp:lastModifiedBy>
  <cp:lastPrinted>2026-01-26T10:02:17Z</cp:lastPrinted>
  <dcterms:created xsi:type="dcterms:W3CDTF">2025-12-23T05:59:31Z</dcterms:created>
  <dcterms:modified xsi:type="dcterms:W3CDTF">2026-01-27T04:02:42Z</dcterms:modified>
  <cp:category/>
</cp:coreProperties>
</file>