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6026425\Desktop\"/>
    </mc:Choice>
  </mc:AlternateContent>
  <xr:revisionPtr revIDLastSave="0" documentId="8_{0DC6CBED-AF9C-4114-9FD0-B74DB05ABD7B}" xr6:coauthVersionLast="47" xr6:coauthVersionMax="47" xr10:uidLastSave="{00000000-0000-0000-0000-000000000000}"/>
  <bookViews>
    <workbookView xWindow="28680" yWindow="-120" windowWidth="29040" windowHeight="15840" tabRatio="88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U34" i="10"/>
  <c r="U35" i="10" s="1"/>
  <c r="C34" i="10"/>
  <c r="U36" i="10" l="1"/>
  <c r="AM34"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<sst xmlns="http://schemas.openxmlformats.org/spreadsheetml/2006/main" count="1061" uniqueCount="621">
  <si>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</si>
  <si>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</si>
  <si>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</si>
  <si>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</si>
  <si>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</si>
  <si>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</si>
  <si>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</si>
  <si>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</si>
  <si>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</si>
  <si>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</si>
  <si>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</si>
  <si>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</si>
  <si>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</si>
  <si>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</si>
  <si>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</si>
  <si>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</si>
  <si>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</si>
  <si>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</si>
  <si>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</si>
  <si>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</si>
  <si>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</si>
  <si>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</si>
  <si>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</si>
  <si>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</si>
  <si>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</si>
  <si>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</si>
  <si>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</si>
  <si>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</si>
  <si>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</si>
  <si>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</si>
  <si>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</si>
  <si>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</si>
  <si>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</si>
  <si>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</si>
  <si>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</si>
  <si>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</si>
  <si>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</si>
  <si>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</si>
  <si>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</si>
  <si>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</si>
  <si>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</si>
  <si>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</si>
  <si>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</si>
  <si>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</si>
  <si>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</si>
  <si>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</si>
  <si>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</si>
  <si>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</si>
  <si>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</si>
  <si>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</si>
  <si>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</si>
  <si>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</si>
  <si>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</si>
  <si>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</si>
  <si>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</si>
  <si>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</si>
  <si>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</si>
  <si>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</si>
  <si>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</si>
  <si>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</si>
  <si>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</si>
  <si>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</si>
  <si>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</si>
  <si>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</si>
  <si>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</si>
  <si>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</si>
  <si>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</si>
  <si>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</si>
  <si>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</si>
  <si>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</si>
  <si>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</si>
  <si>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</si>
  <si>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</si>
  <si>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</si>
  <si>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</si>
  <si>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</si>
  <si>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</si>
  <si>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</si>
  <si>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</si>
  <si>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</si>
  <si>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</si>
  <si>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</si>
  <si>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</si>
  <si>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</si>
  <si>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</si>
  <si>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</si>
  <si>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</si>
  <si>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</si>
  <si>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</si>
  <si>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</si>
  <si>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</si>
  <si>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</si>
  <si>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</si>
  <si>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</si>
  <si>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</si>
  <si>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</si>
  <si>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</si>
  <si>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</si>
  <si>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</si>
  <si>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</si>
  <si>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</si>
  <si>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</si>
  <si>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</si>
  <si>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</si>
  <si>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</si>
  <si>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</si>
  <si>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</si>
  <si>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</si>
  <si>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</si>
  <si>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</si>
  <si>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</si>
  <si>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</si>
  <si>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</si>
  <si>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</si>
  <si>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</si>
  <si>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</si>
  <si>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</si>
  <si>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</si>
  <si>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</si>
  <si>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</si>
  <si>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</si>
  <si>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</si>
  <si>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</si>
  <si>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</si>
  <si>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</si>
  <si>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</si>
  <si>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</si>
  <si>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</si>
  <si>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</si>
  <si>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</si>
  <si>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</si>
  <si>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</si>
  <si>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</si>
  <si>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</si>
  <si>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</si>
  <si>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</si>
  <si>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</si>
  <si>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</si>
  <si>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</si>
  <si>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</si>
  <si>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</si>
  <si>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</si>
  <si>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</si>
  <si>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</si>
  <si>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</si>
  <si>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</si>
  <si>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</si>
  <si>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</si>
  <si>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</si>
  <si>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</si>
  <si>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</si>
  <si>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</si>
  <si>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</si>
  <si>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</si>
  <si>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</si>
  <si>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</si>
  <si>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</si>
  <si>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</si>
  <si>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</si>
  <si>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</si>
  <si>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</si>
  <si>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</si>
  <si>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</si>
  <si>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</si>
  <si>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</si>
  <si>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</si>
  <si>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</si>
  <si>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</si>
  <si>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</si>
  <si>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</si>
  <si>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</si>
  <si>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</si>
  <si>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</si>
  <si>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</si>
  <si>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</si>
  <si>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</si>
  <si>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</si>
  <si>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</si>
  <si>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</si>
  <si>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</si>
  <si>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</si>
  <si>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</si>
  <si>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</si>
  <si>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</si>
  <si>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</si>
  <si>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</si>
  <si>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</si>
  <si>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</si>
  <si>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</si>
  <si>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</si>
  <si>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</si>
  <si>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</si>
  <si>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</si>
  <si>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</si>
  <si>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</si>
  <si>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</si>
  <si>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</si>
  <si>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</si>
  <si>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</si>
  <si>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</si>
  <si>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</si>
  <si>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</si>
  <si>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</si>
  <si>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</si>
  <si>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</si>
  <si>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</si>
  <si>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</si>
  <si>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</si>
  <si>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</si>
  <si>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</si>
  <si>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</si>
  <si>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</si>
  <si>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</si>
  <si>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</si>
  <si>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</si>
  <si>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</si>
  <si>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</si>
  <si>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</si>
  <si>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</si>
  <si>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東京都東大和市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</si>
  <si>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</si>
  <si>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</si>
  <si>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</si>
  <si>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</si>
  <si>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</si>
  <si>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</si>
  <si>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</si>
  <si>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</si>
  <si>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</si>
  <si>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</si>
  <si>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</si>
  <si>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</si>
  <si>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</si>
  <si>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</si>
  <si>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</si>
  <si>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</si>
  <si>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</si>
  <si>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</si>
  <si>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</si>
  <si>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</si>
  <si>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</si>
  <si>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</si>
  <si>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</si>
  <si>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</si>
  <si>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</si>
  <si>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</si>
  <si>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</si>
  <si>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</si>
  <si>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</si>
  <si>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</si>
  <si>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</si>
  <si>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</si>
  <si>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</si>
  <si>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</si>
  <si>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</si>
  <si>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</si>
  <si>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</si>
  <si>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</si>
  <si>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</si>
  <si>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</si>
  <si>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</si>
  <si>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</si>
  <si>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</si>
  <si>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</si>
  <si>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</si>
  <si>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</si>
  <si>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</si>
  <si>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</si>
  <si>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</si>
  <si>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</si>
  <si>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</si>
  <si>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</si>
  <si>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</si>
  <si>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</si>
  <si>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</si>
  <si>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</si>
  <si>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</si>
  <si>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</si>
  <si>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</si>
  <si>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</si>
  <si>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</si>
  <si>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</si>
  <si>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</si>
  <si>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</si>
  <si>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</si>
  <si>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</si>
  <si>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</si>
  <si>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</si>
  <si>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</si>
  <si>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</si>
  <si>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</si>
  <si>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</si>
  <si>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</si>
  <si>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</si>
  <si>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</si>
  <si>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</si>
  <si>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</si>
  <si>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</si>
  <si>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</si>
  <si>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</si>
  <si>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</si>
  <si>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</si>
  <si>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</si>
  <si>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</si>
  <si>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</si>
  <si>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</si>
  <si>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</si>
  <si>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</si>
  <si>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</si>
  <si>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</si>
  <si>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</si>
  <si>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</si>
  <si>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</si>
  <si>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</si>
  <si>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</si>
  <si>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</si>
  <si>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</si>
  <si>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</si>
  <si>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</si>
  <si>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</si>
  <si>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</si>
  <si>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</si>
  <si>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</si>
  <si>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</si>
  <si>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</si>
  <si>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</si>
  <si>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</si>
  <si>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</si>
  <si>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</si>
  <si>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</si>
  <si>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</si>
  <si>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</si>
  <si>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</si>
  <si>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</si>
  <si>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</si>
  <si>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</si>
  <si>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</si>
  <si>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</si>
  <si>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</si>
  <si>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</si>
  <si>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</si>
  <si>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</si>
  <si>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</si>
  <si>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</si>
  <si>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</si>
  <si>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</si>
  <si>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</si>
  <si>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</si>
  <si>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</si>
  <si>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</si>
  <si>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</si>
  <si>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</si>
  <si>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</si>
  <si>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</si>
  <si>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</si>
  <si>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</si>
  <si>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</si>
  <si>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</si>
  <si>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</si>
  <si>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</si>
  <si>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</si>
  <si>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</si>
  <si>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</si>
  <si>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</si>
  <si>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</si>
  <si>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</si>
  <si>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</si>
  <si>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</si>
  <si>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</si>
  <si>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</si>
  <si>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</si>
  <si>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</si>
  <si>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</si>
  <si>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</si>
  <si>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東京都東大和市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</si>
  <si>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</si>
  <si>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</si>
  <si>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</si>
  <si>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</si>
  <si>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</si>
  <si>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</si>
  <si>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</si>
  <si>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</si>
  <si>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</si>
  <si>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</si>
  <si>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</si>
  <si>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</si>
  <si>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</si>
  <si>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</si>
  <si>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</si>
  <si>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</si>
  <si>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</si>
  <si>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</si>
  <si>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</si>
  <si>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</si>
  <si>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</si>
  <si>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</si>
  <si>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</si>
  <si>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</si>
  <si>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</si>
  <si>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</si>
  <si>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</si>
  <si>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</si>
  <si>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</si>
  <si>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</si>
  <si>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</si>
  <si>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</si>
  <si>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</si>
  <si>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</si>
  <si>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</si>
  <si>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</si>
  <si>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</si>
  <si>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</si>
  <si>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</si>
  <si>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</si>
  <si>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</si>
  <si>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</si>
  <si>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</si>
  <si>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</si>
  <si>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</si>
  <si>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</si>
  <si>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</si>
  <si>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</si>
  <si>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</si>
  <si>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</si>
  <si>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</si>
  <si>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</si>
  <si>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</si>
  <si>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</si>
  <si>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</si>
  <si>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</si>
  <si>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</si>
  <si>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</si>
  <si>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</si>
  <si>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</si>
  <si>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</si>
  <si>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</si>
  <si>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</si>
  <si>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</si>
  <si>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</si>
  <si>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</si>
  <si>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</si>
  <si>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</si>
  <si>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</si>
  <si>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</si>
  <si>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</si>
  <si>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</si>
  <si>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</si>
  <si>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</si>
  <si>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</si>
  <si>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</si>
  <si>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</si>
  <si>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</si>
  <si>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</si>
  <si>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</si>
  <si>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</si>
  <si>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</si>
  <si>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</si>
  <si>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</si>
  <si>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</si>
  <si>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</si>
  <si>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</si>
  <si>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</si>
  <si>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</si>
  <si>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</si>
  <si>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</si>
  <si>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</si>
  <si>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</si>
  <si>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</si>
  <si>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</si>
  <si>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</si>
  <si>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</si>
  <si>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</si>
  <si>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</si>
  <si>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</si>
  <si>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</si>
  <si>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</si>
  <si>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</si>
  <si>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</si>
  <si>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</si>
  <si>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</si>
  <si>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</si>
  <si>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</si>
  <si>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</si>
  <si>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</si>
  <si>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</si>
  <si>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</si>
  <si>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</si>
  <si>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</si>
  <si>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</si>
  <si>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</si>
  <si>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</si>
  <si>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</si>
  <si>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</si>
  <si>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</si>
  <si>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</si>
  <si>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</si>
  <si>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</si>
  <si>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</si>
  <si>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</si>
  <si>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</si>
  <si>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</si>
  <si>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</si>
  <si>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</si>
  <si>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</si>
  <si>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</si>
  <si>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</si>
  <si>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</si>
  <si>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</si>
  <si>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</si>
  <si>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</si>
  <si>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</si>
  <si>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</si>
  <si>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</si>
  <si>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</si>
  <si>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</si>
  <si>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</si>
  <si>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</si>
  <si>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</si>
  <si>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</si>
  <si>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</si>
  <si>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</si>
  <si>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</si>
  <si>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</si>
  <si>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</si>
  <si>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</si>
  <si>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</si>
  <si>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</si>
  <si>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</si>
  <si>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</si>
  <si>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</si>
  <si>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</si>
  <si>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</si>
  <si>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</si>
  <si>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</si>
  <si>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</si>
  <si>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</si>
  <si>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</si>
  <si>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</si>
  <si>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</si>
  <si>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</si>
  <si>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</si>
  <si>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</si>
  <si>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</si>
  <si>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</si>
  <si>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</si>
  <si>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</si>
  <si>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</si>
  <si>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</si>
  <si>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</si>
  <si>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</si>
  <si>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</si>
  <si>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</si>
  <si>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</si>
  <si>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</si>
  <si>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</si>
  <si>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</si>
  <si>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</si>
  <si>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</si>
  <si>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</si>
  <si>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</si>
  <si>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</si>
  <si>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</si>
  <si>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</si>
  <si>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</si>
  <si>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</si>
  <si>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</si>
  <si>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</si>
  <si>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</si>
  <si>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</si>
  <si>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</si>
  <si>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</si>
  <si>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</si>
  <si>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</si>
  <si>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</si>
  <si>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</si>
  <si>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</si>
  <si>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</si>
  <si>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</si>
  <si>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</si>
  <si>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2.51</t>
  </si>
  <si>
    <t>一般会計</t>
  </si>
  <si>
    <t>介護保険事業特別会計</t>
  </si>
  <si>
    <t>下水道事業会計</t>
  </si>
  <si>
    <t>国民健康保険事業特別会計</t>
  </si>
  <si>
    <t>後期高齢者医療特別会計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</si>
  <si>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</si>
  <si>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</si>
  <si>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</si>
  <si>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</si>
  <si>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</si>
  <si>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</si>
  <si>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</si>
  <si>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</si>
  <si>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</si>
  <si>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</si>
  <si>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環境緑化基金</t>
    <rPh sb="0" eb="2">
      <t>カンキョウ</t>
    </rPh>
    <rPh sb="2" eb="4">
      <t>リョクカ</t>
    </rPh>
    <rPh sb="4" eb="6">
      <t>キキン</t>
    </rPh>
    <phoneticPr fontId="5"/>
  </si>
  <si>
    <t>り災救助及び災害復旧・復興基金</t>
    <rPh sb="1" eb="2">
      <t>サイ</t>
    </rPh>
    <rPh sb="2" eb="4">
      <t>キュウジョ</t>
    </rPh>
    <rPh sb="4" eb="5">
      <t>オヨ</t>
    </rPh>
    <rPh sb="6" eb="8">
      <t>サイガイ</t>
    </rPh>
    <rPh sb="8" eb="10">
      <t>フッキュウ</t>
    </rPh>
    <rPh sb="11" eb="13">
      <t>フッコウ</t>
    </rPh>
    <rPh sb="13" eb="15">
      <t>キキン</t>
    </rPh>
    <phoneticPr fontId="5"/>
  </si>
  <si>
    <t>長寿社会福祉基金</t>
    <rPh sb="0" eb="2">
      <t>チョウジュ</t>
    </rPh>
    <rPh sb="2" eb="4">
      <t>シャカイ</t>
    </rPh>
    <rPh sb="4" eb="6">
      <t>フクシ</t>
    </rPh>
    <rPh sb="6" eb="8">
      <t>キキン</t>
    </rPh>
    <phoneticPr fontId="5"/>
  </si>
  <si>
    <t>文化・スポーツ基金</t>
    <rPh sb="0" eb="2">
      <t>ブンカ</t>
    </rPh>
    <rPh sb="7" eb="9">
      <t>キキン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</si>
  <si>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</si>
  <si>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</si>
  <si>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</si>
  <si>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</si>
  <si>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</si>
  <si>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</si>
  <si>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</si>
  <si>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</si>
  <si>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</si>
  <si>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公共施設の老朽化に伴い、有形固定資産減価償却率は高い水準にあるが、将来負担比率については、基金等の充当可能財源等の控除により、将来負担額がマイナスになったため、数値が算定されなかった。
　今後については、有形固定資産減価償却率が高いため、公共施設等の更新等が必要になることが見込まれ、それに伴う基金の取崩しや地方債の借入などにより、基金残高の減少や地方債残高が増加し、将来負担比率も増加する見込である。
　更新経費の平準化と基金の積立を計画的に行うなど、財政の健全性を保ちながら対応していく必要がある。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</si>
  <si>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</si>
  <si>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</si>
  <si>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</si>
  <si>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</si>
  <si>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</si>
  <si>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</si>
  <si>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令和２年度においては、新学校給食センターの建設に伴う地方債の元金償還が始まったことにより、比率が増加している。将来負担比率については、基金等の充当可能財源等の控除により、将来負担額がマイナスとなったことにより、数値が算定されなかった。
　今後については、老朽化した公共施設等の更新などが見込まれる中、地方債については、借入と返済のプライマリーバランスを考慮しながら活用するなど、健全な財政運営に努める必要がある。</t>
    <rPh sb="28" eb="30">
      <t>レイワ</t>
    </rPh>
    <rPh sb="31" eb="33">
      <t>ネンド</t>
    </rPh>
    <rPh sb="73" eb="75">
      <t>ヒリツ</t>
    </rPh>
    <rPh sb="76" eb="78">
      <t>ゾウカ</t>
    </rPh>
    <rPh sb="155" eb="158">
      <t>ロウキュウカ</t>
    </rPh>
    <rPh sb="178" eb="181">
      <t>チホウサイ</t>
    </rPh>
    <rPh sb="187" eb="189">
      <t>カリイレ</t>
    </rPh>
    <rPh sb="190" eb="192">
      <t>ヘンサイ</t>
    </rPh>
    <rPh sb="210" eb="212">
      <t>カツヨウ</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</si>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</sst>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3079-47EF-B769-16D7B0ED83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43605</c:v>
                </c:pt>
                <c:pt idx="1">
                  <c:v>21393</c:v>
                </c:pt>
                <c:pt idx="2">
                  <c:v>11720</c:v>
                </c:pt>
                <c:pt idx="3">
                  <c:v>11639</c:v>
                </c:pt>
                <c:pt idx="4">
                  <c:v>16653</c:v>
                </c:pt>
              </c:numCache>
            </c:numRef>
          </c:val>
          <c:smooth val="0"/>
          <c:extLst>
            <c:ext xmlns:c16="http://schemas.microsoft.com/office/drawing/2014/chart" uri="{C3380CC4-5D6E-409C-BE32-E72D297353CC}">
              <c16:uniqueId val="{00000001-3079-47EF-B769-16D7B0ED83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9.0500000000000007</c:v>
                </c:pt>
                <c:pt idx="1">
                  <c:v>8.5</c:v>
                </c:pt>
                <c:pt idx="2">
                  <c:v>8.74</c:v>
                </c:pt>
                <c:pt idx="3">
                  <c:v>8.14</c:v>
                </c:pt>
                <c:pt idx="4">
                  <c:v>11.09</c:v>
                </c:pt>
              </c:numCache>
            </c:numRef>
          </c:val>
          <c:extLst>
            <c:ext xmlns:c16="http://schemas.microsoft.com/office/drawing/2014/chart" uri="{C3380CC4-5D6E-409C-BE32-E72D297353CC}">
              <c16:uniqueId val="{00000000-2151-424D-99C9-DB77911ADC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c:v>
                </c:pt>
                <c:pt idx="1">
                  <c:v>13.58</c:v>
                </c:pt>
                <c:pt idx="2">
                  <c:v>14.6</c:v>
                </c:pt>
                <c:pt idx="3">
                  <c:v>12.5</c:v>
                </c:pt>
                <c:pt idx="4">
                  <c:v>13.91</c:v>
                </c:pt>
              </c:numCache>
            </c:numRef>
          </c:val>
          <c:extLst>
            <c:ext xmlns:c16="http://schemas.microsoft.com/office/drawing/2014/chart" uri="{C3380CC4-5D6E-409C-BE32-E72D297353CC}">
              <c16:uniqueId val="{00000001-2151-424D-99C9-DB77911ADC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0.45</c:v>
                </c:pt>
                <c:pt idx="1">
                  <c:v>0.69</c:v>
                </c:pt>
                <c:pt idx="2">
                  <c:v>1.45</c:v>
                </c:pt>
                <c:pt idx="3">
                  <c:v>-2.5099999999999998</c:v>
                </c:pt>
                <c:pt idx="4">
                  <c:v>4.7</c:v>
                </c:pt>
              </c:numCache>
            </c:numRef>
          </c:val>
          <c:smooth val="0"/>
          <c:extLst>
            <c:ext xmlns:c16="http://schemas.microsoft.com/office/drawing/2014/chart" uri="{C3380CC4-5D6E-409C-BE32-E72D297353CC}">
              <c16:uniqueId val="{00000002-2151-424D-99C9-DB77911ADC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0.31</c:v>
                </c:pt>
                <c:pt idx="4">
                  <c:v>#N/A</c:v>
                </c:pt>
                <c:pt idx="5">
                  <c:v>0.39</c:v>
                </c:pt>
                <c:pt idx="6">
                  <c:v>#N/A</c:v>
                </c:pt>
                <c:pt idx="7">
                  <c:v>0.1</c:v>
                </c:pt>
                <c:pt idx="8">
                  <c:v>0</c:v>
                </c:pt>
                <c:pt idx="9">
                  <c:v>0</c:v>
                </c:pt>
              </c:numCache>
            </c:numRef>
          </c:val>
          <c:extLst>
            <c:ext xmlns:c16="http://schemas.microsoft.com/office/drawing/2014/chart" uri="{C3380CC4-5D6E-409C-BE32-E72D297353CC}">
              <c16:uniqueId val="{00000000-6CE4-4198-9968-75A250FF3A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E4-4198-9968-75A250FF3A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E4-4198-9968-75A250FF3A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E4-4198-9968-75A250FF3AF9}"/>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0.03</c:v>
                </c:pt>
                <c:pt idx="4">
                  <c:v>#N/A</c:v>
                </c:pt>
                <c:pt idx="5">
                  <c:v>0.03</c:v>
                </c:pt>
                <c:pt idx="6">
                  <c:v>#N/A</c:v>
                </c:pt>
                <c:pt idx="7">
                  <c:v>0.03</c:v>
                </c:pt>
                <c:pt idx="8">
                  <c:v>#N/A</c:v>
                </c:pt>
                <c:pt idx="9">
                  <c:v>0</c:v>
                </c:pt>
              </c:numCache>
            </c:numRef>
          </c:val>
          <c:extLst>
            <c:ext xmlns:c16="http://schemas.microsoft.com/office/drawing/2014/chart" uri="{C3380CC4-5D6E-409C-BE32-E72D297353CC}">
              <c16:uniqueId val="{00000004-6CE4-4198-9968-75A250FF3A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0.15</c:v>
                </c:pt>
                <c:pt idx="4">
                  <c:v>#N/A</c:v>
                </c:pt>
                <c:pt idx="5">
                  <c:v>0.19</c:v>
                </c:pt>
                <c:pt idx="6">
                  <c:v>#N/A</c:v>
                </c:pt>
                <c:pt idx="7">
                  <c:v>0.19</c:v>
                </c:pt>
                <c:pt idx="8">
                  <c:v>#N/A</c:v>
                </c:pt>
                <c:pt idx="9">
                  <c:v>0.23</c:v>
                </c:pt>
              </c:numCache>
            </c:numRef>
          </c:val>
          <c:extLst>
            <c:ext xmlns:c16="http://schemas.microsoft.com/office/drawing/2014/chart" uri="{C3380CC4-5D6E-409C-BE32-E72D297353CC}">
              <c16:uniqueId val="{00000005-6CE4-4198-9968-75A250FF3AF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2.35</c:v>
                </c:pt>
                <c:pt idx="4">
                  <c:v>#N/A</c:v>
                </c:pt>
                <c:pt idx="5">
                  <c:v>1.3</c:v>
                </c:pt>
                <c:pt idx="6">
                  <c:v>#N/A</c:v>
                </c:pt>
                <c:pt idx="7">
                  <c:v>1.55</c:v>
                </c:pt>
                <c:pt idx="8">
                  <c:v>#N/A</c:v>
                </c:pt>
                <c:pt idx="9">
                  <c:v>1.56</c:v>
                </c:pt>
              </c:numCache>
            </c:numRef>
          </c:val>
          <c:extLst>
            <c:ext xmlns:c16="http://schemas.microsoft.com/office/drawing/2014/chart" uri="{C3380CC4-5D6E-409C-BE32-E72D297353CC}">
              <c16:uniqueId val="{00000006-6CE4-4198-9968-75A250FF3AF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1.78</c:v>
                </c:pt>
              </c:numCache>
            </c:numRef>
          </c:val>
          <c:extLst>
            <c:ext xmlns:c16="http://schemas.microsoft.com/office/drawing/2014/chart" uri="{C3380CC4-5D6E-409C-BE32-E72D297353CC}">
              <c16:uniqueId val="{00000007-6CE4-4198-9968-75A250FF3AF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1.74</c:v>
                </c:pt>
                <c:pt idx="2">
                  <c:v>#N/A</c:v>
                </c:pt>
                <c:pt idx="3">
                  <c:v>3.2</c:v>
                </c:pt>
                <c:pt idx="4">
                  <c:v>#N/A</c:v>
                </c:pt>
                <c:pt idx="5">
                  <c:v>2.1</c:v>
                </c:pt>
                <c:pt idx="6">
                  <c:v>#N/A</c:v>
                </c:pt>
                <c:pt idx="7">
                  <c:v>2.81</c:v>
                </c:pt>
                <c:pt idx="8">
                  <c:v>#N/A</c:v>
                </c:pt>
                <c:pt idx="9">
                  <c:v>3.99</c:v>
                </c:pt>
              </c:numCache>
            </c:numRef>
          </c:val>
          <c:extLst>
            <c:ext xmlns:c16="http://schemas.microsoft.com/office/drawing/2014/chart" uri="{C3380CC4-5D6E-409C-BE32-E72D297353CC}">
              <c16:uniqueId val="{00000008-6CE4-4198-9968-75A250FF3A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9.0399999999999991</c:v>
                </c:pt>
                <c:pt idx="2">
                  <c:v>#N/A</c:v>
                </c:pt>
                <c:pt idx="3">
                  <c:v>8.49</c:v>
                </c:pt>
                <c:pt idx="4">
                  <c:v>#N/A</c:v>
                </c:pt>
                <c:pt idx="5">
                  <c:v>8.73</c:v>
                </c:pt>
                <c:pt idx="6">
                  <c:v>#N/A</c:v>
                </c:pt>
                <c:pt idx="7">
                  <c:v>8.14</c:v>
                </c:pt>
                <c:pt idx="8">
                  <c:v>#N/A</c:v>
                </c:pt>
                <c:pt idx="9">
                  <c:v>11.08</c:v>
                </c:pt>
              </c:numCache>
            </c:numRef>
          </c:val>
          <c:extLst>
            <c:ext xmlns:c16="http://schemas.microsoft.com/office/drawing/2014/chart" uri="{C3380CC4-5D6E-409C-BE32-E72D297353CC}">
              <c16:uniqueId val="{00000009-6CE4-4198-9968-75A250FF3A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2352</c:v>
                </c:pt>
                <c:pt idx="5">
                  <c:v>2474</c:v>
                </c:pt>
                <c:pt idx="8">
                  <c:v>2557</c:v>
                </c:pt>
                <c:pt idx="11">
                  <c:v>2559</c:v>
                </c:pt>
                <c:pt idx="14">
                  <c:v>2402</c:v>
                </c:pt>
              </c:numCache>
            </c:numRef>
          </c:val>
          <c:extLst>
            <c:ext xmlns:c16="http://schemas.microsoft.com/office/drawing/2014/chart" uri="{C3380CC4-5D6E-409C-BE32-E72D297353CC}">
              <c16:uniqueId val="{00000000-A213-47CB-9B47-F4C65AC31E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13-47CB-9B47-F4C65AC31E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c:v>
                </c:pt>
                <c:pt idx="3">
                  <c:v>22</c:v>
                </c:pt>
                <c:pt idx="6">
                  <c:v>20</c:v>
                </c:pt>
                <c:pt idx="9">
                  <c:v>20</c:v>
                </c:pt>
                <c:pt idx="12">
                  <c:v>13</c:v>
                </c:pt>
              </c:numCache>
            </c:numRef>
          </c:val>
          <c:extLst>
            <c:ext xmlns:c16="http://schemas.microsoft.com/office/drawing/2014/chart" uri="{C3380CC4-5D6E-409C-BE32-E72D297353CC}">
              <c16:uniqueId val="{00000002-A213-47CB-9B47-F4C65AC31E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46</c:v>
                </c:pt>
                <c:pt idx="6">
                  <c:v>41</c:v>
                </c:pt>
                <c:pt idx="9">
                  <c:v>37</c:v>
                </c:pt>
                <c:pt idx="12">
                  <c:v>20</c:v>
                </c:pt>
              </c:numCache>
            </c:numRef>
          </c:val>
          <c:extLst>
            <c:ext xmlns:c16="http://schemas.microsoft.com/office/drawing/2014/chart" uri="{C3380CC4-5D6E-409C-BE32-E72D297353CC}">
              <c16:uniqueId val="{00000003-A213-47CB-9B47-F4C65AC31E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294</c:v>
                </c:pt>
                <c:pt idx="3">
                  <c:v>354</c:v>
                </c:pt>
                <c:pt idx="6">
                  <c:v>426</c:v>
                </c:pt>
                <c:pt idx="9">
                  <c:v>492</c:v>
                </c:pt>
                <c:pt idx="12">
                  <c:v>433</c:v>
                </c:pt>
              </c:numCache>
            </c:numRef>
          </c:val>
          <c:extLst>
            <c:ext xmlns:c16="http://schemas.microsoft.com/office/drawing/2014/chart" uri="{C3380CC4-5D6E-409C-BE32-E72D297353CC}">
              <c16:uniqueId val="{00000004-A213-47CB-9B47-F4C65AC31E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13-47CB-9B47-F4C65AC31E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13-47CB-9B47-F4C65AC31E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1590</c:v>
                </c:pt>
                <c:pt idx="3">
                  <c:v>1618</c:v>
                </c:pt>
                <c:pt idx="6">
                  <c:v>1625</c:v>
                </c:pt>
                <c:pt idx="9">
                  <c:v>1629</c:v>
                </c:pt>
                <c:pt idx="12">
                  <c:v>1736</c:v>
                </c:pt>
              </c:numCache>
            </c:numRef>
          </c:val>
          <c:extLst>
            <c:ext xmlns:c16="http://schemas.microsoft.com/office/drawing/2014/chart" uri="{C3380CC4-5D6E-409C-BE32-E72D297353CC}">
              <c16:uniqueId val="{00000007-A213-47CB-9B47-F4C65AC31E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-372</c:v>
                </c:pt>
                <c:pt idx="2">
                  <c:v>#N/A</c:v>
                </c:pt>
                <c:pt idx="3">
                  <c:v>#N/A</c:v>
                </c:pt>
                <c:pt idx="4">
                  <c:v>-434</c:v>
                </c:pt>
                <c:pt idx="5">
                  <c:v>#N/A</c:v>
                </c:pt>
                <c:pt idx="6">
                  <c:v>#N/A</c:v>
                </c:pt>
                <c:pt idx="7">
                  <c:v>-445</c:v>
                </c:pt>
                <c:pt idx="8">
                  <c:v>#N/A</c:v>
                </c:pt>
                <c:pt idx="9">
                  <c:v>#N/A</c:v>
                </c:pt>
                <c:pt idx="10">
                  <c:v>-381</c:v>
                </c:pt>
                <c:pt idx="11">
                  <c:v>#N/A</c:v>
                </c:pt>
                <c:pt idx="12">
                  <c:v>#N/A</c:v>
                </c:pt>
                <c:pt idx="13">
                  <c:v>-200</c:v>
                </c:pt>
                <c:pt idx="14">
                  <c:v>#N/A</c:v>
                </c:pt>
              </c:numCache>
            </c:numRef>
          </c:val>
          <c:smooth val="0"/>
          <c:extLst>
            <c:ext xmlns:c16="http://schemas.microsoft.com/office/drawing/2014/chart" uri="{C3380CC4-5D6E-409C-BE32-E72D297353CC}">
              <c16:uniqueId val="{00000008-A213-47CB-9B47-F4C65AC31E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20445</c:v>
                </c:pt>
                <c:pt idx="5">
                  <c:v>20295</c:v>
                </c:pt>
                <c:pt idx="8">
                  <c:v>20214</c:v>
                </c:pt>
                <c:pt idx="11">
                  <c:v>20045</c:v>
                </c:pt>
                <c:pt idx="14">
                  <c:v>19939</c:v>
                </c:pt>
              </c:numCache>
            </c:numRef>
          </c:val>
          <c:extLst>
            <c:ext xmlns:c16="http://schemas.microsoft.com/office/drawing/2014/chart" uri="{C3380CC4-5D6E-409C-BE32-E72D297353CC}">
              <c16:uniqueId val="{00000000-0C16-46AA-B9C9-647199E59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5132</c:v>
                </c:pt>
                <c:pt idx="5">
                  <c:v>3695</c:v>
                </c:pt>
                <c:pt idx="8">
                  <c:v>3685</c:v>
                </c:pt>
                <c:pt idx="11">
                  <c:v>4666</c:v>
                </c:pt>
                <c:pt idx="14">
                  <c:v>3294</c:v>
                </c:pt>
              </c:numCache>
            </c:numRef>
          </c:val>
          <c:extLst>
            <c:ext xmlns:c16="http://schemas.microsoft.com/office/drawing/2014/chart" uri="{C3380CC4-5D6E-409C-BE32-E72D297353CC}">
              <c16:uniqueId val="{00000001-0C16-46AA-B9C9-647199E59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4337</c:v>
                </c:pt>
                <c:pt idx="5">
                  <c:v>5007</c:v>
                </c:pt>
                <c:pt idx="8">
                  <c:v>6012</c:v>
                </c:pt>
                <c:pt idx="11">
                  <c:v>6201</c:v>
                </c:pt>
                <c:pt idx="14">
                  <c:v>6865</c:v>
                </c:pt>
              </c:numCache>
            </c:numRef>
          </c:val>
          <c:extLst>
            <c:ext xmlns:c16="http://schemas.microsoft.com/office/drawing/2014/chart" uri="{C3380CC4-5D6E-409C-BE32-E72D297353CC}">
              <c16:uniqueId val="{00000002-0C16-46AA-B9C9-647199E59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16-46AA-B9C9-647199E59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16-46AA-B9C9-647199E59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16-46AA-B9C9-647199E59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4317</c:v>
                </c:pt>
                <c:pt idx="3">
                  <c:v>3940</c:v>
                </c:pt>
                <c:pt idx="6">
                  <c:v>3866</c:v>
                </c:pt>
                <c:pt idx="9">
                  <c:v>3703</c:v>
                </c:pt>
                <c:pt idx="12">
                  <c:v>3770</c:v>
                </c:pt>
              </c:numCache>
            </c:numRef>
          </c:val>
          <c:extLst>
            <c:ext xmlns:c16="http://schemas.microsoft.com/office/drawing/2014/chart" uri="{C3380CC4-5D6E-409C-BE32-E72D297353CC}">
              <c16:uniqueId val="{00000006-0C16-46AA-B9C9-647199E59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254</c:v>
                </c:pt>
                <c:pt idx="3">
                  <c:v>359</c:v>
                </c:pt>
                <c:pt idx="6">
                  <c:v>559</c:v>
                </c:pt>
                <c:pt idx="9">
                  <c:v>811</c:v>
                </c:pt>
                <c:pt idx="12">
                  <c:v>817</c:v>
                </c:pt>
              </c:numCache>
            </c:numRef>
          </c:val>
          <c:extLst>
            <c:ext xmlns:c16="http://schemas.microsoft.com/office/drawing/2014/chart" uri="{C3380CC4-5D6E-409C-BE32-E72D297353CC}">
              <c16:uniqueId val="{00000007-0C16-46AA-B9C9-647199E59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3354</c:v>
                </c:pt>
                <c:pt idx="3">
                  <c:v>3141</c:v>
                </c:pt>
                <c:pt idx="6">
                  <c:v>3022</c:v>
                </c:pt>
                <c:pt idx="9">
                  <c:v>3165</c:v>
                </c:pt>
                <c:pt idx="12">
                  <c:v>3169</c:v>
                </c:pt>
              </c:numCache>
            </c:numRef>
          </c:val>
          <c:extLst>
            <c:ext xmlns:c16="http://schemas.microsoft.com/office/drawing/2014/chart" uri="{C3380CC4-5D6E-409C-BE32-E72D297353CC}">
              <c16:uniqueId val="{00000008-0C16-46AA-B9C9-647199E59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169</c:v>
                </c:pt>
                <c:pt idx="3">
                  <c:v>63</c:v>
                </c:pt>
                <c:pt idx="6">
                  <c:v>43</c:v>
                </c:pt>
                <c:pt idx="9">
                  <c:v>22</c:v>
                </c:pt>
                <c:pt idx="12">
                  <c:v>35</c:v>
                </c:pt>
              </c:numCache>
            </c:numRef>
          </c:val>
          <c:extLst>
            <c:ext xmlns:c16="http://schemas.microsoft.com/office/drawing/2014/chart" uri="{C3380CC4-5D6E-409C-BE32-E72D297353CC}">
              <c16:uniqueId val="{00000009-0C16-46AA-B9C9-647199E59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20525</c:v>
                </c:pt>
                <c:pt idx="3">
                  <c:v>20525</c:v>
                </c:pt>
                <c:pt idx="6">
                  <c:v>20591</c:v>
                </c:pt>
                <c:pt idx="9">
                  <c:v>20492</c:v>
                </c:pt>
                <c:pt idx="12">
                  <c:v>20414</c:v>
                </c:pt>
              </c:numCache>
            </c:numRef>
          </c:val>
          <c:extLst>
            <c:ext xmlns:c16="http://schemas.microsoft.com/office/drawing/2014/chart" uri="{C3380CC4-5D6E-409C-BE32-E72D297353CC}">
              <c16:uniqueId val="{0000000A-0C16-46AA-B9C9-647199E597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16-46AA-B9C9-647199E597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2462</c:v>
                </c:pt>
                <c:pt idx="1">
                  <c:v>2125</c:v>
                </c:pt>
                <c:pt idx="2">
                  <c:v>2405</c:v>
                </c:pt>
              </c:numCache>
            </c:numRef>
          </c:val>
          <c:extLst>
            <c:ext xmlns:c16="http://schemas.microsoft.com/office/drawing/2014/chart" uri="{C3380CC4-5D6E-409C-BE32-E72D297353CC}">
              <c16:uniqueId val="{00000000-81D3-48C6-ACAD-ADD1B352BB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856</c:v>
                </c:pt>
                <c:pt idx="1">
                  <c:v>956</c:v>
                </c:pt>
                <c:pt idx="2">
                  <c:v>906</c:v>
                </c:pt>
              </c:numCache>
            </c:numRef>
          </c:val>
          <c:extLst>
            <c:ext xmlns:c16="http://schemas.microsoft.com/office/drawing/2014/chart" uri="{C3380CC4-5D6E-409C-BE32-E72D297353CC}">
              <c16:uniqueId val="{00000001-81D3-48C6-ACAD-ADD1B352BB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1730</c:v>
                </c:pt>
                <c:pt idx="1">
                  <c:v>2099</c:v>
                </c:pt>
                <c:pt idx="2">
                  <c:v>2389</c:v>
                </c:pt>
              </c:numCache>
            </c:numRef>
          </c:val>
          <c:extLst>
            <c:ext xmlns:c16="http://schemas.microsoft.com/office/drawing/2014/chart" uri="{C3380CC4-5D6E-409C-BE32-E72D297353CC}">
              <c16:uniqueId val="{00000002-81D3-48C6-ACAD-ADD1B352BB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{69701DD2-2448-4556-A3F0-184D59A24D6B}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E1B-449B-8F84-97F45D3E69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{381ECD51-3D35-429D-8C68-D37EBF60A46F}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1B-449B-8F84-97F45D3E69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{9DFE309F-23A0-4F3C-8DB7-B6EB7787CEE4}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1B-449B-8F84-97F45D3E69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{827D678A-3788-4571-B0DD-46D6EC7FE37F}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1B-449B-8F84-97F45D3E69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{B5B0750E-F57A-401E-A0BA-639CC2C0A4B8}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1B-449B-8F84-97F45D3E69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{ECB23DA9-105E-4F56-BAB3-AC779C02CA75}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E1B-449B-8F84-97F45D3E69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{0321B138-5B9F-4EF7-81B7-3AF15DECD143}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E1B-449B-8F84-97F45D3E69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{7E459E12-DAA9-449E-A841-9D60A2635B49}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E1B-449B-8F84-97F45D3E69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{84B1AF0A-485E-4D18-BDF5-F4F194FBD9EF}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E1B-449B-8F84-97F45D3E69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69.3</c:v>
                </c:pt>
                <c:pt idx="16">
                  <c:v>69.8</c:v>
                </c:pt>
                <c:pt idx="24">
                  <c:v>70.400000000000006</c:v>
                </c:pt>
                <c:pt idx="32">
                  <c:v>71.099999999999994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1B-449B-8F84-97F45D3E69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{26E48F60-3D9B-485F-A787-434486A3C3F8}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E1B-449B-8F84-97F45D3E69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{903FED4A-B85F-4B2C-94FC-49C9C7D35AB9}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1B-449B-8F84-97F45D3E69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{ABD0E283-23D9-4585-93F3-BF97DDE426D7}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1B-449B-8F84-97F45D3E69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{B2C6398C-8F4F-44E6-8030-D085E1DF42EF}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1B-449B-8F84-97F45D3E69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{ED698AC0-1AD4-4A5E-9CC3-9921DA8245C1}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1B-449B-8F84-97F45D3E694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{CA229A47-94DD-4082-B90D-9B3699C9735F}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E1B-449B-8F84-97F45D3E694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{12A76503-57F2-4B18-BBDB-F7E1B666A67A}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E1B-449B-8F84-97F45D3E694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{B05C0B49-1CB3-403D-8E07-F95CBD78BEAF}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E1B-449B-8F84-97F45D3E694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{0006E061-735D-4D34-97BF-63FDD34D4440}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E1B-449B-8F84-97F45D3E69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3E1B-449B-8F84-97F45D3E6942}"/>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{83754191-2E66-41C2-A983-EE68E47F3728}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BA4-45BD-958B-2B5FFA84B7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{0061D1E5-E77A-452B-B4C6-03FF25F84755}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A4-45BD-958B-2B5FFA84B7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{2C0F2DF5-9980-409E-A2C6-1921F75662A2}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A4-45BD-958B-2B5FFA84B7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{A5737D0C-9995-414D-8194-080E24797D3F}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A4-45BD-958B-2B5FFA84B7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{519E053E-A7B1-45D5-8DFE-5FB7620A3C67}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A4-45BD-958B-2B5FFA84B76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{05D1986A-E330-456E-8BEC-DA832C99BDDE}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BA4-45BD-958B-2B5FFA84B76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{90041130-E564-431D-AB7E-81B037D08A9D}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BA4-45BD-958B-2B5FFA84B76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{B04BDEFD-28DB-4497-8AE6-209401D7E7A0}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BA4-45BD-958B-2B5FFA84B76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{D626D2B5-19FB-4E57-9649-5D2B5A7079F6}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BA4-45BD-958B-2B5FFA84B7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-2.6</c:v>
                </c:pt>
                <c:pt idx="16">
                  <c:v>-2.7</c:v>
                </c:pt>
                <c:pt idx="24">
                  <c:v>-2.7</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BA4-45BD-958B-2B5FFA84B7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{9FB04B01-785C-450A-8E28-D12753448F89}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BA4-45BD-958B-2B5FFA84B7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{0459DC6A-0C62-43C9-AEDB-3EB4727FD5C5}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A4-45BD-958B-2B5FFA84B7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{DC0CA608-8C31-4D68-A767-DC86CAA126FE}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A4-45BD-958B-2B5FFA84B7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{E4FC5206-1832-4528-B6B1-278735B6AA95}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A4-45BD-958B-2B5FFA84B7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{72110A46-7265-448F-AE53-F27DCA876FAE}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A4-45BD-958B-2B5FFA84B76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{995A07E6-1AC6-48F6-A408-9EEFEC286BBA}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BA4-45BD-958B-2B5FFA84B76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{19ECED71-8961-45E1-BB9D-6D04438C7DD7}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BA4-45BD-958B-2B5FFA84B76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{275D72E2-0293-421A-9CA4-0B6F8355521A}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BA4-45BD-958B-2B5FFA84B7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{FD08F905-AECE-43A7-A0A3-EFCA076ADF4F}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BA4-45BD-958B-2B5FFA84B7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BA4-45BD-958B-2B5FFA84B766}"/>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財政力指数は、</a:t>
          </a:r>
          <a:r>
            <a:rPr kumimoji="1" lang="ja-JP" altLang="en-US" sz="900">
              <a:solidFill>
                <a:schemeClr val="dk1"/>
              </a:solidFill>
              <a:effectLst/>
              <a:latin typeface="+mn-lt"/>
              <a:ea typeface="+mn-ea"/>
              <a:cs typeface="+mn-cs"/>
            </a:rPr>
            <a:t>前年度よりも</a:t>
          </a:r>
          <a:r>
            <a:rPr kumimoji="1" lang="en-US" altLang="ja-JP" sz="900">
              <a:solidFill>
                <a:schemeClr val="dk1"/>
              </a:solidFill>
              <a:effectLst/>
              <a:latin typeface="+mn-lt"/>
              <a:ea typeface="+mn-ea"/>
              <a:cs typeface="+mn-cs"/>
            </a:rPr>
            <a:t>0.01</a:t>
          </a:r>
          <a:r>
            <a:rPr kumimoji="1" lang="ja-JP" altLang="en-US" sz="900">
              <a:solidFill>
                <a:schemeClr val="dk1"/>
              </a:solidFill>
              <a:effectLst/>
              <a:latin typeface="+mn-lt"/>
              <a:ea typeface="+mn-ea"/>
              <a:cs typeface="+mn-cs"/>
            </a:rPr>
            <a:t>ポイント減の</a:t>
          </a:r>
          <a:r>
            <a:rPr kumimoji="1" lang="en-US" altLang="ja-JP" sz="900">
              <a:solidFill>
                <a:schemeClr val="dk1"/>
              </a:solidFill>
              <a:effectLst/>
              <a:latin typeface="+mn-lt"/>
              <a:ea typeface="+mn-ea"/>
              <a:cs typeface="+mn-cs"/>
            </a:rPr>
            <a:t>0.85</a:t>
          </a:r>
          <a:r>
            <a:rPr kumimoji="1" lang="ja-JP" altLang="ja-JP" sz="900">
              <a:solidFill>
                <a:schemeClr val="dk1"/>
              </a:solidFill>
              <a:effectLst/>
              <a:latin typeface="+mn-lt"/>
              <a:ea typeface="+mn-ea"/>
              <a:cs typeface="+mn-cs"/>
            </a:rPr>
            <a:t>となり、類似団体平均を</a:t>
          </a:r>
          <a:r>
            <a:rPr kumimoji="1" lang="en-US" altLang="ja-JP" sz="900">
              <a:solidFill>
                <a:schemeClr val="dk1"/>
              </a:solidFill>
              <a:effectLst/>
              <a:latin typeface="+mn-lt"/>
              <a:ea typeface="+mn-ea"/>
              <a:cs typeface="+mn-cs"/>
            </a:rPr>
            <a:t>0.12</a:t>
          </a:r>
          <a:r>
            <a:rPr kumimoji="1" lang="ja-JP" altLang="ja-JP" sz="900">
              <a:solidFill>
                <a:schemeClr val="dk1"/>
              </a:solidFill>
              <a:effectLst/>
              <a:latin typeface="+mn-lt"/>
              <a:ea typeface="+mn-ea"/>
              <a:cs typeface="+mn-cs"/>
            </a:rPr>
            <a:t>上回っている。</a:t>
          </a:r>
          <a:endParaRPr lang="ja-JP" altLang="ja-JP" sz="1050">
            <a:effectLst/>
          </a:endParaRPr>
        </a:p>
        <a:p>
          <a:r>
            <a:rPr kumimoji="1" lang="ja-JP" altLang="ja-JP" sz="900">
              <a:solidFill>
                <a:schemeClr val="dk1"/>
              </a:solidFill>
              <a:effectLst/>
              <a:latin typeface="+mn-lt"/>
              <a:ea typeface="+mn-ea"/>
              <a:cs typeface="+mn-cs"/>
            </a:rPr>
            <a:t>　基準財政収入額は、</a:t>
          </a:r>
          <a:r>
            <a:rPr kumimoji="1" lang="ja-JP" altLang="en-US" sz="900">
              <a:solidFill>
                <a:schemeClr val="dk1"/>
              </a:solidFill>
              <a:effectLst/>
              <a:latin typeface="+mn-lt"/>
              <a:ea typeface="+mn-ea"/>
              <a:cs typeface="+mn-cs"/>
            </a:rPr>
            <a:t>地方消費税交付金</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413,332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34.0</a:t>
          </a:r>
          <a:r>
            <a:rPr kumimoji="1" lang="ja-JP" altLang="ja-JP" sz="900">
              <a:solidFill>
                <a:schemeClr val="dk1"/>
              </a:solidFill>
              <a:effectLst/>
              <a:latin typeface="+mn-lt"/>
              <a:ea typeface="+mn-ea"/>
              <a:cs typeface="+mn-cs"/>
            </a:rPr>
            <a:t>％）の増、固定資産税が</a:t>
          </a:r>
          <a:r>
            <a:rPr kumimoji="1" lang="en-US" altLang="ja-JP" sz="900">
              <a:solidFill>
                <a:schemeClr val="dk1"/>
              </a:solidFill>
              <a:effectLst/>
              <a:latin typeface="+mn-lt"/>
              <a:ea typeface="+mn-ea"/>
              <a:cs typeface="+mn-cs"/>
            </a:rPr>
            <a:t>27,087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％）の増などにより、前年度比で</a:t>
          </a:r>
          <a:r>
            <a:rPr kumimoji="1" lang="en-US" altLang="ja-JP" sz="900">
              <a:solidFill>
                <a:schemeClr val="dk1"/>
              </a:solidFill>
              <a:effectLst/>
              <a:latin typeface="+mn-lt"/>
              <a:ea typeface="+mn-ea"/>
              <a:cs typeface="+mn-cs"/>
            </a:rPr>
            <a:t>232,677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％）の増となった。</a:t>
          </a:r>
          <a:endParaRPr lang="ja-JP" altLang="ja-JP" sz="1050">
            <a:effectLst/>
          </a:endParaRPr>
        </a:p>
        <a:p>
          <a:r>
            <a:rPr kumimoji="1" lang="ja-JP" altLang="ja-JP" sz="900">
              <a:solidFill>
                <a:schemeClr val="dk1"/>
              </a:solidFill>
              <a:effectLst/>
              <a:latin typeface="+mn-lt"/>
              <a:ea typeface="+mn-ea"/>
              <a:cs typeface="+mn-cs"/>
            </a:rPr>
            <a:t>　また、基準財政需要額は、社会福祉費が</a:t>
          </a:r>
          <a:r>
            <a:rPr kumimoji="1" lang="en-US" altLang="ja-JP" sz="900">
              <a:solidFill>
                <a:schemeClr val="dk1"/>
              </a:solidFill>
              <a:effectLst/>
              <a:latin typeface="+mn-lt"/>
              <a:ea typeface="+mn-ea"/>
              <a:cs typeface="+mn-cs"/>
            </a:rPr>
            <a:t>112,336</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5.7</a:t>
          </a:r>
          <a:r>
            <a:rPr kumimoji="1" lang="ja-JP" altLang="ja-JP" sz="900">
              <a:solidFill>
                <a:schemeClr val="dk1"/>
              </a:solidFill>
              <a:effectLst/>
              <a:latin typeface="+mn-lt"/>
              <a:ea typeface="+mn-ea"/>
              <a:cs typeface="+mn-cs"/>
            </a:rPr>
            <a:t>％）の増、高齢者保健福祉費</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65</a:t>
          </a:r>
          <a:r>
            <a:rPr kumimoji="1" lang="ja-JP" altLang="en-US" sz="900">
              <a:solidFill>
                <a:schemeClr val="dk1"/>
              </a:solidFill>
              <a:effectLst/>
              <a:latin typeface="+mn-lt"/>
              <a:ea typeface="+mn-ea"/>
              <a:cs typeface="+mn-cs"/>
            </a:rPr>
            <a:t>歳以上）</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73,992</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5.4</a:t>
          </a:r>
          <a:r>
            <a:rPr kumimoji="1" lang="ja-JP" altLang="ja-JP" sz="900">
              <a:solidFill>
                <a:schemeClr val="dk1"/>
              </a:solidFill>
              <a:effectLst/>
              <a:latin typeface="+mn-lt"/>
              <a:ea typeface="+mn-ea"/>
              <a:cs typeface="+mn-cs"/>
            </a:rPr>
            <a:t>％）の増となったため、前年度比で</a:t>
          </a:r>
          <a:r>
            <a:rPr kumimoji="1" lang="en-US" altLang="ja-JP" sz="900">
              <a:solidFill>
                <a:schemeClr val="dk1"/>
              </a:solidFill>
              <a:effectLst/>
              <a:latin typeface="+mn-lt"/>
              <a:ea typeface="+mn-ea"/>
              <a:cs typeface="+mn-cs"/>
            </a:rPr>
            <a:t>373,340</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％）の増となった。</a:t>
          </a:r>
          <a:endParaRPr lang="ja-JP" altLang="ja-JP" sz="1050">
            <a:effectLst/>
          </a:endParaRPr>
        </a:p>
        <a:p>
          <a:r>
            <a:rPr kumimoji="1" lang="ja-JP" altLang="ja-JP" sz="900">
              <a:solidFill>
                <a:schemeClr val="dk1"/>
              </a:solidFill>
              <a:effectLst/>
              <a:latin typeface="+mn-lt"/>
              <a:ea typeface="+mn-ea"/>
              <a:cs typeface="+mn-cs"/>
            </a:rPr>
            <a:t>　基準財政収入額は増額となったが、基準財政需要額の増額の影響が大きかったため、単年度の財政力指数は減少した、</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ヵ年平均についても、前年度と比較し</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ポイントの減となった。</a:t>
          </a:r>
          <a:endParaRPr lang="ja-JP" altLang="ja-JP" sz="1050">
            <a:effectLst/>
          </a:endParaRPr>
        </a:p>
        <a:p>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a:t>
          </a:r>
          <a:r>
            <a:rPr kumimoji="1" lang="en-US" altLang="ja-JP" sz="1000">
              <a:solidFill>
                <a:schemeClr val="dk1"/>
              </a:solidFill>
              <a:effectLst/>
              <a:latin typeface="+mn-lt"/>
              <a:ea typeface="+mn-ea"/>
              <a:cs typeface="+mn-cs"/>
            </a:rPr>
            <a:t>92.1</a:t>
          </a:r>
          <a:r>
            <a:rPr kumimoji="1" lang="ja-JP" altLang="ja-JP" sz="1000">
              <a:solidFill>
                <a:schemeClr val="dk1"/>
              </a:solidFill>
              <a:effectLst/>
              <a:latin typeface="+mn-lt"/>
              <a:ea typeface="+mn-ea"/>
              <a:cs typeface="+mn-cs"/>
            </a:rPr>
            <a:t>％と前年度比で</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となり、類似団体平均を</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a:t>
          </a:r>
          <a:endParaRPr lang="ja-JP" altLang="ja-JP" sz="1000">
            <a:effectLst/>
          </a:endParaRPr>
        </a:p>
        <a:p>
          <a:r>
            <a:rPr kumimoji="1" lang="ja-JP" altLang="ja-JP" sz="1000">
              <a:solidFill>
                <a:schemeClr val="dk1"/>
              </a:solidFill>
              <a:effectLst/>
              <a:latin typeface="+mn-lt"/>
              <a:ea typeface="+mn-ea"/>
              <a:cs typeface="+mn-cs"/>
            </a:rPr>
            <a:t>　経常収支比率の算定における分母について、地方</a:t>
          </a:r>
          <a:r>
            <a:rPr kumimoji="1" lang="ja-JP" altLang="en-US" sz="1000">
              <a:solidFill>
                <a:schemeClr val="dk1"/>
              </a:solidFill>
              <a:effectLst/>
              <a:latin typeface="+mn-lt"/>
              <a:ea typeface="+mn-ea"/>
              <a:cs typeface="+mn-cs"/>
            </a:rPr>
            <a:t>消費税交付金</a:t>
          </a:r>
          <a:r>
            <a:rPr kumimoji="1" lang="ja-JP" altLang="ja-JP" sz="1000">
              <a:solidFill>
                <a:schemeClr val="dk1"/>
              </a:solidFill>
              <a:effectLst/>
              <a:latin typeface="+mn-lt"/>
              <a:ea typeface="+mn-ea"/>
              <a:cs typeface="+mn-cs"/>
            </a:rPr>
            <a:t>や地方交付税の増等により、</a:t>
          </a:r>
          <a:r>
            <a:rPr kumimoji="1" lang="en-US" altLang="ja-JP" sz="1000">
              <a:solidFill>
                <a:schemeClr val="dk1"/>
              </a:solidFill>
              <a:effectLst/>
              <a:latin typeface="+mn-lt"/>
              <a:ea typeface="+mn-ea"/>
              <a:cs typeface="+mn-cs"/>
            </a:rPr>
            <a:t>439,965</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％）の増とな</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分子について</a:t>
          </a:r>
          <a:r>
            <a:rPr kumimoji="1" lang="ja-JP" altLang="en-US" sz="1000">
              <a:solidFill>
                <a:schemeClr val="dk1"/>
              </a:solidFill>
              <a:effectLst/>
              <a:latin typeface="+mn-lt"/>
              <a:ea typeface="+mn-ea"/>
              <a:cs typeface="+mn-cs"/>
            </a:rPr>
            <a:t>は扶助</a:t>
          </a:r>
          <a:r>
            <a:rPr kumimoji="1" lang="ja-JP" altLang="ja-JP" sz="1000">
              <a:solidFill>
                <a:schemeClr val="dk1"/>
              </a:solidFill>
              <a:effectLst/>
              <a:latin typeface="+mn-lt"/>
              <a:ea typeface="+mn-ea"/>
              <a:cs typeface="+mn-cs"/>
            </a:rPr>
            <a:t>費や繰出金等が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したことにより、</a:t>
          </a:r>
          <a:r>
            <a:rPr kumimoji="1" lang="en-US" altLang="ja-JP" sz="1000">
              <a:solidFill>
                <a:schemeClr val="dk1"/>
              </a:solidFill>
              <a:effectLst/>
              <a:latin typeface="+mn-lt"/>
              <a:ea typeface="+mn-ea"/>
              <a:cs typeface="+mn-cs"/>
            </a:rPr>
            <a:t>366,392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a:t>
          </a:r>
          <a:r>
            <a:rPr kumimoji="1" lang="ja-JP" altLang="en-US" sz="1000">
              <a:solidFill>
                <a:schemeClr val="dk1"/>
              </a:solidFill>
              <a:effectLst/>
              <a:latin typeface="+mn-lt"/>
              <a:ea typeface="+mn-ea"/>
              <a:cs typeface="+mn-cs"/>
            </a:rPr>
            <a:t>なった。分母が増加し、</a:t>
          </a:r>
          <a:r>
            <a:rPr kumimoji="1" lang="ja-JP" altLang="ja-JP" sz="1000">
              <a:solidFill>
                <a:schemeClr val="dk1"/>
              </a:solidFill>
              <a:effectLst/>
              <a:latin typeface="+mn-lt"/>
              <a:ea typeface="+mn-ea"/>
              <a:cs typeface="+mn-cs"/>
            </a:rPr>
            <a:t>分子</a:t>
          </a:r>
          <a:r>
            <a:rPr kumimoji="1" lang="ja-JP" altLang="en-US" sz="1000">
              <a:solidFill>
                <a:schemeClr val="dk1"/>
              </a:solidFill>
              <a:effectLst/>
              <a:latin typeface="+mn-lt"/>
              <a:ea typeface="+mn-ea"/>
              <a:cs typeface="+mn-cs"/>
            </a:rPr>
            <a:t>が減少したことから</a:t>
          </a:r>
          <a:r>
            <a:rPr kumimoji="1" lang="ja-JP" altLang="ja-JP" sz="1000">
              <a:solidFill>
                <a:schemeClr val="dk1"/>
              </a:solidFill>
              <a:effectLst/>
              <a:latin typeface="+mn-lt"/>
              <a:ea typeface="+mn-ea"/>
              <a:cs typeface="+mn-cs"/>
            </a:rPr>
            <a:t>経常収支比率は前年度比で</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東大和市第</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次行政改革大綱の取組みに基づき、経常収支比率を</a:t>
          </a:r>
          <a:r>
            <a:rPr kumimoji="1" lang="en-US" altLang="ja-JP" sz="1000">
              <a:solidFill>
                <a:schemeClr val="dk1"/>
              </a:solidFill>
              <a:effectLst/>
              <a:latin typeface="+mn-lt"/>
              <a:ea typeface="+mn-ea"/>
              <a:cs typeface="+mn-cs"/>
            </a:rPr>
            <a:t>90.0</a:t>
          </a:r>
          <a:r>
            <a:rPr kumimoji="1" lang="ja-JP" altLang="ja-JP" sz="1000">
              <a:solidFill>
                <a:schemeClr val="dk1"/>
              </a:solidFill>
              <a:effectLst/>
              <a:latin typeface="+mn-lt"/>
              <a:ea typeface="+mn-ea"/>
              <a:cs typeface="+mn-cs"/>
            </a:rPr>
            <a:t>％以内に抑え、弾力的な財政運営を目指す。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63</xdr:row>
      <xdr:rowOff>122344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6174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122344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67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76623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100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人口一人当たりの人件費・物件費等決算額は、</a:t>
          </a:r>
          <a:r>
            <a:rPr kumimoji="1" lang="en-US" altLang="ja-JP" sz="900">
              <a:solidFill>
                <a:schemeClr val="dk1"/>
              </a:solidFill>
              <a:effectLst/>
              <a:latin typeface="+mn-lt"/>
              <a:ea typeface="+mn-ea"/>
              <a:cs typeface="+mn-cs"/>
            </a:rPr>
            <a:t>121,218</a:t>
          </a:r>
          <a:r>
            <a:rPr kumimoji="1" lang="ja-JP" altLang="ja-JP" sz="900">
              <a:solidFill>
                <a:schemeClr val="dk1"/>
              </a:solidFill>
              <a:effectLst/>
              <a:latin typeface="+mn-lt"/>
              <a:ea typeface="+mn-ea"/>
              <a:cs typeface="+mn-cs"/>
            </a:rPr>
            <a:t>円で類似団体平均を</a:t>
          </a:r>
          <a:r>
            <a:rPr kumimoji="1" lang="en-US" altLang="ja-JP" sz="900">
              <a:solidFill>
                <a:schemeClr val="dk1"/>
              </a:solidFill>
              <a:effectLst/>
              <a:latin typeface="+mn-lt"/>
              <a:ea typeface="+mn-ea"/>
              <a:cs typeface="+mn-cs"/>
            </a:rPr>
            <a:t>3,338</a:t>
          </a:r>
          <a:r>
            <a:rPr kumimoji="1" lang="ja-JP" altLang="ja-JP" sz="900">
              <a:solidFill>
                <a:schemeClr val="dk1"/>
              </a:solidFill>
              <a:effectLst/>
              <a:latin typeface="+mn-lt"/>
              <a:ea typeface="+mn-ea"/>
              <a:cs typeface="+mn-cs"/>
            </a:rPr>
            <a:t>円下回っている。</a:t>
          </a:r>
          <a:endParaRPr lang="ja-JP" altLang="ja-JP" sz="900">
            <a:effectLst/>
          </a:endParaRPr>
        </a:p>
        <a:p>
          <a:r>
            <a:rPr kumimoji="1" lang="ja-JP" altLang="ja-JP" sz="900">
              <a:solidFill>
                <a:schemeClr val="dk1"/>
              </a:solidFill>
              <a:effectLst/>
              <a:latin typeface="+mn-lt"/>
              <a:ea typeface="+mn-ea"/>
              <a:cs typeface="+mn-cs"/>
            </a:rPr>
            <a:t>　前年度比では、人件費は</a:t>
          </a:r>
          <a:r>
            <a:rPr kumimoji="1" lang="en-US" altLang="ja-JP" sz="900">
              <a:solidFill>
                <a:schemeClr val="dk1"/>
              </a:solidFill>
              <a:effectLst/>
              <a:latin typeface="+mn-lt"/>
              <a:ea typeface="+mn-ea"/>
              <a:cs typeface="+mn-cs"/>
            </a:rPr>
            <a:t>339,957</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7.8</a:t>
          </a:r>
          <a:r>
            <a:rPr kumimoji="1" lang="ja-JP" altLang="ja-JP" sz="900">
              <a:solidFill>
                <a:schemeClr val="dk1"/>
              </a:solidFill>
              <a:effectLst/>
              <a:latin typeface="+mn-lt"/>
              <a:ea typeface="+mn-ea"/>
              <a:cs typeface="+mn-cs"/>
            </a:rPr>
            <a:t>％）の増となり、物件費は</a:t>
          </a:r>
          <a:r>
            <a:rPr kumimoji="1" lang="en-US" altLang="ja-JP" sz="900">
              <a:solidFill>
                <a:schemeClr val="dk1"/>
              </a:solidFill>
              <a:effectLst/>
              <a:latin typeface="+mn-lt"/>
              <a:ea typeface="+mn-ea"/>
              <a:cs typeface="+mn-cs"/>
            </a:rPr>
            <a:t>1,422,058</a:t>
          </a:r>
          <a:r>
            <a:rPr kumimoji="1" lang="ja-JP" altLang="en-US"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32.6</a:t>
          </a:r>
          <a:r>
            <a:rPr kumimoji="1" lang="ja-JP" altLang="en-US" sz="900">
              <a:solidFill>
                <a:schemeClr val="dk1"/>
              </a:solidFill>
              <a:effectLst/>
              <a:latin typeface="+mn-lt"/>
              <a:ea typeface="+mn-ea"/>
              <a:cs typeface="+mn-cs"/>
            </a:rPr>
            <a:t>％）の増となった。</a:t>
          </a:r>
          <a:br>
            <a:rPr kumimoji="1" lang="en-US" altLang="ja-JP" sz="900">
              <a:solidFill>
                <a:schemeClr val="dk1"/>
              </a:solidFill>
              <a:effectLst/>
              <a:latin typeface="+mn-lt"/>
              <a:ea typeface="+mn-ea"/>
              <a:cs typeface="+mn-cs"/>
            </a:rPr>
          </a:br>
          <a:r>
            <a:rPr kumimoji="1"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物件費に計上されていた臨時職員に係る費用が会計年度任用職員となり、人件費に計上することとなったことによ</a:t>
          </a:r>
          <a:r>
            <a:rPr lang="ja-JP" altLang="en-US" sz="900">
              <a:solidFill>
                <a:schemeClr val="dk1"/>
              </a:solidFill>
              <a:effectLst/>
              <a:latin typeface="+mn-lt"/>
              <a:ea typeface="+mn-ea"/>
              <a:cs typeface="+mn-cs"/>
            </a:rPr>
            <a:t>り人件費が増加した。このことは、物件費の減少につながるが、</a:t>
          </a:r>
          <a:r>
            <a:rPr kumimoji="1" lang="ja-JP" altLang="en-US" sz="900">
              <a:solidFill>
                <a:schemeClr val="dk1"/>
              </a:solidFill>
              <a:effectLst/>
              <a:latin typeface="+mn-lt"/>
              <a:ea typeface="+mn-ea"/>
              <a:cs typeface="+mn-cs"/>
            </a:rPr>
            <a:t>物件費については、</a:t>
          </a:r>
          <a:r>
            <a:rPr kumimoji="1" lang="en-US" altLang="ja-JP" sz="900">
              <a:solidFill>
                <a:schemeClr val="dk1"/>
              </a:solidFill>
              <a:effectLst/>
              <a:latin typeface="+mn-lt"/>
              <a:ea typeface="+mn-ea"/>
              <a:cs typeface="+mn-cs"/>
            </a:rPr>
            <a:t>GIGA</a:t>
          </a:r>
          <a:r>
            <a:rPr kumimoji="1" lang="ja-JP" altLang="en-US" sz="900">
              <a:solidFill>
                <a:schemeClr val="dk1"/>
              </a:solidFill>
              <a:effectLst/>
              <a:latin typeface="+mn-lt"/>
              <a:ea typeface="+mn-ea"/>
              <a:cs typeface="+mn-cs"/>
            </a:rPr>
            <a:t>スクール整備のための電算機器等購入費や、電子決済を活用した消費活性化事業委託料等、新型コロナ感染症対策に係る経費が増加するなど、大きく増加した。</a:t>
          </a:r>
          <a:br>
            <a:rPr kumimoji="1" lang="en-US" altLang="ja-JP" sz="900">
              <a:solidFill>
                <a:schemeClr val="dk1"/>
              </a:solidFill>
              <a:effectLst/>
              <a:latin typeface="+mn-lt"/>
              <a:ea typeface="+mn-ea"/>
              <a:cs typeface="+mn-cs"/>
            </a:rPr>
          </a:br>
          <a:r>
            <a:rPr kumimoji="1" lang="ja-JP" altLang="en-US" sz="900">
              <a:solidFill>
                <a:schemeClr val="dk1"/>
              </a:solidFill>
              <a:effectLst/>
              <a:latin typeface="+mn-lt"/>
              <a:ea typeface="+mn-ea"/>
              <a:cs typeface="+mn-cs"/>
            </a:rPr>
            <a:t>　このことにより、一人</a:t>
          </a:r>
          <a:r>
            <a:rPr kumimoji="1" lang="ja-JP" altLang="ja-JP" sz="900">
              <a:solidFill>
                <a:schemeClr val="dk1"/>
              </a:solidFill>
              <a:effectLst/>
              <a:latin typeface="+mn-lt"/>
              <a:ea typeface="+mn-ea"/>
              <a:cs typeface="+mn-cs"/>
            </a:rPr>
            <a:t>当たりの決算額が</a:t>
          </a:r>
          <a:r>
            <a:rPr kumimoji="1" lang="en-US" altLang="ja-JP" sz="900">
              <a:solidFill>
                <a:schemeClr val="dk1"/>
              </a:solidFill>
              <a:effectLst/>
              <a:latin typeface="+mn-lt"/>
              <a:ea typeface="+mn-ea"/>
              <a:cs typeface="+mn-cs"/>
            </a:rPr>
            <a:t>15,941</a:t>
          </a:r>
          <a:r>
            <a:rPr kumimoji="1" lang="ja-JP" altLang="ja-JP" sz="900">
              <a:solidFill>
                <a:schemeClr val="dk1"/>
              </a:solidFill>
              <a:effectLst/>
              <a:latin typeface="+mn-lt"/>
              <a:ea typeface="+mn-ea"/>
              <a:cs typeface="+mn-cs"/>
            </a:rPr>
            <a:t>円増加した。</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118166</xdr:rowOff>
    </xdr:from>
    <xdr:to>
      <xdr:col>23</xdr:col>
      <xdr:colOff>133350</xdr:colOff>
      <xdr:row>82</xdr:row>
      <xdr:rowOff>50022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34166"/>
          <a:ext cx="838200" cy="27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37125</xdr:rowOff>
    </xdr:from>
    <xdr:to>
      <xdr:col>19</xdr:col>
      <xdr:colOff>133350</xdr:colOff>
      <xdr:row>80</xdr:row>
      <xdr:rowOff>118166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53125"/>
          <a:ext cx="889000" cy="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30214</xdr:rowOff>
    </xdr:from>
    <xdr:to>
      <xdr:col>15</xdr:col>
      <xdr:colOff>82550</xdr:colOff>
      <xdr:row>80</xdr:row>
      <xdr:rowOff>37125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46214"/>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5877</xdr:rowOff>
    </xdr:from>
    <xdr:to>
      <xdr:col>11</xdr:col>
      <xdr:colOff>31750</xdr:colOff>
      <xdr:row>80</xdr:row>
      <xdr:rowOff>30214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21877"/>
          <a:ext cx="8890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170672</xdr:rowOff>
    </xdr:from>
    <xdr:to>
      <xdr:col>23</xdr:col>
      <xdr:colOff>184150</xdr:colOff>
      <xdr:row>82</xdr:row>
      <xdr:rowOff>100822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67366</xdr:rowOff>
    </xdr:from>
    <xdr:to>
      <xdr:col>19</xdr:col>
      <xdr:colOff>184150</xdr:colOff>
      <xdr:row>80</xdr:row>
      <xdr:rowOff>168966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5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157775</xdr:rowOff>
    </xdr:from>
    <xdr:to>
      <xdr:col>15</xdr:col>
      <xdr:colOff>133350</xdr:colOff>
      <xdr:row>80</xdr:row>
      <xdr:rowOff>87925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98102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150864</xdr:rowOff>
    </xdr:from>
    <xdr:to>
      <xdr:col>11</xdr:col>
      <xdr:colOff>82550</xdr:colOff>
      <xdr:row>80</xdr:row>
      <xdr:rowOff>81014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91191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6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126527</xdr:rowOff>
    </xdr:from>
    <xdr:to>
      <xdr:col>7</xdr:col>
      <xdr:colOff>31750</xdr:colOff>
      <xdr:row>80</xdr:row>
      <xdr:rowOff>56677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66854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3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ラスパイレス指数は、職員構成の変動により前年度と比較し</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99.9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今年度も、東京都人事委員会勧告に準拠した給与改定を行うなど給与の適正化に努める。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89</xdr:row>
      <xdr:rowOff>907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10483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職員数については、東大和市第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次行政改革大綱及び推進計画（計画期間：平成</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29</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年度の目標値である</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473</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人を基準とし、適正な定員管理を行った。</a:t>
          </a: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人口千人当たり職員数については、ここ</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　今後についても、東大和市第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5</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次行政改革大綱及び推進計画（計画期間：平成</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29</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及び</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東大和市第</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6</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次行政改革大綱及び推進計画（計画期間：</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4</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年度～令和</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8</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年度）に基づき、引き続き、業務の民間委託化や継続的な組織・事務分掌の見直しを行うとともに、</a:t>
          </a:r>
          <a:r>
            <a:rPr kumimoji="1" lang="en-US"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ICT</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活用</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等による行政デジタル化の推進、</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新たな施設への指定管理者導入</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等の</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検討</a:t>
          </a:r>
          <a:r>
            <a:rPr kumimoji="1"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により、</a:t>
          </a:r>
          <a:r>
            <a:rPr kumimoji="1"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適正な定員管理に努める。</a:t>
          </a:r>
          <a:endParaRPr kumimoji="0" lang="ja-JP" altLang="ja-JP" sz="8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66146</xdr:rowOff>
    </xdr:from>
    <xdr:to>
      <xdr:col>81</xdr:col>
      <xdr:colOff>44450</xdr:colOff>
      <xdr:row>59</xdr:row>
      <xdr:rowOff>86254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816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78211</xdr:rowOff>
    </xdr:from>
    <xdr:to>
      <xdr:col>77</xdr:col>
      <xdr:colOff>44450</xdr:colOff>
      <xdr:row>59</xdr:row>
      <xdr:rowOff>86254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937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78211</xdr:rowOff>
    </xdr:from>
    <xdr:to>
      <xdr:col>72</xdr:col>
      <xdr:colOff>203200</xdr:colOff>
      <xdr:row>59</xdr:row>
      <xdr:rowOff>84244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9376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82232</xdr:rowOff>
    </xdr:from>
    <xdr:to>
      <xdr:col>68</xdr:col>
      <xdr:colOff>152400</xdr:colOff>
      <xdr:row>59</xdr:row>
      <xdr:rowOff>84244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977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15346</xdr:rowOff>
    </xdr:from>
    <xdr:to>
      <xdr:col>81</xdr:col>
      <xdr:colOff>95250</xdr:colOff>
      <xdr:row>59</xdr:row>
      <xdr:rowOff>116946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31873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27411</xdr:rowOff>
    </xdr:from>
    <xdr:to>
      <xdr:col>73</xdr:col>
      <xdr:colOff>44450</xdr:colOff>
      <xdr:row>59</xdr:row>
      <xdr:rowOff>129011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139188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33444</xdr:rowOff>
    </xdr:from>
    <xdr:to>
      <xdr:col>68</xdr:col>
      <xdr:colOff>203200</xdr:colOff>
      <xdr:row>59</xdr:row>
      <xdr:rowOff>135044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145221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31432</xdr:rowOff>
    </xdr:from>
    <xdr:to>
      <xdr:col>64</xdr:col>
      <xdr:colOff>152400</xdr:colOff>
      <xdr:row>59</xdr:row>
      <xdr:rowOff>133032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143209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実質公債費比率は、類似団体平均を</a:t>
          </a: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ポイント下回っている。</a:t>
          </a:r>
          <a:endParaRPr lang="ja-JP" altLang="ja-JP" sz="1000">
            <a:effectLst/>
          </a:endParaRPr>
        </a:p>
        <a:p>
          <a:r>
            <a:rPr kumimoji="1" lang="ja-JP" altLang="ja-JP" sz="1000">
              <a:solidFill>
                <a:schemeClr val="dk1"/>
              </a:solidFill>
              <a:effectLst/>
              <a:latin typeface="+mn-lt"/>
              <a:ea typeface="+mn-ea"/>
              <a:cs typeface="+mn-cs"/>
            </a:rPr>
            <a:t>　新学校給食センター事業債の元金償還が開始し、分子の算定項目である元利償還金が増</a:t>
          </a:r>
          <a:r>
            <a:rPr kumimoji="1" lang="ja-JP" altLang="en-US" sz="1000">
              <a:solidFill>
                <a:schemeClr val="dk1"/>
              </a:solidFill>
              <a:effectLst/>
              <a:latin typeface="+mn-lt"/>
              <a:ea typeface="+mn-ea"/>
              <a:cs typeface="+mn-cs"/>
            </a:rPr>
            <a:t>加</a:t>
          </a:r>
          <a:r>
            <a:rPr kumimoji="1" lang="ja-JP" altLang="ja-JP" sz="1000">
              <a:solidFill>
                <a:schemeClr val="dk1"/>
              </a:solidFill>
              <a:effectLst/>
              <a:latin typeface="+mn-lt"/>
              <a:ea typeface="+mn-ea"/>
              <a:cs typeface="+mn-cs"/>
            </a:rPr>
            <a:t>したことなどにより、令和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年度の単年度数値は△</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％と前年度よりも</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ポイントの増となった。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ヵ年平均の数値については、前年度</a:t>
          </a:r>
          <a:r>
            <a:rPr kumimoji="1" lang="ja-JP" altLang="en-US" sz="1000">
              <a:solidFill>
                <a:schemeClr val="dk1"/>
              </a:solidFill>
              <a:effectLst/>
              <a:latin typeface="+mn-lt"/>
              <a:ea typeface="+mn-ea"/>
              <a:cs typeface="+mn-cs"/>
            </a:rPr>
            <a:t>比</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今後見込まれる公共施設の更新等を計画的に実施することにより、市債借入額と償還額のバランスを図りながら、引続き低水準の維持に努める。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62230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656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22013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30057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30057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73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将来負担比率は、将来負担額がマイナスになり、数値は算定されなかった。</a:t>
          </a:r>
          <a:endParaRPr lang="ja-JP" altLang="ja-JP" sz="1400">
            <a:effectLst/>
          </a:endParaRPr>
        </a:p>
        <a:p>
          <a:r>
            <a:rPr kumimoji="1" lang="ja-JP" altLang="ja-JP" sz="1100">
              <a:solidFill>
                <a:schemeClr val="dk1"/>
              </a:solidFill>
              <a:effectLst/>
              <a:latin typeface="+mn-lt"/>
              <a:ea typeface="+mn-ea"/>
              <a:cs typeface="+mn-cs"/>
            </a:rPr>
            <a:t>　分子となる将来負担額について、控除財源となる充当可能財源等が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したことにより、実増減値は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人件費は</a:t>
          </a:r>
          <a:r>
            <a:rPr kumimoji="1" lang="en-US" altLang="ja-JP" sz="1100" baseline="0">
              <a:solidFill>
                <a:schemeClr val="tx1"/>
              </a:solidFill>
              <a:effectLst/>
              <a:latin typeface="+mn-lt"/>
              <a:ea typeface="+mn-ea"/>
              <a:cs typeface="+mn-cs"/>
            </a:rPr>
            <a:t>24.3</a:t>
          </a:r>
          <a:r>
            <a:rPr kumimoji="1" lang="ja-JP" altLang="ja-JP" sz="1100" baseline="0">
              <a:solidFill>
                <a:schemeClr val="tx1"/>
              </a:solidFill>
              <a:effectLst/>
              <a:latin typeface="+mn-lt"/>
              <a:ea typeface="+mn-ea"/>
              <a:cs typeface="+mn-cs"/>
            </a:rPr>
            <a:t>％で、前年度と比べ</a:t>
          </a:r>
          <a:r>
            <a:rPr kumimoji="1" lang="en-US" altLang="ja-JP" sz="1100" baseline="0">
              <a:solidFill>
                <a:schemeClr val="tx1"/>
              </a:solidFill>
              <a:effectLst/>
              <a:latin typeface="+mn-lt"/>
              <a:ea typeface="+mn-ea"/>
              <a:cs typeface="+mn-cs"/>
            </a:rPr>
            <a:t>1.1</a:t>
          </a:r>
          <a:r>
            <a:rPr kumimoji="1" lang="ja-JP" altLang="ja-JP" sz="1100" baseline="0">
              <a:solidFill>
                <a:schemeClr val="tx1"/>
              </a:solidFill>
              <a:effectLst/>
              <a:latin typeface="+mn-lt"/>
              <a:ea typeface="+mn-ea"/>
              <a:cs typeface="+mn-cs"/>
            </a:rPr>
            <a:t>ポイントの増となった。</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類似団体平均との比較では</a:t>
          </a:r>
          <a:r>
            <a:rPr kumimoji="1" lang="en-US" altLang="ja-JP" sz="1100" baseline="0">
              <a:solidFill>
                <a:schemeClr val="tx1"/>
              </a:solidFill>
              <a:effectLst/>
              <a:latin typeface="+mn-lt"/>
              <a:ea typeface="+mn-ea"/>
              <a:cs typeface="+mn-cs"/>
            </a:rPr>
            <a:t>0.4</a:t>
          </a:r>
          <a:r>
            <a:rPr kumimoji="1" lang="ja-JP" altLang="ja-JP" sz="1100" baseline="0">
              <a:solidFill>
                <a:schemeClr val="tx1"/>
              </a:solidFill>
              <a:effectLst/>
              <a:latin typeface="+mn-lt"/>
              <a:ea typeface="+mn-ea"/>
              <a:cs typeface="+mn-cs"/>
            </a:rPr>
            <a:t>ポイント下回る結果となっている。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令和</a:t>
          </a:r>
          <a:r>
            <a:rPr kumimoji="1" lang="ja-JP" altLang="en-US" sz="1100" baseline="0">
              <a:solidFill>
                <a:schemeClr val="tx1"/>
              </a:solidFill>
              <a:effectLst/>
              <a:latin typeface="+mn-lt"/>
              <a:ea typeface="+mn-ea"/>
              <a:cs typeface="+mn-cs"/>
            </a:rPr>
            <a:t>２</a:t>
          </a:r>
          <a:r>
            <a:rPr kumimoji="1" lang="ja-JP" altLang="ja-JP" sz="1100" baseline="0">
              <a:solidFill>
                <a:schemeClr val="tx1"/>
              </a:solidFill>
              <a:effectLst/>
              <a:latin typeface="+mn-lt"/>
              <a:ea typeface="+mn-ea"/>
              <a:cs typeface="+mn-cs"/>
            </a:rPr>
            <a:t>年度の人件費については、</a:t>
          </a:r>
          <a:r>
            <a:rPr kumimoji="1" lang="ja-JP" altLang="en-US" sz="1100" baseline="0">
              <a:solidFill>
                <a:schemeClr val="tx1"/>
              </a:solidFill>
              <a:effectLst/>
              <a:latin typeface="+mn-lt"/>
              <a:ea typeface="+mn-ea"/>
              <a:cs typeface="+mn-cs"/>
            </a:rPr>
            <a:t>会計年度任用制度の開始に伴い、これまで物件費に計上していた経費が人件費に移行したこと</a:t>
          </a:r>
          <a:r>
            <a:rPr kumimoji="1" lang="ja-JP" altLang="ja-JP" sz="1100" baseline="0">
              <a:solidFill>
                <a:schemeClr val="tx1"/>
              </a:solidFill>
              <a:effectLst/>
              <a:latin typeface="+mn-lt"/>
              <a:ea typeface="+mn-ea"/>
              <a:cs typeface="+mn-cs"/>
            </a:rPr>
            <a:t>に伴い、経常収支比率が増加した。</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今後も民間活力の導入等により人件費の削減に努める。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％で前年度と比較し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類似団体との比較では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ポイント上回る結果になっている。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年度の物件費については、</a:t>
          </a:r>
          <a:r>
            <a:rPr kumimoji="1" lang="ja-JP" altLang="en-US" sz="1100">
              <a:solidFill>
                <a:schemeClr val="dk1"/>
              </a:solidFill>
              <a:effectLst/>
              <a:latin typeface="+mn-lt"/>
              <a:ea typeface="+mn-ea"/>
              <a:cs typeface="+mn-cs"/>
            </a:rPr>
            <a:t>廃棄物等収集運搬委託料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などにより、経常的経費充当一般財源が前年度に比べ</a:t>
          </a:r>
          <a:r>
            <a:rPr kumimoji="1" lang="en-US" altLang="ja-JP" sz="1100">
              <a:solidFill>
                <a:schemeClr val="dk1"/>
              </a:solidFill>
              <a:effectLst/>
              <a:latin typeface="+mn-lt"/>
              <a:ea typeface="+mn-ea"/>
              <a:cs typeface="+mn-cs"/>
            </a:rPr>
            <a:t>63,959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今後は、委託する業務の内容等を十分に精査し、委託の効果を高めることで、引続き経費の抑制に努める。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84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02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83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140716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74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扶助費は</a:t>
          </a:r>
          <a:r>
            <a:rPr kumimoji="1" lang="en-US" altLang="ja-JP" sz="1100">
              <a:solidFill>
                <a:schemeClr val="tx1"/>
              </a:solidFill>
              <a:effectLst/>
              <a:latin typeface="+mn-lt"/>
              <a:ea typeface="+mn-ea"/>
              <a:cs typeface="+mn-cs"/>
            </a:rPr>
            <a:t>17.2</a:t>
          </a:r>
          <a:r>
            <a:rPr kumimoji="1" lang="ja-JP" altLang="ja-JP" sz="1100">
              <a:solidFill>
                <a:schemeClr val="tx1"/>
              </a:solidFill>
              <a:effectLst/>
              <a:latin typeface="+mn-lt"/>
              <a:ea typeface="+mn-ea"/>
              <a:cs typeface="+mn-cs"/>
            </a:rPr>
            <a:t>％で、前年度と比較し</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ポイントの減となった。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類似団体平均との比較では</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ポイント上回る結果となっている。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年度の扶助費については、生活保護費や障害者自立支援給付費が増加したが、幼児教育・保育の無償化</a:t>
          </a:r>
          <a:r>
            <a:rPr kumimoji="1" lang="ja-JP" altLang="en-US" sz="1100">
              <a:solidFill>
                <a:schemeClr val="tx1"/>
              </a:solidFill>
              <a:effectLst/>
              <a:latin typeface="+mn-lt"/>
              <a:ea typeface="+mn-ea"/>
              <a:cs typeface="+mn-cs"/>
            </a:rPr>
            <a:t>の通年化</a:t>
          </a:r>
          <a:r>
            <a:rPr kumimoji="1" lang="ja-JP" altLang="ja-JP" sz="1100">
              <a:solidFill>
                <a:schemeClr val="tx1"/>
              </a:solidFill>
              <a:effectLst/>
              <a:latin typeface="+mn-lt"/>
              <a:ea typeface="+mn-ea"/>
              <a:cs typeface="+mn-cs"/>
            </a:rPr>
            <a:t>に伴い、民間保育園運営費委託料の経常経費充当一般財源が減少したため、経常収支比率が減少した。</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129722</xdr:rowOff>
    </xdr:from>
    <xdr:to>
      <xdr:col>24</xdr:col>
      <xdr:colOff>25400</xdr:colOff>
      <xdr:row>60</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452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97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121557</xdr:rowOff>
    </xdr:from>
    <xdr:to>
      <xdr:col>15</xdr:col>
      <xdr:colOff>98425</xdr:colOff>
      <xdr:row>61</xdr:row>
      <xdr:rowOff>58965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58965</xdr:rowOff>
    </xdr:from>
    <xdr:to>
      <xdr:col>11</xdr:col>
      <xdr:colOff>9525</xdr:colOff>
      <xdr:row>61</xdr:row>
      <xdr:rowOff>80735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51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70757</xdr:rowOff>
    </xdr:from>
    <xdr:to>
      <xdr:col>15</xdr:col>
      <xdr:colOff>149225</xdr:colOff>
      <xdr:row>61</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8165</xdr:rowOff>
    </xdr:from>
    <xdr:to>
      <xdr:col>11</xdr:col>
      <xdr:colOff>60325</xdr:colOff>
      <xdr:row>61</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94542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29935</xdr:rowOff>
    </xdr:from>
    <xdr:to>
      <xdr:col>6</xdr:col>
      <xdr:colOff>171450</xdr:colOff>
      <xdr:row>61</xdr:row>
      <xdr:rowOff>131535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116312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で、前年度と比較し</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年度の繰出金については、下水道事業</a:t>
          </a:r>
          <a:r>
            <a:rPr kumimoji="1" lang="ja-JP" altLang="en-US" sz="1100">
              <a:solidFill>
                <a:schemeClr val="dk1"/>
              </a:solidFill>
              <a:effectLst/>
              <a:latin typeface="+mn-lt"/>
              <a:ea typeface="+mn-ea"/>
              <a:cs typeface="+mn-cs"/>
            </a:rPr>
            <a:t>が法適用になったことに伴い、下水道事業会計繰出金の性質別の区分が補助費等に変更となり</a:t>
          </a:r>
          <a:r>
            <a:rPr kumimoji="1" lang="ja-JP" altLang="ja-JP" sz="1100">
              <a:solidFill>
                <a:schemeClr val="dk1"/>
              </a:solidFill>
              <a:effectLst/>
              <a:latin typeface="+mn-lt"/>
              <a:ea typeface="+mn-ea"/>
              <a:cs typeface="+mn-cs"/>
            </a:rPr>
            <a:t>、経常的経費充当一般財源が前年度に比べ、</a:t>
          </a:r>
          <a:r>
            <a:rPr kumimoji="1" lang="en-US" altLang="ja-JP" sz="1100">
              <a:solidFill>
                <a:schemeClr val="dk1"/>
              </a:solidFill>
              <a:effectLst/>
              <a:latin typeface="+mn-lt"/>
              <a:ea typeface="+mn-ea"/>
              <a:cs typeface="+mn-cs"/>
            </a:rPr>
            <a:t>481,540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18.2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となったことにより経常収支比率が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今後も特別会計への繰出金については、経費の節減等により、抑制に努める。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60</xdr:row>
      <xdr:rowOff>63500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441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63500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％で、前年度と比較し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類似団体との比較では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ポイント下回る結果になっている。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年度の補助費等については、</a:t>
          </a:r>
          <a:r>
            <a:rPr kumimoji="1" lang="ja-JP" altLang="en-US" sz="1100">
              <a:solidFill>
                <a:schemeClr val="dk1"/>
              </a:solidFill>
              <a:effectLst/>
              <a:latin typeface="+mn-lt"/>
              <a:ea typeface="+mn-ea"/>
              <a:cs typeface="+mn-cs"/>
            </a:rPr>
            <a:t>東京たま広域資源循環組合負担金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などにより、経常的経費充当一般財源が前年度に比べ</a:t>
          </a:r>
          <a:r>
            <a:rPr kumimoji="1" lang="en-US" altLang="ja-JP" sz="1100">
              <a:solidFill>
                <a:schemeClr val="dk1"/>
              </a:solidFill>
              <a:effectLst/>
              <a:latin typeface="+mn-lt"/>
              <a:ea typeface="+mn-ea"/>
              <a:cs typeface="+mn-cs"/>
            </a:rPr>
            <a:t>66,129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となったため、経常収支比率が</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今後は、社会状況等の変化を踏まえ、目的、効果及び必要性を引続き検討し、適正化に努める。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58420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a:t>
          </a:r>
          <a:r>
            <a:rPr kumimoji="1" lang="en-US" altLang="ja-JP" sz="1100">
              <a:solidFill>
                <a:sysClr val="windowText" lastClr="000000"/>
              </a:solidFill>
              <a:effectLst/>
              <a:latin typeface="+mn-lt"/>
              <a:ea typeface="+mn-ea"/>
              <a:cs typeface="+mn-cs"/>
            </a:rPr>
            <a:t>9.9</a:t>
          </a:r>
          <a:r>
            <a:rPr kumimoji="1" lang="ja-JP" altLang="ja-JP" sz="1100">
              <a:solidFill>
                <a:sysClr val="windowText" lastClr="000000"/>
              </a:solidFill>
              <a:effectLst/>
              <a:latin typeface="+mn-lt"/>
              <a:ea typeface="+mn-ea"/>
              <a:cs typeface="+mn-cs"/>
            </a:rPr>
            <a:t>％で、前年度と比較し</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ポイント下回る結果となっている。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年度の公債費については、臨時財政対策債以外の地方債の償還が進んできているところではあるが、臨時財政対策債の元金償還額が前年度と比較し、</a:t>
          </a:r>
          <a:r>
            <a:rPr kumimoji="1" lang="en-US" altLang="ja-JP" sz="1100">
              <a:solidFill>
                <a:sysClr val="windowText" lastClr="000000"/>
              </a:solidFill>
              <a:effectLst/>
              <a:latin typeface="+mn-lt"/>
              <a:ea typeface="+mn-ea"/>
              <a:cs typeface="+mn-cs"/>
            </a:rPr>
            <a:t>65,144</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6.7</a:t>
          </a:r>
          <a:r>
            <a:rPr kumimoji="1" lang="ja-JP" altLang="ja-JP" sz="1100">
              <a:solidFill>
                <a:sysClr val="windowText" lastClr="000000"/>
              </a:solidFill>
              <a:effectLst/>
              <a:latin typeface="+mn-lt"/>
              <a:ea typeface="+mn-ea"/>
              <a:cs typeface="+mn-cs"/>
            </a:rPr>
            <a:t>％）の増となったため、経常経費充当一般財源は</a:t>
          </a:r>
          <a:r>
            <a:rPr kumimoji="1" lang="en-US" altLang="ja-JP" sz="1100">
              <a:solidFill>
                <a:sysClr val="windowText" lastClr="000000"/>
              </a:solidFill>
              <a:effectLst/>
              <a:latin typeface="+mn-lt"/>
              <a:ea typeface="+mn-ea"/>
              <a:cs typeface="+mn-cs"/>
            </a:rPr>
            <a:t>111,622</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6.9</a:t>
          </a:r>
          <a:r>
            <a:rPr kumimoji="1"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今後予定される公共施設等の更新に関しては、将来負担を見据え、地方債発行額の抑制に努める。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200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75</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en-US" altLang="ja-JP" sz="1100">
              <a:solidFill>
                <a:schemeClr val="dk1"/>
              </a:solidFill>
              <a:effectLst/>
              <a:latin typeface="+mn-lt"/>
              <a:ea typeface="+mn-ea"/>
              <a:cs typeface="+mn-cs"/>
            </a:rPr>
            <a:t>82.2</a:t>
          </a:r>
          <a:r>
            <a:rPr kumimoji="1" lang="ja-JP" altLang="ja-JP" sz="1100">
              <a:solidFill>
                <a:schemeClr val="dk1"/>
              </a:solidFill>
              <a:effectLst/>
              <a:latin typeface="+mn-lt"/>
              <a:ea typeface="+mn-ea"/>
              <a:cs typeface="+mn-cs"/>
            </a:rPr>
            <a:t>％で、前年度と比較して</a:t>
          </a:r>
          <a:r>
            <a:rPr kumimoji="1" lang="ja-JP" altLang="en-US"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類似団体平均との比較では、扶助費が大きく類似団体平均を上回ることなどにより、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80</xdr:row>
      <xdr:rowOff>108713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00685"/>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108713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287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156718</xdr:rowOff>
    </xdr:from>
    <xdr:to>
      <xdr:col>73</xdr:col>
      <xdr:colOff>180975</xdr:colOff>
      <xdr:row>80</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79</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46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57913</xdr:rowOff>
    </xdr:from>
    <xdr:to>
      <xdr:col>78</xdr:col>
      <xdr:colOff>120650</xdr:colOff>
      <xdr:row>80</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144290</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6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105918</xdr:rowOff>
    </xdr:from>
    <xdr:to>
      <xdr:col>69</xdr:col>
      <xdr:colOff>142875</xdr:colOff>
      <xdr:row>80</xdr:row>
      <xdr:rowOff>36068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20845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73203</xdr:rowOff>
    </xdr:from>
    <xdr:to>
      <xdr:col>29</xdr:col>
      <xdr:colOff>127000</xdr:colOff>
      <xdr:row>18</xdr:row>
      <xdr:rowOff>88348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06928"/>
          <a:ext cx="6477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73203</xdr:rowOff>
    </xdr:from>
    <xdr:to>
      <xdr:col>26</xdr:col>
      <xdr:colOff>50800</xdr:colOff>
      <xdr:row>18</xdr:row>
      <xdr:rowOff>92158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6928"/>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92158</xdr:rowOff>
    </xdr:from>
    <xdr:to>
      <xdr:col>22</xdr:col>
      <xdr:colOff>114300</xdr:colOff>
      <xdr:row>18</xdr:row>
      <xdr:rowOff>97396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5883"/>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95872</xdr:rowOff>
    </xdr:from>
    <xdr:to>
      <xdr:col>18</xdr:col>
      <xdr:colOff>177800</xdr:colOff>
      <xdr:row>18</xdr:row>
      <xdr:rowOff>97396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29597"/>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37548</xdr:rowOff>
    </xdr:from>
    <xdr:to>
      <xdr:col>29</xdr:col>
      <xdr:colOff>177800</xdr:colOff>
      <xdr:row>18</xdr:row>
      <xdr:rowOff>139147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12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117575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22403</xdr:rowOff>
    </xdr:from>
    <xdr:to>
      <xdr:col>26</xdr:col>
      <xdr:colOff>101600</xdr:colOff>
      <xdr:row>18</xdr:row>
      <xdr:rowOff>124003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108780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41358</xdr:rowOff>
    </xdr:from>
    <xdr:to>
      <xdr:col>22</xdr:col>
      <xdr:colOff>165100</xdr:colOff>
      <xdr:row>18</xdr:row>
      <xdr:rowOff>142958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127735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46596</xdr:rowOff>
    </xdr:from>
    <xdr:to>
      <xdr:col>19</xdr:col>
      <xdr:colOff>38100</xdr:colOff>
      <xdr:row>18</xdr:row>
      <xdr:rowOff>148196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132973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45072</xdr:rowOff>
    </xdr:from>
    <xdr:to>
      <xdr:col>15</xdr:col>
      <xdr:colOff>101600</xdr:colOff>
      <xdr:row>18</xdr:row>
      <xdr:rowOff>146672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131449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235912</xdr:rowOff>
    </xdr:from>
    <xdr:to>
      <xdr:col>29</xdr:col>
      <xdr:colOff>127000</xdr:colOff>
      <xdr:row>37</xdr:row>
      <xdr:rowOff>305145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60612"/>
          <a:ext cx="6477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305145</xdr:rowOff>
    </xdr:from>
    <xdr:to>
      <xdr:col>26</xdr:col>
      <xdr:colOff>50800</xdr:colOff>
      <xdr:row>37</xdr:row>
      <xdr:rowOff>329213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29845"/>
          <a:ext cx="6985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324968</xdr:rowOff>
    </xdr:from>
    <xdr:to>
      <xdr:col>22</xdr:col>
      <xdr:colOff>114300</xdr:colOff>
      <xdr:row>37</xdr:row>
      <xdr:rowOff>329213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449668"/>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300572</xdr:rowOff>
    </xdr:from>
    <xdr:to>
      <xdr:col>18</xdr:col>
      <xdr:colOff>177800</xdr:colOff>
      <xdr:row>37</xdr:row>
      <xdr:rowOff>324968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425272"/>
          <a:ext cx="698500" cy="2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185112</xdr:rowOff>
    </xdr:from>
    <xdr:to>
      <xdr:col>29</xdr:col>
      <xdr:colOff>177800</xdr:colOff>
      <xdr:row>37</xdr:row>
      <xdr:rowOff>286712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93689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1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254345</xdr:rowOff>
    </xdr:from>
    <xdr:to>
      <xdr:col>26</xdr:col>
      <xdr:colOff>101600</xdr:colOff>
      <xdr:row>38</xdr:row>
      <xdr:rowOff>13045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340722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6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278413</xdr:rowOff>
    </xdr:from>
    <xdr:to>
      <xdr:col>22</xdr:col>
      <xdr:colOff>165100</xdr:colOff>
      <xdr:row>38</xdr:row>
      <xdr:rowOff>37113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0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21890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8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274168</xdr:rowOff>
    </xdr:from>
    <xdr:to>
      <xdr:col>19</xdr:col>
      <xdr:colOff>38100</xdr:colOff>
      <xdr:row>38</xdr:row>
      <xdr:rowOff>32868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17645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8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249772</xdr:rowOff>
    </xdr:from>
    <xdr:to>
      <xdr:col>15</xdr:col>
      <xdr:colOff>101600</xdr:colOff>
      <xdr:row>38</xdr:row>
      <xdr:rowOff>8472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336149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106325</xdr:rowOff>
    </xdr:from>
    <xdr:to>
      <xdr:col>24</xdr:col>
      <xdr:colOff>63500</xdr:colOff>
      <xdr:row>38</xdr:row>
      <xdr:rowOff>10598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9975"/>
          <a:ext cx="8382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10598</xdr:rowOff>
    </xdr:from>
    <xdr:to>
      <xdr:col>19</xdr:col>
      <xdr:colOff>177800</xdr:colOff>
      <xdr:row>38</xdr:row>
      <xdr:rowOff>24276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569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24276</xdr:rowOff>
    </xdr:from>
    <xdr:to>
      <xdr:col>15</xdr:col>
      <xdr:colOff>50800</xdr:colOff>
      <xdr:row>38</xdr:row>
      <xdr:rowOff>24505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9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19152</xdr:rowOff>
    </xdr:from>
    <xdr:to>
      <xdr:col>10</xdr:col>
      <xdr:colOff>114300</xdr:colOff>
      <xdr:row>38</xdr:row>
      <xdr:rowOff>24505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4252"/>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55525</xdr:rowOff>
    </xdr:from>
    <xdr:to>
      <xdr:col>24</xdr:col>
      <xdr:colOff>114300</xdr:colOff>
      <xdr:row>37</xdr:row>
      <xdr:rowOff>157125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131248</xdr:rowOff>
    </xdr:from>
    <xdr:to>
      <xdr:col>20</xdr:col>
      <xdr:colOff>38100</xdr:colOff>
      <xdr:row>38</xdr:row>
      <xdr:rowOff>61398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52525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144926</xdr:rowOff>
    </xdr:from>
    <xdr:to>
      <xdr:col>15</xdr:col>
      <xdr:colOff>101600</xdr:colOff>
      <xdr:row>38</xdr:row>
      <xdr:rowOff>75076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66203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145155</xdr:rowOff>
    </xdr:from>
    <xdr:to>
      <xdr:col>10</xdr:col>
      <xdr:colOff>165100</xdr:colOff>
      <xdr:row>38</xdr:row>
      <xdr:rowOff>75305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66432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139802</xdr:rowOff>
    </xdr:from>
    <xdr:to>
      <xdr:col>6</xdr:col>
      <xdr:colOff>38100</xdr:colOff>
      <xdr:row>38</xdr:row>
      <xdr:rowOff>69952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61079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21903</xdr:rowOff>
    </xdr:from>
    <xdr:to>
      <xdr:col>24</xdr:col>
      <xdr:colOff>63500</xdr:colOff>
      <xdr:row>56</xdr:row>
      <xdr:rowOff>114531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51653"/>
          <a:ext cx="838200" cy="26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114531</xdr:rowOff>
    </xdr:from>
    <xdr:to>
      <xdr:col>19</xdr:col>
      <xdr:colOff>177800</xdr:colOff>
      <xdr:row>57</xdr:row>
      <xdr:rowOff>33264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5731"/>
          <a:ext cx="8890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33264</xdr:rowOff>
    </xdr:from>
    <xdr:to>
      <xdr:col>15</xdr:col>
      <xdr:colOff>50800</xdr:colOff>
      <xdr:row>57</xdr:row>
      <xdr:rowOff>48763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5914"/>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48763</xdr:rowOff>
    </xdr:from>
    <xdr:to>
      <xdr:col>10</xdr:col>
      <xdr:colOff>114300</xdr:colOff>
      <xdr:row>57</xdr:row>
      <xdr:rowOff>79898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1413"/>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142553</xdr:rowOff>
    </xdr:from>
    <xdr:to>
      <xdr:col>24</xdr:col>
      <xdr:colOff>114300</xdr:colOff>
      <xdr:row>55</xdr:row>
      <xdr:rowOff>72703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165430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5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63731</xdr:rowOff>
    </xdr:from>
    <xdr:to>
      <xdr:col>20</xdr:col>
      <xdr:colOff>38100</xdr:colOff>
      <xdr:row>56</xdr:row>
      <xdr:rowOff>165331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10408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153914</xdr:rowOff>
    </xdr:from>
    <xdr:to>
      <xdr:col>15</xdr:col>
      <xdr:colOff>101600</xdr:colOff>
      <xdr:row>57</xdr:row>
      <xdr:rowOff>84064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100591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169413</xdr:rowOff>
    </xdr:from>
    <xdr:to>
      <xdr:col>10</xdr:col>
      <xdr:colOff>165100</xdr:colOff>
      <xdr:row>57</xdr:row>
      <xdr:rowOff>99563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29098</xdr:rowOff>
    </xdr:from>
    <xdr:to>
      <xdr:col>6</xdr:col>
      <xdr:colOff>38100</xdr:colOff>
      <xdr:row>57</xdr:row>
      <xdr:rowOff>130698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121825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73268</xdr:rowOff>
    </xdr:from>
    <xdr:to>
      <xdr:col>24</xdr:col>
      <xdr:colOff>63500</xdr:colOff>
      <xdr:row>78</xdr:row>
      <xdr:rowOff>81316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6368"/>
          <a:ext cx="838200" cy="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79899</xdr:rowOff>
    </xdr:from>
    <xdr:to>
      <xdr:col>19</xdr:col>
      <xdr:colOff>177800</xdr:colOff>
      <xdr:row>78</xdr:row>
      <xdr:rowOff>81316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299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74092</xdr:rowOff>
    </xdr:from>
    <xdr:to>
      <xdr:col>15</xdr:col>
      <xdr:colOff>50800</xdr:colOff>
      <xdr:row>78</xdr:row>
      <xdr:rowOff>79899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7192"/>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74092</xdr:rowOff>
    </xdr:from>
    <xdr:to>
      <xdr:col>10</xdr:col>
      <xdr:colOff>114300</xdr:colOff>
      <xdr:row>78</xdr:row>
      <xdr:rowOff>79029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7192"/>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22468</xdr:rowOff>
    </xdr:from>
    <xdr:to>
      <xdr:col>24</xdr:col>
      <xdr:colOff>114300</xdr:colOff>
      <xdr:row>78</xdr:row>
      <xdr:rowOff>124068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108845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30516</xdr:rowOff>
    </xdr:from>
    <xdr:to>
      <xdr:col>20</xdr:col>
      <xdr:colOff>38100</xdr:colOff>
      <xdr:row>78</xdr:row>
      <xdr:rowOff>132116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123243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29099</xdr:rowOff>
    </xdr:from>
    <xdr:to>
      <xdr:col>15</xdr:col>
      <xdr:colOff>101600</xdr:colOff>
      <xdr:row>78</xdr:row>
      <xdr:rowOff>130699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121826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23292</xdr:rowOff>
    </xdr:from>
    <xdr:to>
      <xdr:col>10</xdr:col>
      <xdr:colOff>165100</xdr:colOff>
      <xdr:row>78</xdr:row>
      <xdr:rowOff>124892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116019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28229</xdr:rowOff>
    </xdr:from>
    <xdr:to>
      <xdr:col>6</xdr:col>
      <xdr:colOff>38100</xdr:colOff>
      <xdr:row>78</xdr:row>
      <xdr:rowOff>129829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120956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128181</xdr:rowOff>
    </xdr:from>
    <xdr:to>
      <xdr:col>24</xdr:col>
      <xdr:colOff>63500</xdr:colOff>
      <xdr:row>93</xdr:row>
      <xdr:rowOff>137376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73031"/>
          <a:ext cx="8382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137376</xdr:rowOff>
    </xdr:from>
    <xdr:to>
      <xdr:col>19</xdr:col>
      <xdr:colOff>177800</xdr:colOff>
      <xdr:row>94</xdr:row>
      <xdr:rowOff>2324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82226"/>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712</xdr:rowOff>
    </xdr:from>
    <xdr:to>
      <xdr:col>15</xdr:col>
      <xdr:colOff>50800</xdr:colOff>
      <xdr:row>94</xdr:row>
      <xdr:rowOff>2324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117012"/>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712</xdr:rowOff>
    </xdr:from>
    <xdr:to>
      <xdr:col>10</xdr:col>
      <xdr:colOff>114300</xdr:colOff>
      <xdr:row>94</xdr:row>
      <xdr:rowOff>28245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117012"/>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77381</xdr:rowOff>
    </xdr:from>
    <xdr:to>
      <xdr:col>24</xdr:col>
      <xdr:colOff>114300</xdr:colOff>
      <xdr:row>94</xdr:row>
      <xdr:rowOff>7531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100258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7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86576</xdr:rowOff>
    </xdr:from>
    <xdr:to>
      <xdr:col>20</xdr:col>
      <xdr:colOff>38100</xdr:colOff>
      <xdr:row>94</xdr:row>
      <xdr:rowOff>16726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33253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0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122974</xdr:rowOff>
    </xdr:from>
    <xdr:to>
      <xdr:col>15</xdr:col>
      <xdr:colOff>101600</xdr:colOff>
      <xdr:row>94</xdr:row>
      <xdr:rowOff>53124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0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69651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4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121362</xdr:rowOff>
    </xdr:from>
    <xdr:to>
      <xdr:col>10</xdr:col>
      <xdr:colOff>165100</xdr:colOff>
      <xdr:row>94</xdr:row>
      <xdr:rowOff>51512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68039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8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148895</xdr:rowOff>
    </xdr:from>
    <xdr:to>
      <xdr:col>6</xdr:col>
      <xdr:colOff>38100</xdr:colOff>
      <xdr:row>94</xdr:row>
      <xdr:rowOff>79045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0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95572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8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142027</xdr:rowOff>
    </xdr:from>
    <xdr:to>
      <xdr:col>55</xdr:col>
      <xdr:colOff>0</xdr:colOff>
      <xdr:row>37</xdr:row>
      <xdr:rowOff>122518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71327"/>
          <a:ext cx="838200" cy="49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122518</xdr:rowOff>
    </xdr:from>
    <xdr:to>
      <xdr:col>50</xdr:col>
      <xdr:colOff>114300</xdr:colOff>
      <xdr:row>37</xdr:row>
      <xdr:rowOff>141789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6616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141789</xdr:rowOff>
    </xdr:from>
    <xdr:to>
      <xdr:col>45</xdr:col>
      <xdr:colOff>177800</xdr:colOff>
      <xdr:row>37</xdr:row>
      <xdr:rowOff>145292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5439"/>
          <a:ext cx="8890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145292</xdr:rowOff>
    </xdr:from>
    <xdr:to>
      <xdr:col>41</xdr:col>
      <xdr:colOff>50800</xdr:colOff>
      <xdr:row>37</xdr:row>
      <xdr:rowOff>150563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88942"/>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91227</xdr:rowOff>
    </xdr:from>
    <xdr:to>
      <xdr:col>55</xdr:col>
      <xdr:colOff>50800</xdr:colOff>
      <xdr:row>35</xdr:row>
      <xdr:rowOff>21377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69654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71718</xdr:rowOff>
    </xdr:from>
    <xdr:to>
      <xdr:col>50</xdr:col>
      <xdr:colOff>165100</xdr:colOff>
      <xdr:row>38</xdr:row>
      <xdr:rowOff>1868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164445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90989</xdr:rowOff>
    </xdr:from>
    <xdr:to>
      <xdr:col>46</xdr:col>
      <xdr:colOff>38100</xdr:colOff>
      <xdr:row>38</xdr:row>
      <xdr:rowOff>21140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4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94492</xdr:rowOff>
    </xdr:from>
    <xdr:to>
      <xdr:col>41</xdr:col>
      <xdr:colOff>101600</xdr:colOff>
      <xdr:row>38</xdr:row>
      <xdr:rowOff>24642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99763</xdr:rowOff>
    </xdr:from>
    <xdr:to>
      <xdr:col>36</xdr:col>
      <xdr:colOff>165100</xdr:colOff>
      <xdr:row>38</xdr:row>
      <xdr:rowOff>29913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21040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4407</xdr:rowOff>
    </xdr:from>
    <xdr:to>
      <xdr:col>55</xdr:col>
      <xdr:colOff>0</xdr:colOff>
      <xdr:row>58</xdr:row>
      <xdr:rowOff>68085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48507"/>
          <a:ext cx="8382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67056</xdr:rowOff>
    </xdr:from>
    <xdr:to>
      <xdr:col>50</xdr:col>
      <xdr:colOff>114300</xdr:colOff>
      <xdr:row>58</xdr:row>
      <xdr:rowOff>68085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1115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115659</xdr:rowOff>
    </xdr:from>
    <xdr:to>
      <xdr:col>45</xdr:col>
      <xdr:colOff>177800</xdr:colOff>
      <xdr:row>58</xdr:row>
      <xdr:rowOff>67056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88309"/>
          <a:ext cx="8890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5017</xdr:rowOff>
    </xdr:from>
    <xdr:to>
      <xdr:col>41</xdr:col>
      <xdr:colOff>50800</xdr:colOff>
      <xdr:row>57</xdr:row>
      <xdr:rowOff>115659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06217"/>
          <a:ext cx="889000" cy="2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125057</xdr:rowOff>
    </xdr:from>
    <xdr:to>
      <xdr:col>55</xdr:col>
      <xdr:colOff>50800</xdr:colOff>
      <xdr:row>58</xdr:row>
      <xdr:rowOff>55207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39984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17285</xdr:rowOff>
    </xdr:from>
    <xdr:to>
      <xdr:col>50</xdr:col>
      <xdr:colOff>165100</xdr:colOff>
      <xdr:row>58</xdr:row>
      <xdr:rowOff>118885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110012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16256</xdr:rowOff>
    </xdr:from>
    <xdr:to>
      <xdr:col>46</xdr:col>
      <xdr:colOff>38100</xdr:colOff>
      <xdr:row>58</xdr:row>
      <xdr:rowOff>117856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108983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64859</xdr:rowOff>
    </xdr:from>
    <xdr:to>
      <xdr:col>41</xdr:col>
      <xdr:colOff>101600</xdr:colOff>
      <xdr:row>57</xdr:row>
      <xdr:rowOff>166459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157586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125667</xdr:rowOff>
    </xdr:from>
    <xdr:to>
      <xdr:col>36</xdr:col>
      <xdr:colOff>165100</xdr:colOff>
      <xdr:row>56</xdr:row>
      <xdr:rowOff>55817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46944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28963</xdr:rowOff>
    </xdr:from>
    <xdr:to>
      <xdr:col>55</xdr:col>
      <xdr:colOff>0</xdr:colOff>
      <xdr:row>79</xdr:row>
      <xdr:rowOff>33420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73513"/>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171323</xdr:rowOff>
    </xdr:from>
    <xdr:to>
      <xdr:col>50</xdr:col>
      <xdr:colOff>114300</xdr:colOff>
      <xdr:row>79</xdr:row>
      <xdr:rowOff>33420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44423"/>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171323</xdr:rowOff>
    </xdr:from>
    <xdr:to>
      <xdr:col>45</xdr:col>
      <xdr:colOff>177800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4442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149613</xdr:rowOff>
    </xdr:from>
    <xdr:to>
      <xdr:col>55</xdr:col>
      <xdr:colOff>50800</xdr:colOff>
      <xdr:row>79</xdr:row>
      <xdr:rowOff>79763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64540</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154070</xdr:rowOff>
    </xdr:from>
    <xdr:to>
      <xdr:col>50</xdr:col>
      <xdr:colOff>165100</xdr:colOff>
      <xdr:row>79</xdr:row>
      <xdr:rowOff>84220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75347</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1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120523</xdr:rowOff>
    </xdr:from>
    <xdr:to>
      <xdr:col>46</xdr:col>
      <xdr:colOff>38100</xdr:colOff>
      <xdr:row>79</xdr:row>
      <xdr:rowOff>50673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41800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24434</xdr:rowOff>
    </xdr:from>
    <xdr:to>
      <xdr:col>55</xdr:col>
      <xdr:colOff>0</xdr:colOff>
      <xdr:row>98</xdr:row>
      <xdr:rowOff>105690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26534"/>
          <a:ext cx="838200" cy="8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100254</xdr:rowOff>
    </xdr:from>
    <xdr:to>
      <xdr:col>50</xdr:col>
      <xdr:colOff>114300</xdr:colOff>
      <xdr:row>98</xdr:row>
      <xdr:rowOff>105690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02354"/>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80263</xdr:rowOff>
    </xdr:from>
    <xdr:to>
      <xdr:col>45</xdr:col>
      <xdr:colOff>177800</xdr:colOff>
      <xdr:row>98</xdr:row>
      <xdr:rowOff>100254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82363"/>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77736</xdr:rowOff>
    </xdr:from>
    <xdr:to>
      <xdr:col>41</xdr:col>
      <xdr:colOff>50800</xdr:colOff>
      <xdr:row>98</xdr:row>
      <xdr:rowOff>80263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36936"/>
          <a:ext cx="889000" cy="3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145084</xdr:rowOff>
    </xdr:from>
    <xdr:to>
      <xdr:col>55</xdr:col>
      <xdr:colOff>50800</xdr:colOff>
      <xdr:row>98</xdr:row>
      <xdr:rowOff>75234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123511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5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54890</xdr:rowOff>
    </xdr:from>
    <xdr:to>
      <xdr:col>50</xdr:col>
      <xdr:colOff>165100</xdr:colOff>
      <xdr:row>98</xdr:row>
      <xdr:rowOff>156490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147617</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49454</xdr:rowOff>
    </xdr:from>
    <xdr:to>
      <xdr:col>46</xdr:col>
      <xdr:colOff>38100</xdr:colOff>
      <xdr:row>98</xdr:row>
      <xdr:rowOff>151054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142181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29463</xdr:rowOff>
    </xdr:from>
    <xdr:to>
      <xdr:col>41</xdr:col>
      <xdr:colOff>101600</xdr:colOff>
      <xdr:row>98</xdr:row>
      <xdr:rowOff>131063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122190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26936</xdr:rowOff>
    </xdr:from>
    <xdr:to>
      <xdr:col>36</xdr:col>
      <xdr:colOff>165100</xdr:colOff>
      <xdr:row>96</xdr:row>
      <xdr:rowOff>128536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145063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163588</xdr:rowOff>
    </xdr:from>
    <xdr:to>
      <xdr:col>85</xdr:col>
      <xdr:colOff>127000</xdr:colOff>
      <xdr:row>37</xdr:row>
      <xdr:rowOff>164960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0723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163588</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07238"/>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114160</xdr:rowOff>
    </xdr:from>
    <xdr:to>
      <xdr:col>85</xdr:col>
      <xdr:colOff>177800</xdr:colOff>
      <xdr:row>38</xdr:row>
      <xdr:rowOff>44310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112789</xdr:rowOff>
    </xdr:from>
    <xdr:to>
      <xdr:col>81</xdr:col>
      <xdr:colOff>101600</xdr:colOff>
      <xdr:row>38</xdr:row>
      <xdr:rowOff>42938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34065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49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110668</xdr:rowOff>
    </xdr:from>
    <xdr:to>
      <xdr:col>85</xdr:col>
      <xdr:colOff>127000</xdr:colOff>
      <xdr:row>77</xdr:row>
      <xdr:rowOff>131976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312318"/>
          <a:ext cx="8382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131976</xdr:rowOff>
    </xdr:from>
    <xdr:to>
      <xdr:col>81</xdr:col>
      <xdr:colOff>50800</xdr:colOff>
      <xdr:row>77</xdr:row>
      <xdr:rowOff>133936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336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133936</xdr:rowOff>
    </xdr:from>
    <xdr:to>
      <xdr:col>76</xdr:col>
      <xdr:colOff>114300</xdr:colOff>
      <xdr:row>77</xdr:row>
      <xdr:rowOff>135748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33558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135748</xdr:rowOff>
    </xdr:from>
    <xdr:to>
      <xdr:col>71</xdr:col>
      <xdr:colOff>177800</xdr:colOff>
      <xdr:row>77</xdr:row>
      <xdr:rowOff>141953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3739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59868</xdr:rowOff>
    </xdr:from>
    <xdr:to>
      <xdr:col>85</xdr:col>
      <xdr:colOff>177800</xdr:colOff>
      <xdr:row>77</xdr:row>
      <xdr:rowOff>161468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38295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81176</xdr:rowOff>
    </xdr:from>
    <xdr:to>
      <xdr:col>81</xdr:col>
      <xdr:colOff>101600</xdr:colOff>
      <xdr:row>78</xdr:row>
      <xdr:rowOff>11326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83136</xdr:rowOff>
    </xdr:from>
    <xdr:to>
      <xdr:col>76</xdr:col>
      <xdr:colOff>165100</xdr:colOff>
      <xdr:row>78</xdr:row>
      <xdr:rowOff>13286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84948</xdr:rowOff>
    </xdr:from>
    <xdr:to>
      <xdr:col>72</xdr:col>
      <xdr:colOff>38100</xdr:colOff>
      <xdr:row>78</xdr:row>
      <xdr:rowOff>15098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6225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91153</xdr:rowOff>
    </xdr:from>
    <xdr:to>
      <xdr:col>67</xdr:col>
      <xdr:colOff>101600</xdr:colOff>
      <xdr:row>78</xdr:row>
      <xdr:rowOff>21303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117926</xdr:rowOff>
    </xdr:from>
    <xdr:to>
      <xdr:col>85</xdr:col>
      <xdr:colOff>127000</xdr:colOff>
      <xdr:row>97</xdr:row>
      <xdr:rowOff>159245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48576"/>
          <a:ext cx="8382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97867</xdr:rowOff>
    </xdr:from>
    <xdr:to>
      <xdr:col>81</xdr:col>
      <xdr:colOff>50800</xdr:colOff>
      <xdr:row>97</xdr:row>
      <xdr:rowOff>117926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28517"/>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97867</xdr:rowOff>
    </xdr:from>
    <xdr:to>
      <xdr:col>76</xdr:col>
      <xdr:colOff>114300</xdr:colOff>
      <xdr:row>97</xdr:row>
      <xdr:rowOff>119335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28517"/>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115563</xdr:rowOff>
    </xdr:from>
    <xdr:to>
      <xdr:col>71</xdr:col>
      <xdr:colOff>177800</xdr:colOff>
      <xdr:row>97</xdr:row>
      <xdr:rowOff>119335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4621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108445</xdr:rowOff>
    </xdr:from>
    <xdr:to>
      <xdr:col>85</xdr:col>
      <xdr:colOff>177800</xdr:colOff>
      <xdr:row>98</xdr:row>
      <xdr:rowOff>38595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86872</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67126</xdr:rowOff>
    </xdr:from>
    <xdr:to>
      <xdr:col>81</xdr:col>
      <xdr:colOff>101600</xdr:colOff>
      <xdr:row>97</xdr:row>
      <xdr:rowOff>168726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47067</xdr:rowOff>
    </xdr:from>
    <xdr:to>
      <xdr:col>76</xdr:col>
      <xdr:colOff>165100</xdr:colOff>
      <xdr:row>97</xdr:row>
      <xdr:rowOff>148667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165194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68535</xdr:rowOff>
    </xdr:from>
    <xdr:to>
      <xdr:col>72</xdr:col>
      <xdr:colOff>38100</xdr:colOff>
      <xdr:row>97</xdr:row>
      <xdr:rowOff>170135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64763</xdr:rowOff>
    </xdr:from>
    <xdr:to>
      <xdr:col>67</xdr:col>
      <xdr:colOff>101600</xdr:colOff>
      <xdr:row>97</xdr:row>
      <xdr:rowOff>166363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11440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32830</xdr:rowOff>
    </xdr:from>
    <xdr:to>
      <xdr:col>116</xdr:col>
      <xdr:colOff>63500</xdr:colOff>
      <xdr:row>59</xdr:row>
      <xdr:rowOff>32830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4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32410</xdr:rowOff>
    </xdr:from>
    <xdr:to>
      <xdr:col>111</xdr:col>
      <xdr:colOff>177800</xdr:colOff>
      <xdr:row>59</xdr:row>
      <xdr:rowOff>32830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4796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32410</xdr:rowOff>
    </xdr:from>
    <xdr:to>
      <xdr:col>107</xdr:col>
      <xdr:colOff>50800</xdr:colOff>
      <xdr:row>59</xdr:row>
      <xdr:rowOff>32448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479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32448</xdr:rowOff>
    </xdr:from>
    <xdr:to>
      <xdr:col>102</xdr:col>
      <xdr:colOff>114300</xdr:colOff>
      <xdr:row>59</xdr:row>
      <xdr:rowOff>32486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4799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153480</xdr:rowOff>
    </xdr:from>
    <xdr:to>
      <xdr:col>116</xdr:col>
      <xdr:colOff>114300</xdr:colOff>
      <xdr:row>59</xdr:row>
      <xdr:rowOff>83630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68407</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153480</xdr:rowOff>
    </xdr:from>
    <xdr:to>
      <xdr:col>112</xdr:col>
      <xdr:colOff>38100</xdr:colOff>
      <xdr:row>59</xdr:row>
      <xdr:rowOff>83630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74757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153060</xdr:rowOff>
    </xdr:from>
    <xdr:to>
      <xdr:col>107</xdr:col>
      <xdr:colOff>101600</xdr:colOff>
      <xdr:row>59</xdr:row>
      <xdr:rowOff>83210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74337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89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153098</xdr:rowOff>
    </xdr:from>
    <xdr:to>
      <xdr:col>102</xdr:col>
      <xdr:colOff>165100</xdr:colOff>
      <xdr:row>59</xdr:row>
      <xdr:rowOff>83248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74375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8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153136</xdr:rowOff>
    </xdr:from>
    <xdr:to>
      <xdr:col>98</xdr:col>
      <xdr:colOff>38100</xdr:colOff>
      <xdr:row>59</xdr:row>
      <xdr:rowOff>83286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74413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8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96838</xdr:rowOff>
    </xdr:from>
    <xdr:to>
      <xdr:col>116</xdr:col>
      <xdr:colOff>63500</xdr:colOff>
      <xdr:row>75</xdr:row>
      <xdr:rowOff>42431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612688"/>
          <a:ext cx="8382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96838</xdr:rowOff>
    </xdr:from>
    <xdr:to>
      <xdr:col>111</xdr:col>
      <xdr:colOff>177800</xdr:colOff>
      <xdr:row>74</xdr:row>
      <xdr:rowOff>13094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12688"/>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157035</xdr:rowOff>
    </xdr:from>
    <xdr:to>
      <xdr:col>107</xdr:col>
      <xdr:colOff>50800</xdr:colOff>
      <xdr:row>74</xdr:row>
      <xdr:rowOff>13094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72885"/>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157035</xdr:rowOff>
    </xdr:from>
    <xdr:to>
      <xdr:col>102</xdr:col>
      <xdr:colOff>114300</xdr:colOff>
      <xdr:row>74</xdr:row>
      <xdr:rowOff>28677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72885"/>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163081</xdr:rowOff>
    </xdr:from>
    <xdr:to>
      <xdr:col>116</xdr:col>
      <xdr:colOff>114300</xdr:colOff>
      <xdr:row>75</xdr:row>
      <xdr:rowOff>93231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14508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46038</xdr:rowOff>
    </xdr:from>
    <xdr:to>
      <xdr:col>112</xdr:col>
      <xdr:colOff>38100</xdr:colOff>
      <xdr:row>73</xdr:row>
      <xdr:rowOff>147638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164165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133744</xdr:rowOff>
    </xdr:from>
    <xdr:to>
      <xdr:col>107</xdr:col>
      <xdr:colOff>101600</xdr:colOff>
      <xdr:row>74</xdr:row>
      <xdr:rowOff>63894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80421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4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106235</xdr:rowOff>
    </xdr:from>
    <xdr:to>
      <xdr:col>102</xdr:col>
      <xdr:colOff>165100</xdr:colOff>
      <xdr:row>74</xdr:row>
      <xdr:rowOff>36385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52912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149327</xdr:rowOff>
    </xdr:from>
    <xdr:to>
      <xdr:col>98</xdr:col>
      <xdr:colOff>38100</xdr:colOff>
      <xdr:row>74</xdr:row>
      <xdr:rowOff>79477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96004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・歳出決算額は、住民一人当たり</a:t>
          </a:r>
          <a:r>
            <a:rPr kumimoji="1" lang="en-US" altLang="ja-JP" sz="800">
              <a:solidFill>
                <a:schemeClr val="dk1"/>
              </a:solidFill>
              <a:effectLst/>
              <a:latin typeface="+mn-lt"/>
              <a:ea typeface="+mn-ea"/>
              <a:cs typeface="+mn-cs"/>
            </a:rPr>
            <a:t>495,576</a:t>
          </a:r>
          <a:r>
            <a:rPr kumimoji="1" lang="ja-JP" altLang="ja-JP"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121,213</a:t>
          </a:r>
          <a:r>
            <a:rPr kumimoji="1" lang="ja-JP" altLang="ja-JP"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32.4</a:t>
          </a:r>
          <a:r>
            <a:rPr kumimoji="1" lang="ja-JP" altLang="ja-JP" sz="800">
              <a:solidFill>
                <a:schemeClr val="dk1"/>
              </a:solidFill>
              <a:effectLst/>
              <a:latin typeface="+mn-lt"/>
              <a:ea typeface="+mn-ea"/>
              <a:cs typeface="+mn-cs"/>
            </a:rPr>
            <a:t>％）の増となった。</a:t>
          </a:r>
          <a:endParaRPr lang="ja-JP" altLang="ja-JP" sz="800">
            <a:effectLst/>
          </a:endParaRPr>
        </a:p>
        <a:p>
          <a:r>
            <a:rPr kumimoji="1" lang="ja-JP" altLang="ja-JP" sz="800">
              <a:solidFill>
                <a:srgbClr val="FF0000"/>
              </a:solidFill>
              <a:effectLst/>
              <a:latin typeface="+mn-lt"/>
              <a:ea typeface="+mn-ea"/>
              <a:cs typeface="+mn-cs"/>
            </a:rPr>
            <a:t>・</a:t>
          </a:r>
          <a:r>
            <a:rPr kumimoji="1" lang="ja-JP" altLang="ja-JP" sz="800">
              <a:solidFill>
                <a:schemeClr val="tx1"/>
              </a:solidFill>
              <a:effectLst/>
              <a:latin typeface="+mn-lt"/>
              <a:ea typeface="+mn-ea"/>
              <a:cs typeface="+mn-cs"/>
            </a:rPr>
            <a:t>増となった要因としては、</a:t>
          </a:r>
          <a:r>
            <a:rPr kumimoji="1" lang="ja-JP" altLang="en-US" sz="800">
              <a:solidFill>
                <a:schemeClr val="tx1"/>
              </a:solidFill>
              <a:effectLst/>
              <a:latin typeface="+mn-lt"/>
              <a:ea typeface="+mn-ea"/>
              <a:cs typeface="+mn-cs"/>
            </a:rPr>
            <a:t>新型コロナウイルス感染症の感染拡大に伴い、特別定額給付金の給付に伴い、補助費等</a:t>
          </a:r>
          <a:r>
            <a:rPr kumimoji="1" lang="ja-JP" altLang="ja-JP" sz="800">
              <a:solidFill>
                <a:schemeClr val="tx1"/>
              </a:solidFill>
              <a:effectLst/>
              <a:latin typeface="+mn-lt"/>
              <a:ea typeface="+mn-ea"/>
              <a:cs typeface="+mn-cs"/>
            </a:rPr>
            <a:t>が</a:t>
          </a:r>
          <a:r>
            <a:rPr kumimoji="1" lang="en-US" altLang="ja-JP" sz="800">
              <a:solidFill>
                <a:schemeClr val="tx1"/>
              </a:solidFill>
              <a:effectLst/>
              <a:latin typeface="+mn-lt"/>
              <a:ea typeface="+mn-ea"/>
              <a:cs typeface="+mn-cs"/>
            </a:rPr>
            <a:t>108,233</a:t>
          </a:r>
          <a:r>
            <a:rPr kumimoji="1" lang="ja-JP" altLang="ja-JP" sz="800">
              <a:solidFill>
                <a:schemeClr val="tx1"/>
              </a:solidFill>
              <a:effectLst/>
              <a:latin typeface="+mn-lt"/>
              <a:ea typeface="+mn-ea"/>
              <a:cs typeface="+mn-cs"/>
            </a:rPr>
            <a:t>円（</a:t>
          </a:r>
          <a:r>
            <a:rPr kumimoji="1" lang="en-US" altLang="ja-JP" sz="800">
              <a:solidFill>
                <a:schemeClr val="tx1"/>
              </a:solidFill>
              <a:effectLst/>
              <a:latin typeface="+mn-lt"/>
              <a:ea typeface="+mn-ea"/>
              <a:cs typeface="+mn-cs"/>
            </a:rPr>
            <a:t>262.3</a:t>
          </a:r>
          <a:r>
            <a:rPr kumimoji="1" lang="ja-JP" altLang="ja-JP" sz="800">
              <a:solidFill>
                <a:schemeClr val="tx1"/>
              </a:solidFill>
              <a:effectLst/>
              <a:latin typeface="+mn-lt"/>
              <a:ea typeface="+mn-ea"/>
              <a:cs typeface="+mn-cs"/>
            </a:rPr>
            <a:t>％）の増となったことや、</a:t>
          </a:r>
          <a:r>
            <a:rPr kumimoji="1" lang="ja-JP" altLang="en-US" sz="800">
              <a:solidFill>
                <a:schemeClr val="tx1"/>
              </a:solidFill>
              <a:effectLst/>
              <a:latin typeface="+mn-lt"/>
              <a:ea typeface="+mn-ea"/>
              <a:cs typeface="+mn-cs"/>
            </a:rPr>
            <a:t>国の</a:t>
          </a:r>
          <a:r>
            <a:rPr kumimoji="1" lang="en-US" altLang="ja-JP" sz="800">
              <a:solidFill>
                <a:schemeClr val="tx1"/>
              </a:solidFill>
              <a:effectLst/>
              <a:latin typeface="+mn-lt"/>
              <a:ea typeface="+mn-ea"/>
              <a:cs typeface="+mn-cs"/>
            </a:rPr>
            <a:t>GIGA</a:t>
          </a:r>
          <a:r>
            <a:rPr kumimoji="1" lang="ja-JP" altLang="en-US" sz="800">
              <a:solidFill>
                <a:schemeClr val="tx1"/>
              </a:solidFill>
              <a:effectLst/>
              <a:latin typeface="+mn-lt"/>
              <a:ea typeface="+mn-ea"/>
              <a:cs typeface="+mn-cs"/>
            </a:rPr>
            <a:t>スクール構想による児童・生徒</a:t>
          </a:r>
          <a:r>
            <a:rPr kumimoji="1" lang="en-US" altLang="ja-JP" sz="800">
              <a:solidFill>
                <a:schemeClr val="tx1"/>
              </a:solidFill>
              <a:effectLst/>
              <a:latin typeface="+mn-lt"/>
              <a:ea typeface="+mn-ea"/>
              <a:cs typeface="+mn-cs"/>
            </a:rPr>
            <a:t>1</a:t>
          </a:r>
          <a:r>
            <a:rPr kumimoji="1" lang="ja-JP" altLang="en-US" sz="800">
              <a:solidFill>
                <a:schemeClr val="tx1"/>
              </a:solidFill>
              <a:effectLst/>
              <a:latin typeface="+mn-lt"/>
              <a:ea typeface="+mn-ea"/>
              <a:cs typeface="+mn-cs"/>
            </a:rPr>
            <a:t>人</a:t>
          </a:r>
          <a:r>
            <a:rPr kumimoji="1" lang="en-US" altLang="ja-JP" sz="800">
              <a:solidFill>
                <a:schemeClr val="tx1"/>
              </a:solidFill>
              <a:effectLst/>
              <a:latin typeface="+mn-lt"/>
              <a:ea typeface="+mn-ea"/>
              <a:cs typeface="+mn-cs"/>
            </a:rPr>
            <a:t>1</a:t>
          </a:r>
          <a:r>
            <a:rPr kumimoji="1" lang="ja-JP" altLang="en-US" sz="800">
              <a:solidFill>
                <a:schemeClr val="tx1"/>
              </a:solidFill>
              <a:effectLst/>
              <a:latin typeface="+mn-lt"/>
              <a:ea typeface="+mn-ea"/>
              <a:cs typeface="+mn-cs"/>
            </a:rPr>
            <a:t>台端末の整備の伴い物件費が</a:t>
          </a:r>
          <a:r>
            <a:rPr kumimoji="1" lang="en-US" altLang="ja-JP" sz="800">
              <a:solidFill>
                <a:schemeClr val="tx1"/>
              </a:solidFill>
              <a:effectLst/>
              <a:latin typeface="+mn-lt"/>
              <a:ea typeface="+mn-ea"/>
              <a:cs typeface="+mn-cs"/>
            </a:rPr>
            <a:t>11,552</a:t>
          </a:r>
          <a:r>
            <a:rPr kumimoji="1" lang="ja-JP" altLang="ja-JP" sz="800">
              <a:solidFill>
                <a:schemeClr val="tx1"/>
              </a:solidFill>
              <a:effectLst/>
              <a:latin typeface="+mn-lt"/>
              <a:ea typeface="+mn-ea"/>
              <a:cs typeface="+mn-cs"/>
            </a:rPr>
            <a:t>円（</a:t>
          </a:r>
          <a:r>
            <a:rPr kumimoji="1" lang="en-US" altLang="ja-JP" sz="800">
              <a:solidFill>
                <a:schemeClr val="tx1"/>
              </a:solidFill>
              <a:effectLst/>
              <a:latin typeface="+mn-lt"/>
              <a:ea typeface="+mn-ea"/>
              <a:cs typeface="+mn-cs"/>
            </a:rPr>
            <a:t>20.6</a:t>
          </a:r>
          <a:r>
            <a:rPr kumimoji="1" lang="ja-JP" altLang="ja-JP" sz="800">
              <a:solidFill>
                <a:schemeClr val="tx1"/>
              </a:solidFill>
              <a:effectLst/>
              <a:latin typeface="+mn-lt"/>
              <a:ea typeface="+mn-ea"/>
              <a:cs typeface="+mn-cs"/>
            </a:rPr>
            <a:t>％）増となったことによるものである。</a:t>
          </a:r>
          <a:endParaRPr lang="ja-JP" altLang="ja-JP" sz="800">
            <a:solidFill>
              <a:schemeClr val="tx1"/>
            </a:solidFill>
            <a:effectLst/>
          </a:endParaRPr>
        </a:p>
        <a:p>
          <a:r>
            <a:rPr kumimoji="1" lang="ja-JP" altLang="ja-JP" sz="800">
              <a:solidFill>
                <a:schemeClr val="tx1"/>
              </a:solidFill>
              <a:effectLst/>
              <a:latin typeface="+mn-lt"/>
              <a:ea typeface="+mn-ea"/>
              <a:cs typeface="+mn-cs"/>
            </a:rPr>
            <a:t>　</a:t>
          </a:r>
          <a:r>
            <a:rPr kumimoji="1" lang="ja-JP" altLang="ja-JP" sz="800">
              <a:solidFill>
                <a:schemeClr val="dk1"/>
              </a:solidFill>
              <a:effectLst/>
              <a:latin typeface="+mn-lt"/>
              <a:ea typeface="+mn-ea"/>
              <a:cs typeface="+mn-cs"/>
            </a:rPr>
            <a:t>今後、老朽化した公共施設の更新等が見込まれるため、公共施設等総合管理計画に基づき、更新費用の平準化や施設配置の見直し等を行い財政負担の軽減を図る。</a:t>
          </a:r>
          <a:endParaRPr lang="ja-JP" altLang="ja-JP" sz="800">
            <a:effectLst/>
          </a:endParaRPr>
        </a:p>
        <a:p>
          <a:r>
            <a:rPr kumimoji="1" lang="ja-JP" altLang="ja-JP" sz="800">
              <a:solidFill>
                <a:schemeClr val="dk1"/>
              </a:solidFill>
              <a:effectLst/>
              <a:latin typeface="+mn-lt"/>
              <a:ea typeface="+mn-ea"/>
              <a:cs typeface="+mn-cs"/>
            </a:rPr>
            <a:t>・類似団体の平均額を上回っている項目としては、物件費、扶助費、繰出金となった。</a:t>
          </a:r>
          <a:endParaRPr lang="ja-JP" altLang="ja-JP" sz="800">
            <a:effectLst/>
          </a:endParaRPr>
        </a:p>
        <a:p>
          <a:r>
            <a:rPr kumimoji="1" lang="ja-JP" altLang="ja-JP" sz="800">
              <a:solidFill>
                <a:schemeClr val="dk1"/>
              </a:solidFill>
              <a:effectLst/>
              <a:latin typeface="+mn-lt"/>
              <a:ea typeface="+mn-ea"/>
              <a:cs typeface="+mn-cs"/>
            </a:rPr>
            <a:t>・物件費については住民一人当たりのコストが</a:t>
          </a:r>
          <a:r>
            <a:rPr kumimoji="1" lang="en-US" altLang="ja-JP" sz="800">
              <a:solidFill>
                <a:schemeClr val="dk1"/>
              </a:solidFill>
              <a:effectLst/>
              <a:latin typeface="+mn-lt"/>
              <a:ea typeface="+mn-ea"/>
              <a:cs typeface="+mn-cs"/>
            </a:rPr>
            <a:t>67,653</a:t>
          </a:r>
          <a:r>
            <a:rPr kumimoji="1" lang="ja-JP" altLang="ja-JP"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11,552</a:t>
          </a:r>
          <a:r>
            <a:rPr kumimoji="1" lang="ja-JP" altLang="ja-JP"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20.6</a:t>
          </a:r>
          <a:r>
            <a:rPr kumimoji="1" lang="ja-JP" altLang="ja-JP" sz="800">
              <a:solidFill>
                <a:schemeClr val="dk1"/>
              </a:solidFill>
              <a:effectLst/>
              <a:latin typeface="+mn-lt"/>
              <a:ea typeface="+mn-ea"/>
              <a:cs typeface="+mn-cs"/>
            </a:rPr>
            <a:t>％）の増となった。</a:t>
          </a:r>
          <a:r>
            <a:rPr kumimoji="1" lang="en-US" altLang="ja-JP" sz="800">
              <a:solidFill>
                <a:schemeClr val="dk1"/>
              </a:solidFill>
              <a:effectLst/>
              <a:latin typeface="+mn-lt"/>
              <a:ea typeface="+mn-ea"/>
              <a:cs typeface="+mn-cs"/>
            </a:rPr>
            <a:t>GIGA</a:t>
          </a:r>
          <a:r>
            <a:rPr kumimoji="1" lang="ja-JP" altLang="en-US" sz="800">
              <a:solidFill>
                <a:schemeClr val="dk1"/>
              </a:solidFill>
              <a:effectLst/>
              <a:latin typeface="+mn-lt"/>
              <a:ea typeface="+mn-ea"/>
              <a:cs typeface="+mn-cs"/>
            </a:rPr>
            <a:t>スクール整備のための電算機器等購入費や学童保育所運営委託料の皆増等が要因として挙げられる。</a:t>
          </a:r>
          <a:endParaRPr lang="ja-JP" altLang="ja-JP" sz="800">
            <a:effectLst/>
          </a:endParaRPr>
        </a:p>
        <a:p>
          <a:r>
            <a:rPr kumimoji="1" lang="ja-JP" altLang="en-US" sz="800">
              <a:solidFill>
                <a:schemeClr val="dk1"/>
              </a:solidFill>
              <a:effectLst/>
              <a:latin typeface="+mn-lt"/>
              <a:ea typeface="+mn-ea"/>
              <a:cs typeface="+mn-cs"/>
            </a:rPr>
            <a:t>・補助費等については住民一人当たりのコストが</a:t>
          </a:r>
          <a:r>
            <a:rPr kumimoji="1" lang="en-US" altLang="ja-JP" sz="800">
              <a:solidFill>
                <a:schemeClr val="dk1"/>
              </a:solidFill>
              <a:effectLst/>
              <a:latin typeface="+mn-lt"/>
              <a:ea typeface="+mn-ea"/>
              <a:cs typeface="+mn-cs"/>
            </a:rPr>
            <a:t>149,491</a:t>
          </a:r>
          <a:r>
            <a:rPr kumimoji="1" lang="ja-JP" altLang="en-US"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108,233</a:t>
          </a:r>
          <a:r>
            <a:rPr kumimoji="1" lang="ja-JP" altLang="en-US"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262.3</a:t>
          </a:r>
          <a:r>
            <a:rPr kumimoji="1" lang="ja-JP" altLang="en-US" sz="800">
              <a:solidFill>
                <a:schemeClr val="dk1"/>
              </a:solidFill>
              <a:effectLst/>
              <a:latin typeface="+mn-lt"/>
              <a:ea typeface="+mn-ea"/>
              <a:cs typeface="+mn-cs"/>
            </a:rPr>
            <a:t>％）の増となった。</a:t>
          </a:r>
          <a:r>
            <a:rPr kumimoji="1" lang="ja-JP" altLang="ja-JP" sz="800">
              <a:solidFill>
                <a:schemeClr val="dk1"/>
              </a:solidFill>
              <a:effectLst/>
              <a:latin typeface="+mn-lt"/>
              <a:ea typeface="+mn-ea"/>
              <a:cs typeface="+mn-cs"/>
            </a:rPr>
            <a:t>特別定額給付金</a:t>
          </a:r>
          <a:r>
            <a:rPr kumimoji="1" lang="ja-JP" altLang="en-US" sz="800">
              <a:solidFill>
                <a:schemeClr val="dk1"/>
              </a:solidFill>
              <a:effectLst/>
              <a:latin typeface="+mn-lt"/>
              <a:ea typeface="+mn-ea"/>
              <a:cs typeface="+mn-cs"/>
            </a:rPr>
            <a:t>の皆増等が要因として挙げられる。</a:t>
          </a:r>
        </a:p>
        <a:p>
          <a:r>
            <a:rPr kumimoji="1" lang="ja-JP" altLang="ja-JP" sz="800">
              <a:solidFill>
                <a:schemeClr val="dk1"/>
              </a:solidFill>
              <a:effectLst/>
              <a:latin typeface="+mn-lt"/>
              <a:ea typeface="+mn-ea"/>
              <a:cs typeface="+mn-cs"/>
            </a:rPr>
            <a:t>・繰出金については住民一人当たりのコストが</a:t>
          </a:r>
          <a:r>
            <a:rPr kumimoji="1" lang="en-US" altLang="ja-JP" sz="800">
              <a:solidFill>
                <a:schemeClr val="dk1"/>
              </a:solidFill>
              <a:effectLst/>
              <a:latin typeface="+mn-lt"/>
              <a:ea typeface="+mn-ea"/>
              <a:cs typeface="+mn-cs"/>
            </a:rPr>
            <a:t>38,053</a:t>
          </a:r>
          <a:r>
            <a:rPr kumimoji="1" lang="ja-JP" altLang="ja-JP" sz="800">
              <a:solidFill>
                <a:schemeClr val="dk1"/>
              </a:solidFill>
              <a:effectLst/>
              <a:latin typeface="+mn-lt"/>
              <a:ea typeface="+mn-ea"/>
              <a:cs typeface="+mn-cs"/>
            </a:rPr>
            <a:t>円となり、前年度に比べ</a:t>
          </a:r>
          <a:r>
            <a:rPr kumimoji="1" lang="en-US" altLang="ja-JP" sz="800">
              <a:solidFill>
                <a:schemeClr val="dk1"/>
              </a:solidFill>
              <a:effectLst/>
              <a:latin typeface="+mn-lt"/>
              <a:ea typeface="+mn-ea"/>
              <a:cs typeface="+mn-cs"/>
            </a:rPr>
            <a:t>7,572</a:t>
          </a:r>
          <a:r>
            <a:rPr kumimoji="1" lang="ja-JP" altLang="ja-JP" sz="800">
              <a:solidFill>
                <a:schemeClr val="dk1"/>
              </a:solidFill>
              <a:effectLst/>
              <a:latin typeface="+mn-lt"/>
              <a:ea typeface="+mn-ea"/>
              <a:cs typeface="+mn-cs"/>
            </a:rPr>
            <a:t>円（</a:t>
          </a:r>
          <a:r>
            <a:rPr kumimoji="1" lang="en-US" altLang="ja-JP" sz="800">
              <a:solidFill>
                <a:schemeClr val="dk1"/>
              </a:solidFill>
              <a:effectLst/>
              <a:latin typeface="+mn-lt"/>
              <a:ea typeface="+mn-ea"/>
              <a:cs typeface="+mn-cs"/>
            </a:rPr>
            <a:t>16.6</a:t>
          </a:r>
          <a:r>
            <a:rPr kumimoji="1" lang="ja-JP" altLang="ja-JP" sz="800">
              <a:solidFill>
                <a:schemeClr val="dk1"/>
              </a:solidFill>
              <a:effectLst/>
              <a:latin typeface="+mn-lt"/>
              <a:ea typeface="+mn-ea"/>
              <a:cs typeface="+mn-cs"/>
            </a:rPr>
            <a:t>％）の</a:t>
          </a:r>
          <a:r>
            <a:rPr kumimoji="1" lang="ja-JP" altLang="en-US" sz="800">
              <a:solidFill>
                <a:schemeClr val="dk1"/>
              </a:solidFill>
              <a:effectLst/>
              <a:latin typeface="+mn-lt"/>
              <a:ea typeface="+mn-ea"/>
              <a:cs typeface="+mn-cs"/>
            </a:rPr>
            <a:t>減</a:t>
          </a:r>
          <a:r>
            <a:rPr kumimoji="1" lang="ja-JP" altLang="ja-JP" sz="800">
              <a:solidFill>
                <a:schemeClr val="dk1"/>
              </a:solidFill>
              <a:effectLst/>
              <a:latin typeface="+mn-lt"/>
              <a:ea typeface="+mn-ea"/>
              <a:cs typeface="+mn-cs"/>
            </a:rPr>
            <a:t>となった。下水道事業</a:t>
          </a:r>
          <a:r>
            <a:rPr kumimoji="1" lang="ja-JP" altLang="en-US" sz="800">
              <a:solidFill>
                <a:schemeClr val="dk1"/>
              </a:solidFill>
              <a:effectLst/>
              <a:latin typeface="+mn-lt"/>
              <a:ea typeface="+mn-ea"/>
              <a:cs typeface="+mn-cs"/>
            </a:rPr>
            <a:t>の法適用に伴い繰出金の性質が繰出金から補助金等へ変更となったことが</a:t>
          </a:r>
          <a:r>
            <a:rPr kumimoji="1" lang="ja-JP" altLang="ja-JP" sz="800">
              <a:solidFill>
                <a:schemeClr val="dk1"/>
              </a:solidFill>
              <a:effectLst/>
              <a:latin typeface="+mn-lt"/>
              <a:ea typeface="+mn-ea"/>
              <a:cs typeface="+mn-cs"/>
            </a:rPr>
            <a:t>要因として挙げられる。</a:t>
          </a:r>
          <a:endParaRPr lang="ja-JP" altLang="ja-JP" sz="800">
            <a:effectLst/>
          </a:endParaRPr>
        </a:p>
        <a:p>
          <a:r>
            <a:rPr kumimoji="1" lang="ja-JP" altLang="ja-JP" sz="800">
              <a:solidFill>
                <a:schemeClr val="dk1"/>
              </a:solidFill>
              <a:effectLst/>
              <a:latin typeface="+mn-lt"/>
              <a:ea typeface="+mn-ea"/>
              <a:cs typeface="+mn-cs"/>
            </a:rPr>
            <a:t>　経費の節減などにより、今後の財政負担の軽減を図る。</a:t>
          </a:r>
          <a:endParaRPr kumimoji="1" lang="en-US" altLang="ja-JP" sz="800">
            <a:solidFill>
              <a:schemeClr val="dk1"/>
            </a:solidFill>
            <a:effectLst/>
            <a:latin typeface="+mn-lt"/>
            <a:ea typeface="+mn-ea"/>
            <a:cs typeface="+mn-cs"/>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4369</xdr:rowOff>
    </xdr:from>
    <xdr:to>
      <xdr:col>24</xdr:col>
      <xdr:colOff>63500</xdr:colOff>
      <xdr:row>35</xdr:row>
      <xdr:rowOff>17170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511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4369</xdr:rowOff>
    </xdr:from>
    <xdr:to>
      <xdr:col>19</xdr:col>
      <xdr:colOff>177800</xdr:colOff>
      <xdr:row>35</xdr:row>
      <xdr:rowOff>72492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0511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56032</xdr:rowOff>
    </xdr:from>
    <xdr:to>
      <xdr:col>15</xdr:col>
      <xdr:colOff>50800</xdr:colOff>
      <xdr:row>35</xdr:row>
      <xdr:rowOff>72492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678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11684</xdr:rowOff>
    </xdr:from>
    <xdr:to>
      <xdr:col>10</xdr:col>
      <xdr:colOff>114300</xdr:colOff>
      <xdr:row>35</xdr:row>
      <xdr:rowOff>56032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2434"/>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137820</xdr:rowOff>
    </xdr:from>
    <xdr:to>
      <xdr:col>24</xdr:col>
      <xdr:colOff>114300</xdr:colOff>
      <xdr:row>35</xdr:row>
      <xdr:rowOff>67970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160697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125019</xdr:rowOff>
    </xdr:from>
    <xdr:to>
      <xdr:col>20</xdr:col>
      <xdr:colOff>38100</xdr:colOff>
      <xdr:row>35</xdr:row>
      <xdr:rowOff>55169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21692</xdr:rowOff>
    </xdr:from>
    <xdr:to>
      <xdr:col>15</xdr:col>
      <xdr:colOff>101600</xdr:colOff>
      <xdr:row>35</xdr:row>
      <xdr:rowOff>123292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114419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xdr:rowOff>
    </xdr:from>
    <xdr:to>
      <xdr:col>10</xdr:col>
      <xdr:colOff>165100</xdr:colOff>
      <xdr:row>35</xdr:row>
      <xdr:rowOff>106832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97959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132334</xdr:rowOff>
    </xdr:from>
    <xdr:to>
      <xdr:col>6</xdr:col>
      <xdr:colOff>38100</xdr:colOff>
      <xdr:row>35</xdr:row>
      <xdr:rowOff>62484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79011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142009</xdr:rowOff>
    </xdr:from>
    <xdr:to>
      <xdr:col>24</xdr:col>
      <xdr:colOff>63500</xdr:colOff>
      <xdr:row>59</xdr:row>
      <xdr:rowOff>59949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00309"/>
          <a:ext cx="838200" cy="7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59949</xdr:rowOff>
    </xdr:from>
    <xdr:to>
      <xdr:col>19</xdr:col>
      <xdr:colOff>177800</xdr:colOff>
      <xdr:row>59</xdr:row>
      <xdr:rowOff>76027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75499"/>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76027</xdr:rowOff>
    </xdr:from>
    <xdr:to>
      <xdr:col>15</xdr:col>
      <xdr:colOff>50800</xdr:colOff>
      <xdr:row>59</xdr:row>
      <xdr:rowOff>90269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91577"/>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47178</xdr:rowOff>
    </xdr:from>
    <xdr:to>
      <xdr:col>10</xdr:col>
      <xdr:colOff>114300</xdr:colOff>
      <xdr:row>59</xdr:row>
      <xdr:rowOff>90269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62728"/>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91209</xdr:rowOff>
    </xdr:from>
    <xdr:to>
      <xdr:col>24</xdr:col>
      <xdr:colOff>114300</xdr:colOff>
      <xdr:row>55</xdr:row>
      <xdr:rowOff>21359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69636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2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9149</xdr:rowOff>
    </xdr:from>
    <xdr:to>
      <xdr:col>20</xdr:col>
      <xdr:colOff>38100</xdr:colOff>
      <xdr:row>59</xdr:row>
      <xdr:rowOff>110749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101876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1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25227</xdr:rowOff>
    </xdr:from>
    <xdr:to>
      <xdr:col>15</xdr:col>
      <xdr:colOff>101600</xdr:colOff>
      <xdr:row>59</xdr:row>
      <xdr:rowOff>126827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117954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39469</xdr:rowOff>
    </xdr:from>
    <xdr:to>
      <xdr:col>10</xdr:col>
      <xdr:colOff>165100</xdr:colOff>
      <xdr:row>59</xdr:row>
      <xdr:rowOff>141069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132196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167828</xdr:rowOff>
    </xdr:from>
    <xdr:to>
      <xdr:col>6</xdr:col>
      <xdr:colOff>38100</xdr:colOff>
      <xdr:row>59</xdr:row>
      <xdr:rowOff>97978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114505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65438</xdr:rowOff>
    </xdr:from>
    <xdr:to>
      <xdr:col>24</xdr:col>
      <xdr:colOff>63500</xdr:colOff>
      <xdr:row>72</xdr:row>
      <xdr:rowOff>74560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409838"/>
          <a:ext cx="8382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65438</xdr:rowOff>
    </xdr:from>
    <xdr:to>
      <xdr:col>19</xdr:col>
      <xdr:colOff>177800</xdr:colOff>
      <xdr:row>72</xdr:row>
      <xdr:rowOff>158510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40983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36503</xdr:rowOff>
    </xdr:from>
    <xdr:to>
      <xdr:col>15</xdr:col>
      <xdr:colOff>50800</xdr:colOff>
      <xdr:row>72</xdr:row>
      <xdr:rowOff>158510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380903"/>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36503</xdr:rowOff>
    </xdr:from>
    <xdr:to>
      <xdr:col>10</xdr:col>
      <xdr:colOff>114300</xdr:colOff>
      <xdr:row>72</xdr:row>
      <xdr:rowOff>140136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380903"/>
          <a:ext cx="889000" cy="10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23760</xdr:rowOff>
    </xdr:from>
    <xdr:to>
      <xdr:col>24</xdr:col>
      <xdr:colOff>114300</xdr:colOff>
      <xdr:row>72</xdr:row>
      <xdr:rowOff>125360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3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46637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1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14638</xdr:rowOff>
    </xdr:from>
    <xdr:to>
      <xdr:col>20</xdr:col>
      <xdr:colOff>38100</xdr:colOff>
      <xdr:row>72</xdr:row>
      <xdr:rowOff>116238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3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132765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13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107710</xdr:rowOff>
    </xdr:from>
    <xdr:to>
      <xdr:col>15</xdr:col>
      <xdr:colOff>101600</xdr:colOff>
      <xdr:row>73</xdr:row>
      <xdr:rowOff>37860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4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54387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22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157153</xdr:rowOff>
    </xdr:from>
    <xdr:to>
      <xdr:col>10</xdr:col>
      <xdr:colOff>165100</xdr:colOff>
      <xdr:row>72</xdr:row>
      <xdr:rowOff>87303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3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103830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10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89336</xdr:rowOff>
    </xdr:from>
    <xdr:to>
      <xdr:col>6</xdr:col>
      <xdr:colOff>38100</xdr:colOff>
      <xdr:row>73</xdr:row>
      <xdr:rowOff>19486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4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36013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20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23876</xdr:rowOff>
    </xdr:from>
    <xdr:to>
      <xdr:col>24</xdr:col>
      <xdr:colOff>63500</xdr:colOff>
      <xdr:row>97</xdr:row>
      <xdr:rowOff>49073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54526"/>
          <a:ext cx="8382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49073</xdr:rowOff>
    </xdr:from>
    <xdr:to>
      <xdr:col>19</xdr:col>
      <xdr:colOff>177800</xdr:colOff>
      <xdr:row>97</xdr:row>
      <xdr:rowOff>54217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7972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54217</xdr:rowOff>
    </xdr:from>
    <xdr:to>
      <xdr:col>15</xdr:col>
      <xdr:colOff>50800</xdr:colOff>
      <xdr:row>97</xdr:row>
      <xdr:rowOff>54674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848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54674</xdr:rowOff>
    </xdr:from>
    <xdr:to>
      <xdr:col>10</xdr:col>
      <xdr:colOff>114300</xdr:colOff>
      <xdr:row>97</xdr:row>
      <xdr:rowOff>61748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532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144526</xdr:rowOff>
    </xdr:from>
    <xdr:to>
      <xdr:col>24</xdr:col>
      <xdr:colOff>114300</xdr:colOff>
      <xdr:row>97</xdr:row>
      <xdr:rowOff>74676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59453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169723</xdr:rowOff>
    </xdr:from>
    <xdr:to>
      <xdr:col>20</xdr:col>
      <xdr:colOff>38100</xdr:colOff>
      <xdr:row>97</xdr:row>
      <xdr:rowOff>99873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3417</xdr:rowOff>
    </xdr:from>
    <xdr:to>
      <xdr:col>15</xdr:col>
      <xdr:colOff>101600</xdr:colOff>
      <xdr:row>97</xdr:row>
      <xdr:rowOff>105017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96144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2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3874</xdr:rowOff>
    </xdr:from>
    <xdr:to>
      <xdr:col>10</xdr:col>
      <xdr:colOff>165100</xdr:colOff>
      <xdr:row>97</xdr:row>
      <xdr:rowOff>105474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10948</xdr:rowOff>
    </xdr:from>
    <xdr:to>
      <xdr:col>6</xdr:col>
      <xdr:colOff>38100</xdr:colOff>
      <xdr:row>97</xdr:row>
      <xdr:rowOff>112548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103675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47498</xdr:rowOff>
    </xdr:from>
    <xdr:to>
      <xdr:col>55</xdr:col>
      <xdr:colOff>0</xdr:colOff>
      <xdr:row>38</xdr:row>
      <xdr:rowOff>49784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625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34163</xdr:rowOff>
    </xdr:from>
    <xdr:to>
      <xdr:col>50</xdr:col>
      <xdr:colOff>114300</xdr:colOff>
      <xdr:row>38</xdr:row>
      <xdr:rowOff>47498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4926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34163</xdr:rowOff>
    </xdr:from>
    <xdr:to>
      <xdr:col>45</xdr:col>
      <xdr:colOff>177800</xdr:colOff>
      <xdr:row>38</xdr:row>
      <xdr:rowOff>35687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4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35306</xdr:rowOff>
    </xdr:from>
    <xdr:to>
      <xdr:col>41</xdr:col>
      <xdr:colOff>50800</xdr:colOff>
      <xdr:row>38</xdr:row>
      <xdr:rowOff>35687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040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170434</xdr:rowOff>
    </xdr:from>
    <xdr:to>
      <xdr:col>55</xdr:col>
      <xdr:colOff>50800</xdr:colOff>
      <xdr:row>38</xdr:row>
      <xdr:rowOff>100584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148861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9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168148</xdr:rowOff>
    </xdr:from>
    <xdr:to>
      <xdr:col>50</xdr:col>
      <xdr:colOff>165100</xdr:colOff>
      <xdr:row>38</xdr:row>
      <xdr:rowOff>98298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89425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154813</xdr:rowOff>
    </xdr:from>
    <xdr:to>
      <xdr:col>46</xdr:col>
      <xdr:colOff>38100</xdr:colOff>
      <xdr:row>38</xdr:row>
      <xdr:rowOff>84963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76090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156337</xdr:rowOff>
    </xdr:from>
    <xdr:to>
      <xdr:col>41</xdr:col>
      <xdr:colOff>101600</xdr:colOff>
      <xdr:row>38</xdr:row>
      <xdr:rowOff>86487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77614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155956</xdr:rowOff>
    </xdr:from>
    <xdr:to>
      <xdr:col>36</xdr:col>
      <xdr:colOff>165100</xdr:colOff>
      <xdr:row>38</xdr:row>
      <xdr:rowOff>86106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77233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75855</xdr:rowOff>
    </xdr:from>
    <xdr:to>
      <xdr:col>55</xdr:col>
      <xdr:colOff>0</xdr:colOff>
      <xdr:row>59</xdr:row>
      <xdr:rowOff>78076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91405"/>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78076</xdr:rowOff>
    </xdr:from>
    <xdr:to>
      <xdr:col>50</xdr:col>
      <xdr:colOff>114300</xdr:colOff>
      <xdr:row>59</xdr:row>
      <xdr:rowOff>80656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93626"/>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78337</xdr:rowOff>
    </xdr:from>
    <xdr:to>
      <xdr:col>45</xdr:col>
      <xdr:colOff>177800</xdr:colOff>
      <xdr:row>59</xdr:row>
      <xdr:rowOff>80656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9388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78337</xdr:rowOff>
    </xdr:from>
    <xdr:to>
      <xdr:col>41</xdr:col>
      <xdr:colOff>50800</xdr:colOff>
      <xdr:row>59</xdr:row>
      <xdr:rowOff>80884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9388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25055</xdr:rowOff>
    </xdr:from>
    <xdr:to>
      <xdr:col>55</xdr:col>
      <xdr:colOff>50800</xdr:colOff>
      <xdr:row>59</xdr:row>
      <xdr:rowOff>126655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1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111432</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10055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27276</xdr:rowOff>
    </xdr:from>
    <xdr:to>
      <xdr:col>50</xdr:col>
      <xdr:colOff>165100</xdr:colOff>
      <xdr:row>59</xdr:row>
      <xdr:rowOff>128876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1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120003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2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29856</xdr:rowOff>
    </xdr:from>
    <xdr:to>
      <xdr:col>46</xdr:col>
      <xdr:colOff>38100</xdr:colOff>
      <xdr:row>59</xdr:row>
      <xdr:rowOff>131456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1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122583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238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27537</xdr:rowOff>
    </xdr:from>
    <xdr:to>
      <xdr:col>41</xdr:col>
      <xdr:colOff>101600</xdr:colOff>
      <xdr:row>59</xdr:row>
      <xdr:rowOff>129137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120264</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23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30084</xdr:rowOff>
    </xdr:from>
    <xdr:to>
      <xdr:col>36</xdr:col>
      <xdr:colOff>165100</xdr:colOff>
      <xdr:row>59</xdr:row>
      <xdr:rowOff>131684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122811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23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54135</xdr:rowOff>
    </xdr:from>
    <xdr:to>
      <xdr:col>55</xdr:col>
      <xdr:colOff>0</xdr:colOff>
      <xdr:row>78</xdr:row>
      <xdr:rowOff>74138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2723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74138</xdr:rowOff>
    </xdr:from>
    <xdr:to>
      <xdr:col>50</xdr:col>
      <xdr:colOff>114300</xdr:colOff>
      <xdr:row>78</xdr:row>
      <xdr:rowOff>109479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47238"/>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109479</xdr:rowOff>
    </xdr:from>
    <xdr:to>
      <xdr:col>45</xdr:col>
      <xdr:colOff>177800</xdr:colOff>
      <xdr:row>78</xdr:row>
      <xdr:rowOff>110827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2579"/>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105432</xdr:rowOff>
    </xdr:from>
    <xdr:to>
      <xdr:col>41</xdr:col>
      <xdr:colOff>50800</xdr:colOff>
      <xdr:row>78</xdr:row>
      <xdr:rowOff>110827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853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3335</xdr:rowOff>
    </xdr:from>
    <xdr:to>
      <xdr:col>55</xdr:col>
      <xdr:colOff>50800</xdr:colOff>
      <xdr:row>78</xdr:row>
      <xdr:rowOff>104935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89712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23338</xdr:rowOff>
    </xdr:from>
    <xdr:to>
      <xdr:col>50</xdr:col>
      <xdr:colOff>165100</xdr:colOff>
      <xdr:row>78</xdr:row>
      <xdr:rowOff>124938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116065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58679</xdr:rowOff>
    </xdr:from>
    <xdr:to>
      <xdr:col>46</xdr:col>
      <xdr:colOff>38100</xdr:colOff>
      <xdr:row>78</xdr:row>
      <xdr:rowOff>160279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151406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60027</xdr:rowOff>
    </xdr:from>
    <xdr:to>
      <xdr:col>41</xdr:col>
      <xdr:colOff>101600</xdr:colOff>
      <xdr:row>78</xdr:row>
      <xdr:rowOff>161627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152754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54632</xdr:rowOff>
    </xdr:from>
    <xdr:to>
      <xdr:col>36</xdr:col>
      <xdr:colOff>165100</xdr:colOff>
      <xdr:row>78</xdr:row>
      <xdr:rowOff>156232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147359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141630</xdr:rowOff>
    </xdr:from>
    <xdr:to>
      <xdr:col>55</xdr:col>
      <xdr:colOff>0</xdr:colOff>
      <xdr:row>97</xdr:row>
      <xdr:rowOff>170650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72280"/>
          <a:ext cx="8382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141630</xdr:rowOff>
    </xdr:from>
    <xdr:to>
      <xdr:col>50</xdr:col>
      <xdr:colOff>114300</xdr:colOff>
      <xdr:row>97</xdr:row>
      <xdr:rowOff>144627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72280"/>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144627</xdr:rowOff>
    </xdr:from>
    <xdr:to>
      <xdr:col>45</xdr:col>
      <xdr:colOff>177800</xdr:colOff>
      <xdr:row>98</xdr:row>
      <xdr:rowOff>279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75277"/>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279</xdr:rowOff>
    </xdr:from>
    <xdr:to>
      <xdr:col>41</xdr:col>
      <xdr:colOff>50800</xdr:colOff>
      <xdr:row>98</xdr:row>
      <xdr:rowOff>3087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02379"/>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119850</xdr:rowOff>
    </xdr:from>
    <xdr:to>
      <xdr:col>55</xdr:col>
      <xdr:colOff>50800</xdr:colOff>
      <xdr:row>98</xdr:row>
      <xdr:rowOff>50000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34777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90830</xdr:rowOff>
    </xdr:from>
    <xdr:to>
      <xdr:col>50</xdr:col>
      <xdr:colOff>165100</xdr:colOff>
      <xdr:row>98</xdr:row>
      <xdr:rowOff>20980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93827</xdr:rowOff>
    </xdr:from>
    <xdr:to>
      <xdr:col>46</xdr:col>
      <xdr:colOff>38100</xdr:colOff>
      <xdr:row>98</xdr:row>
      <xdr:rowOff>23977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120929</xdr:rowOff>
    </xdr:from>
    <xdr:to>
      <xdr:col>41</xdr:col>
      <xdr:colOff>101600</xdr:colOff>
      <xdr:row>98</xdr:row>
      <xdr:rowOff>51079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42206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123737</xdr:rowOff>
    </xdr:from>
    <xdr:to>
      <xdr:col>36</xdr:col>
      <xdr:colOff>165100</xdr:colOff>
      <xdr:row>98</xdr:row>
      <xdr:rowOff>53887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45014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169932</xdr:rowOff>
    </xdr:from>
    <xdr:to>
      <xdr:col>85</xdr:col>
      <xdr:colOff>127000</xdr:colOff>
      <xdr:row>36</xdr:row>
      <xdr:rowOff>38145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70682"/>
          <a:ext cx="8382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169932</xdr:rowOff>
    </xdr:from>
    <xdr:to>
      <xdr:col>81</xdr:col>
      <xdr:colOff>50800</xdr:colOff>
      <xdr:row>37</xdr:row>
      <xdr:rowOff>5569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70682"/>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2083</xdr:rowOff>
    </xdr:from>
    <xdr:to>
      <xdr:col>76</xdr:col>
      <xdr:colOff>114300</xdr:colOff>
      <xdr:row>37</xdr:row>
      <xdr:rowOff>5569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45733"/>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1625</xdr:rowOff>
    </xdr:from>
    <xdr:to>
      <xdr:col>71</xdr:col>
      <xdr:colOff>177800</xdr:colOff>
      <xdr:row>37</xdr:row>
      <xdr:rowOff>2083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4527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158795</xdr:rowOff>
    </xdr:from>
    <xdr:to>
      <xdr:col>85</xdr:col>
      <xdr:colOff>177800</xdr:colOff>
      <xdr:row>36</xdr:row>
      <xdr:rowOff>88945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10222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119132</xdr:rowOff>
    </xdr:from>
    <xdr:to>
      <xdr:col>81</xdr:col>
      <xdr:colOff>101600</xdr:colOff>
      <xdr:row>36</xdr:row>
      <xdr:rowOff>49282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65809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126219</xdr:rowOff>
    </xdr:from>
    <xdr:to>
      <xdr:col>76</xdr:col>
      <xdr:colOff>165100</xdr:colOff>
      <xdr:row>37</xdr:row>
      <xdr:rowOff>56369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47496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122733</xdr:rowOff>
    </xdr:from>
    <xdr:to>
      <xdr:col>72</xdr:col>
      <xdr:colOff>38100</xdr:colOff>
      <xdr:row>37</xdr:row>
      <xdr:rowOff>52883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122275</xdr:rowOff>
    </xdr:from>
    <xdr:to>
      <xdr:col>67</xdr:col>
      <xdr:colOff>101600</xdr:colOff>
      <xdr:row>37</xdr:row>
      <xdr:rowOff>52425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43552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104991</xdr:rowOff>
    </xdr:from>
    <xdr:to>
      <xdr:col>85</xdr:col>
      <xdr:colOff>127000</xdr:colOff>
      <xdr:row>57</xdr:row>
      <xdr:rowOff>126441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34741"/>
          <a:ext cx="838200" cy="3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63691</xdr:rowOff>
    </xdr:from>
    <xdr:to>
      <xdr:col>81</xdr:col>
      <xdr:colOff>50800</xdr:colOff>
      <xdr:row>57</xdr:row>
      <xdr:rowOff>126441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36341"/>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48564</xdr:rowOff>
    </xdr:from>
    <xdr:to>
      <xdr:col>76</xdr:col>
      <xdr:colOff>114300</xdr:colOff>
      <xdr:row>57</xdr:row>
      <xdr:rowOff>63691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21214"/>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160121</xdr:rowOff>
    </xdr:from>
    <xdr:to>
      <xdr:col>71</xdr:col>
      <xdr:colOff>177800</xdr:colOff>
      <xdr:row>57</xdr:row>
      <xdr:rowOff>48564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418421"/>
          <a:ext cx="889000" cy="4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54191</xdr:rowOff>
    </xdr:from>
    <xdr:to>
      <xdr:col>85</xdr:col>
      <xdr:colOff>177800</xdr:colOff>
      <xdr:row>55</xdr:row>
      <xdr:rowOff>155791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77068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75641</xdr:rowOff>
    </xdr:from>
    <xdr:to>
      <xdr:col>81</xdr:col>
      <xdr:colOff>101600</xdr:colOff>
      <xdr:row>58</xdr:row>
      <xdr:rowOff>5791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168368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12891</xdr:rowOff>
    </xdr:from>
    <xdr:to>
      <xdr:col>76</xdr:col>
      <xdr:colOff>165100</xdr:colOff>
      <xdr:row>57</xdr:row>
      <xdr:rowOff>114491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105618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169214</xdr:rowOff>
    </xdr:from>
    <xdr:to>
      <xdr:col>72</xdr:col>
      <xdr:colOff>38100</xdr:colOff>
      <xdr:row>57</xdr:row>
      <xdr:rowOff>99364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90491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109321</xdr:rowOff>
    </xdr:from>
    <xdr:to>
      <xdr:col>67</xdr:col>
      <xdr:colOff>101600</xdr:colOff>
      <xdr:row>55</xdr:row>
      <xdr:rowOff>39471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55998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163588</xdr:rowOff>
    </xdr:from>
    <xdr:to>
      <xdr:col>85</xdr:col>
      <xdr:colOff>127000</xdr:colOff>
      <xdr:row>77</xdr:row>
      <xdr:rowOff>164960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6523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163588</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365238"/>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114160</xdr:rowOff>
    </xdr:from>
    <xdr:to>
      <xdr:col>85</xdr:col>
      <xdr:colOff>177800</xdr:colOff>
      <xdr:row>78</xdr:row>
      <xdr:rowOff>44310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112788</xdr:rowOff>
    </xdr:from>
    <xdr:to>
      <xdr:col>81</xdr:col>
      <xdr:colOff>101600</xdr:colOff>
      <xdr:row>78</xdr:row>
      <xdr:rowOff>42938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34065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4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110668</xdr:rowOff>
    </xdr:from>
    <xdr:to>
      <xdr:col>85</xdr:col>
      <xdr:colOff>127000</xdr:colOff>
      <xdr:row>97</xdr:row>
      <xdr:rowOff>131976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41318"/>
          <a:ext cx="838200" cy="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131976</xdr:rowOff>
    </xdr:from>
    <xdr:to>
      <xdr:col>81</xdr:col>
      <xdr:colOff>50800</xdr:colOff>
      <xdr:row>97</xdr:row>
      <xdr:rowOff>133936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6262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133936</xdr:rowOff>
    </xdr:from>
    <xdr:to>
      <xdr:col>76</xdr:col>
      <xdr:colOff>114300</xdr:colOff>
      <xdr:row>97</xdr:row>
      <xdr:rowOff>135748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6458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135748</xdr:rowOff>
    </xdr:from>
    <xdr:to>
      <xdr:col>71</xdr:col>
      <xdr:colOff>177800</xdr:colOff>
      <xdr:row>97</xdr:row>
      <xdr:rowOff>141953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6639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59868</xdr:rowOff>
    </xdr:from>
    <xdr:to>
      <xdr:col>85</xdr:col>
      <xdr:colOff>177800</xdr:colOff>
      <xdr:row>97</xdr:row>
      <xdr:rowOff>161468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38295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81176</xdr:rowOff>
    </xdr:from>
    <xdr:to>
      <xdr:col>81</xdr:col>
      <xdr:colOff>101600</xdr:colOff>
      <xdr:row>98</xdr:row>
      <xdr:rowOff>11326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83136</xdr:rowOff>
    </xdr:from>
    <xdr:to>
      <xdr:col>76</xdr:col>
      <xdr:colOff>165100</xdr:colOff>
      <xdr:row>98</xdr:row>
      <xdr:rowOff>13286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84948</xdr:rowOff>
    </xdr:from>
    <xdr:to>
      <xdr:col>72</xdr:col>
      <xdr:colOff>38100</xdr:colOff>
      <xdr:row>98</xdr:row>
      <xdr:rowOff>15098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91153</xdr:rowOff>
    </xdr:from>
    <xdr:to>
      <xdr:col>67</xdr:col>
      <xdr:colOff>101600</xdr:colOff>
      <xdr:row>98</xdr:row>
      <xdr:rowOff>21303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1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・類似団体との比較では、議会費、民生費、消防費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が平均を上回った。その他の費目については、類似団体を下回った。　</a:t>
          </a:r>
          <a:endParaRPr lang="ja-JP" altLang="ja-JP" sz="1400">
            <a:effectLst/>
          </a:endParaRPr>
        </a:p>
        <a:p>
          <a:r>
            <a:rPr kumimoji="1" lang="ja-JP" altLang="ja-JP" sz="1100">
              <a:solidFill>
                <a:schemeClr val="dk1"/>
              </a:solidFill>
              <a:effectLst/>
              <a:latin typeface="+mn-lt"/>
              <a:ea typeface="+mn-ea"/>
              <a:cs typeface="+mn-cs"/>
            </a:rPr>
            <a:t>・総務費については、一人当たりのコストが</a:t>
          </a:r>
          <a:r>
            <a:rPr kumimoji="1" lang="en-US" altLang="ja-JP" sz="1100">
              <a:solidFill>
                <a:schemeClr val="dk1"/>
              </a:solidFill>
              <a:effectLst/>
              <a:latin typeface="+mn-lt"/>
              <a:ea typeface="+mn-ea"/>
              <a:cs typeface="+mn-cs"/>
            </a:rPr>
            <a:t>149,697</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101,731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212.1</a:t>
          </a:r>
          <a:r>
            <a:rPr kumimoji="1" lang="ja-JP" altLang="ja-JP" sz="1100">
              <a:solidFill>
                <a:schemeClr val="dk1"/>
              </a:solidFill>
              <a:effectLst/>
              <a:latin typeface="+mn-lt"/>
              <a:ea typeface="+mn-ea"/>
              <a:cs typeface="+mn-cs"/>
            </a:rPr>
            <a:t>％）の増となった。増の要因としては、</a:t>
          </a:r>
          <a:r>
            <a:rPr kumimoji="1" lang="ja-JP" altLang="en-US" sz="1100">
              <a:solidFill>
                <a:schemeClr val="dk1"/>
              </a:solidFill>
              <a:effectLst/>
              <a:latin typeface="+mn-lt"/>
              <a:ea typeface="+mn-ea"/>
              <a:cs typeface="+mn-cs"/>
            </a:rPr>
            <a:t>特別定額給付金の皆増</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費については、一人当たりのコストが</a:t>
          </a:r>
          <a:r>
            <a:rPr kumimoji="1" lang="en-US" altLang="ja-JP" sz="1100">
              <a:solidFill>
                <a:schemeClr val="dk1"/>
              </a:solidFill>
              <a:effectLst/>
              <a:latin typeface="+mn-lt"/>
              <a:ea typeface="+mn-ea"/>
              <a:cs typeface="+mn-cs"/>
            </a:rPr>
            <a:t>3,743</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875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の要因としては、電子決済を活用した消費活性化事業委託料</a:t>
          </a:r>
          <a:r>
            <a:rPr kumimoji="1" lang="ja-JP" altLang="en-US" sz="1100">
              <a:solidFill>
                <a:schemeClr val="dk1"/>
              </a:solidFill>
              <a:effectLst/>
              <a:latin typeface="+mn-lt"/>
              <a:ea typeface="+mn-ea"/>
              <a:cs typeface="+mn-cs"/>
            </a:rPr>
            <a:t>の皆増</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費については、一人当たりのコストが</a:t>
          </a:r>
          <a:r>
            <a:rPr kumimoji="1" lang="en-US" altLang="ja-JP" sz="1100">
              <a:solidFill>
                <a:schemeClr val="dk1"/>
              </a:solidFill>
              <a:effectLst/>
              <a:latin typeface="+mn-lt"/>
              <a:ea typeface="+mn-ea"/>
              <a:cs typeface="+mn-cs"/>
            </a:rPr>
            <a:t>52,822</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19,126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％）の増となった。増の要因としては、</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スクール整備のための電算機器等購入費や</a:t>
          </a:r>
          <a:r>
            <a:rPr kumimoji="1" lang="ja-JP" altLang="en-US" sz="1100">
              <a:solidFill>
                <a:schemeClr val="dk1"/>
              </a:solidFill>
              <a:effectLst/>
              <a:latin typeface="+mn-lt"/>
              <a:ea typeface="+mn-ea"/>
              <a:cs typeface="+mn-cs"/>
            </a:rPr>
            <a:t>小中学校体育館空調設備設置工事費の</a:t>
          </a:r>
          <a:r>
            <a:rPr kumimoji="1" lang="ja-JP" altLang="ja-JP" sz="1100">
              <a:solidFill>
                <a:schemeClr val="dk1"/>
              </a:solidFill>
              <a:effectLst/>
              <a:latin typeface="+mn-lt"/>
              <a:ea typeface="+mn-ea"/>
              <a:cs typeface="+mn-cs"/>
            </a:rPr>
            <a:t>皆増などによるものである。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・公債費については、一人当たりのコストが</a:t>
          </a:r>
          <a:r>
            <a:rPr kumimoji="1" lang="en-US" altLang="ja-JP" sz="1100">
              <a:solidFill>
                <a:schemeClr val="dk1"/>
              </a:solidFill>
              <a:effectLst/>
              <a:latin typeface="+mn-lt"/>
              <a:ea typeface="+mn-ea"/>
              <a:cs typeface="+mn-cs"/>
            </a:rPr>
            <a:t>20,278</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1,305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％）増加した。今後、公共施設等の更新が予定されるため、将来負担を見据え、地方債発行額の抑制に努める。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財政調整基金については、</a:t>
          </a:r>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年度決算剰余金等の積立を行</a:t>
          </a:r>
          <a:r>
            <a:rPr kumimoji="1" lang="ja-JP" altLang="en-US" sz="1100">
              <a:solidFill>
                <a:schemeClr val="tx1"/>
              </a:solidFill>
              <a:effectLst/>
              <a:latin typeface="+mn-lt"/>
              <a:ea typeface="+mn-ea"/>
              <a:cs typeface="+mn-cs"/>
            </a:rPr>
            <a:t>った結果</a:t>
          </a:r>
          <a:r>
            <a:rPr kumimoji="1" lang="ja-JP" altLang="ja-JP" sz="1100">
              <a:solidFill>
                <a:schemeClr val="tx1"/>
              </a:solidFill>
              <a:effectLst/>
              <a:latin typeface="+mn-lt"/>
              <a:ea typeface="+mn-ea"/>
              <a:cs typeface="+mn-cs"/>
            </a:rPr>
            <a:t>、積立額が取崩額を</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回ったため、前年度よりも</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実質収支額については、すべての年度で歳入額が歳出額を上回っているため、</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％台で推移している。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実質単年度収支は、実質収支が前年度と比較し</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したことや財政調整基金の積立額が取崩額を</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回った影響により</a:t>
          </a:r>
          <a:r>
            <a:rPr kumimoji="1" lang="ja-JP" altLang="en-US" sz="1100">
              <a:solidFill>
                <a:schemeClr val="tx1"/>
              </a:solidFill>
              <a:effectLst/>
              <a:latin typeface="+mn-lt"/>
              <a:ea typeface="+mn-ea"/>
              <a:cs typeface="+mn-cs"/>
            </a:rPr>
            <a:t>黒</a:t>
          </a:r>
          <a:r>
            <a:rPr kumimoji="1" lang="ja-JP" altLang="ja-JP" sz="1100">
              <a:solidFill>
                <a:schemeClr val="tx1"/>
              </a:solidFill>
              <a:effectLst/>
              <a:latin typeface="+mn-lt"/>
              <a:ea typeface="+mn-ea"/>
              <a:cs typeface="+mn-cs"/>
            </a:rPr>
            <a:t>字となった。</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年度は全会計で黒字となったことから、連結実質赤字比率は算定されなかった。</a:t>
          </a:r>
          <a:endParaRPr lang="ja-JP" altLang="ja-JP" sz="1400">
            <a:effectLst/>
          </a:endParaRPr>
        </a:p>
        <a:p>
          <a:r>
            <a:rPr kumimoji="1" lang="ja-JP" altLang="ja-JP" sz="1100">
              <a:solidFill>
                <a:schemeClr val="dk1"/>
              </a:solidFill>
              <a:effectLst/>
              <a:latin typeface="+mn-lt"/>
              <a:ea typeface="+mn-ea"/>
              <a:cs typeface="+mn-cs"/>
            </a:rPr>
            <a:t>　下水道事業会計については、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年度より法適化したため、令和元年度以前は、「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」表示となっている、</a:t>
          </a:r>
          <a:endParaRPr lang="ja-JP" altLang="ja-JP" sz="1400">
            <a:effectLst/>
          </a:endParaRPr>
        </a:p>
        <a:p>
          <a:r>
            <a:rPr kumimoji="1" lang="ja-JP" altLang="ja-JP" sz="1100">
              <a:solidFill>
                <a:schemeClr val="dk1"/>
              </a:solidFill>
              <a:effectLst/>
              <a:latin typeface="+mn-lt"/>
              <a:ea typeface="+mn-ea"/>
              <a:cs typeface="+mn-cs"/>
            </a:rPr>
            <a:t>　今後についても、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年ごとに下水道使用料の見直しを行うなど、経営基盤の強化に努める。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元利償還金等（</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学校給食センターの新築に伴う元金償還が開始となったことや</a:t>
          </a:r>
          <a:r>
            <a:rPr kumimoji="1" lang="ja-JP" altLang="ja-JP" sz="1100">
              <a:solidFill>
                <a:schemeClr val="tx1"/>
              </a:solidFill>
              <a:effectLst/>
              <a:latin typeface="+mn-lt"/>
              <a:ea typeface="+mn-ea"/>
              <a:cs typeface="+mn-cs"/>
            </a:rPr>
            <a:t>臨時財政対策債の元利償還金の増加に伴い、前年度に比べ、</a:t>
          </a:r>
          <a:r>
            <a:rPr kumimoji="1" lang="en-US" altLang="ja-JP" sz="1100">
              <a:solidFill>
                <a:schemeClr val="tx1"/>
              </a:solidFill>
              <a:effectLst/>
              <a:latin typeface="+mn-lt"/>
              <a:ea typeface="+mn-ea"/>
              <a:cs typeface="+mn-cs"/>
            </a:rPr>
            <a:t>107</a:t>
          </a:r>
          <a:r>
            <a:rPr kumimoji="1" lang="ja-JP" altLang="ja-JP" sz="1100">
              <a:solidFill>
                <a:schemeClr val="tx1"/>
              </a:solidFill>
              <a:effectLst/>
              <a:latin typeface="+mn-lt"/>
              <a:ea typeface="+mn-ea"/>
              <a:cs typeface="+mn-cs"/>
            </a:rPr>
            <a:t>百万円の増となった。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控除項目である算入公債費等（</a:t>
          </a:r>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について</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都市計画税の充当対象となる公債費等が減少し、特定財源が減少したことに伴い</a:t>
          </a:r>
          <a:r>
            <a:rPr kumimoji="1" lang="ja-JP" altLang="ja-JP" sz="1100">
              <a:solidFill>
                <a:schemeClr val="tx1"/>
              </a:solidFill>
              <a:effectLst/>
              <a:latin typeface="+mn-lt"/>
              <a:ea typeface="+mn-ea"/>
              <a:cs typeface="+mn-cs"/>
            </a:rPr>
            <a:t>、前年度に比べ、</a:t>
          </a:r>
          <a:r>
            <a:rPr kumimoji="1" lang="en-US" altLang="ja-JP" sz="1100">
              <a:solidFill>
                <a:schemeClr val="tx1"/>
              </a:solidFill>
              <a:effectLst/>
              <a:latin typeface="+mn-lt"/>
              <a:ea typeface="+mn-ea"/>
              <a:cs typeface="+mn-cs"/>
            </a:rPr>
            <a:t>157</a:t>
          </a:r>
          <a:r>
            <a:rPr kumimoji="1" lang="ja-JP" altLang="ja-JP" sz="1100">
              <a:solidFill>
                <a:schemeClr val="tx1"/>
              </a:solidFill>
              <a:effectLst/>
              <a:latin typeface="+mn-lt"/>
              <a:ea typeface="+mn-ea"/>
              <a:cs typeface="+mn-cs"/>
            </a:rPr>
            <a:t>百万円の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実質公債費比率の</a:t>
          </a:r>
          <a:r>
            <a:rPr kumimoji="1" lang="ja-JP" altLang="en-US" sz="1100">
              <a:solidFill>
                <a:schemeClr val="tx1"/>
              </a:solidFill>
              <a:effectLst/>
              <a:latin typeface="+mn-lt"/>
              <a:ea typeface="+mn-ea"/>
              <a:cs typeface="+mn-cs"/>
            </a:rPr>
            <a:t>算定上の</a:t>
          </a:r>
          <a:r>
            <a:rPr kumimoji="1" lang="ja-JP" altLang="ja-JP" sz="1100">
              <a:solidFill>
                <a:schemeClr val="tx1"/>
              </a:solidFill>
              <a:effectLst/>
              <a:latin typeface="+mn-lt"/>
              <a:ea typeface="+mn-ea"/>
              <a:cs typeface="+mn-cs"/>
            </a:rPr>
            <a:t>分子</a:t>
          </a:r>
          <a:r>
            <a:rPr kumimoji="1" lang="ja-JP" altLang="en-US" sz="1100">
              <a:solidFill>
                <a:schemeClr val="tx1"/>
              </a:solidFill>
              <a:effectLst/>
              <a:latin typeface="+mn-lt"/>
              <a:ea typeface="+mn-ea"/>
              <a:cs typeface="+mn-cs"/>
            </a:rPr>
            <a:t>である</a:t>
          </a:r>
          <a:r>
            <a:rPr kumimoji="1" lang="ja-JP" altLang="ja-JP" sz="1100">
              <a:solidFill>
                <a:schemeClr val="tx1"/>
              </a:solidFill>
              <a:effectLst/>
              <a:latin typeface="+mn-lt"/>
              <a:ea typeface="+mn-ea"/>
              <a:cs typeface="+mn-cs"/>
            </a:rPr>
            <a:t>元利償還金等（</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控除項目である算入公債費等が減少したため、</a:t>
          </a:r>
          <a:r>
            <a:rPr kumimoji="1" lang="ja-JP" altLang="ja-JP" sz="1100">
              <a:solidFill>
                <a:schemeClr val="tx1"/>
              </a:solidFill>
              <a:effectLst/>
              <a:latin typeface="+mn-lt"/>
              <a:ea typeface="+mn-ea"/>
              <a:cs typeface="+mn-cs"/>
            </a:rPr>
            <a:t>実質公債費比率の分子は前年度に比べ、</a:t>
          </a:r>
          <a:r>
            <a:rPr kumimoji="1" lang="en-US" altLang="ja-JP" sz="1100">
              <a:solidFill>
                <a:schemeClr val="tx1"/>
              </a:solidFill>
              <a:effectLst/>
              <a:latin typeface="+mn-lt"/>
              <a:ea typeface="+mn-ea"/>
              <a:cs typeface="+mn-cs"/>
            </a:rPr>
            <a:t>181</a:t>
          </a:r>
          <a:r>
            <a:rPr kumimoji="1" lang="ja-JP" altLang="ja-JP" sz="1100">
              <a:solidFill>
                <a:schemeClr val="tx1"/>
              </a:solidFill>
              <a:effectLst/>
              <a:latin typeface="+mn-lt"/>
              <a:ea typeface="+mn-ea"/>
              <a:cs typeface="+mn-cs"/>
            </a:rPr>
            <a:t>百万円の増となった。</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減債基金において、実質公債費比率の算定に用いる満期一括償還地方債の財源として積み立てた額はない。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年度では、将来負担比率の分子が前年度に比べ、</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1,893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）は、地方債の償還に伴い、一般会計等に係る地方債の現在高が減少したが、</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の増加により、前年度に比べ、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百万円の増額となった。</a:t>
          </a:r>
          <a:endParaRPr lang="ja-JP" altLang="ja-JP" sz="1400">
            <a:effectLst/>
          </a:endParaRPr>
        </a:p>
        <a:p>
          <a:r>
            <a:rPr kumimoji="1" lang="ja-JP" altLang="ja-JP" sz="1100">
              <a:solidFill>
                <a:schemeClr val="dk1"/>
              </a:solidFill>
              <a:effectLst/>
              <a:latin typeface="+mn-lt"/>
              <a:ea typeface="+mn-ea"/>
              <a:cs typeface="+mn-cs"/>
            </a:rPr>
            <a:t>　控除財源である充当可能財源等（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は、充当可能基金が増額</a:t>
          </a:r>
          <a:r>
            <a:rPr kumimoji="1" lang="ja-JP" altLang="en-US" sz="1100">
              <a:solidFill>
                <a:schemeClr val="dk1"/>
              </a:solidFill>
              <a:effectLst/>
              <a:latin typeface="+mn-lt"/>
              <a:ea typeface="+mn-ea"/>
              <a:cs typeface="+mn-cs"/>
            </a:rPr>
            <a:t>したが、下水道事業の法適化により都市計画税の充当先が下水道事業債から都市計画事業費となったことにより、算定上の充当可能特定歳入が減少し、前年度比</a:t>
          </a:r>
          <a:r>
            <a:rPr kumimoji="1" lang="en-US" altLang="ja-JP" sz="1100">
              <a:solidFill>
                <a:schemeClr val="dk1"/>
              </a:solidFill>
              <a:effectLst/>
              <a:latin typeface="+mn-lt"/>
              <a:ea typeface="+mn-ea"/>
              <a:cs typeface="+mn-cs"/>
            </a:rPr>
            <a:t>814</a:t>
          </a:r>
          <a:r>
            <a:rPr kumimoji="1" lang="ja-JP" altLang="en-US" sz="1100">
              <a:solidFill>
                <a:schemeClr val="dk1"/>
              </a:solidFill>
              <a:effectLst/>
              <a:latin typeface="+mn-lt"/>
              <a:ea typeface="+mn-ea"/>
              <a:cs typeface="+mn-cs"/>
            </a:rPr>
            <a:t>千円の減額となった。</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増額となり</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が減額となったため、</a:t>
          </a:r>
          <a:r>
            <a:rPr kumimoji="1" lang="ja-JP" altLang="ja-JP" sz="1100">
              <a:solidFill>
                <a:schemeClr val="dk1"/>
              </a:solidFill>
              <a:effectLst/>
              <a:latin typeface="+mn-lt"/>
              <a:ea typeface="+mn-ea"/>
              <a:cs typeface="+mn-cs"/>
            </a:rPr>
            <a:t>将来負担比率の分子が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今後も計画的な地方債の借入を行うとともに、安定的な基金の残高確保に努め、財政の健全化を図る。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百万円取崩したほか、今後見込まれる公債費の増加や公共施設等の更新に備え、減債基金及び公共施設等整備基金に積立を行った。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その結果、基金全体では前年度に比べ、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最低限、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また、公共施設等整備基金においても、東大和市行政改革大綱にて「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末までに現在高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におついて、最低限、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」と定めているため、計画的に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公共施設等の整備等に必要な資金を積み立てる。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・環境緑化基金：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環境にやさしいまちづくりに資する自然環境の保全、環境負荷の低減等に必要な資金を積み立てる。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・り災救助及び災害復旧・復興基金：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天災事変等の非常災害が発生した場合における東大和市の被災者の救助の実施及び災害復旧・復興事業の実施に必要な資金を積み立てる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・長寿社会福祉基金：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長寿で健康的なまちづくりに資する高齢者の保健、福祉等に必要な資金を積み立てる。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・文化・スポーツ基金：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豊かな人間性と文化を育むまちづくりに資する文化活動、スポーツ活動等の推進に必要な資金を積み立てる。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年度の決算剰余金等の積立てを行ったため、令和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り災救助及び災害復旧復興基金について、令和元年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月に発生した土砂災害の再発防止のために実施する法面補強等工事の財源として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を行ったことから、令和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また、公共施設等整備基金においても、東大和市行政改革大綱にて「各年度末までに現在高におついて、最低限、標準財政規模の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％の額を目指す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」と定めているため、計画的に基金の積立て及び取崩しを行っていく。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百万円積立てたほか、令和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が取崩額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を上回ったため、令和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東大和市行政改革大綱にて、財政調整基金については、「各年度末の現在高について、最低限、標準財政規模の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％の額を維持する」と定めているため、計画的に基金の積立て及び取崩しを行っていく。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地方債の元金償還の財源として取崩した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年度に借入れを行った学校給食センター新築事業債の元金償還により、公債費が増加傾向にあるため、急激な公債費の増加を抑制する目的で取崩を行うなど、元利償還金の平準化等に活用する。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ポイント高い水準となった。</a:t>
          </a:r>
          <a:endParaRPr lang="ja-JP" altLang="ja-JP">
            <a:effectLst/>
          </a:endParaRPr>
        </a:p>
        <a:p>
          <a:r>
            <a:rPr kumimoji="1" lang="ja-JP" altLang="ja-JP" sz="1100">
              <a:solidFill>
                <a:schemeClr val="dk1"/>
              </a:solidFill>
              <a:effectLst/>
              <a:latin typeface="+mn-lt"/>
              <a:ea typeface="+mn-ea"/>
              <a:cs typeface="+mn-cs"/>
            </a:rPr>
            <a:t>　また、全国平均や東京都平均に比べても高い水準にある。</a:t>
          </a:r>
          <a:endParaRPr lang="ja-JP" altLang="ja-JP">
            <a:effectLst/>
          </a:endParaRPr>
        </a:p>
        <a:p>
          <a:r>
            <a:rPr kumimoji="1" lang="ja-JP" altLang="ja-JP" sz="1100">
              <a:solidFill>
                <a:schemeClr val="dk1"/>
              </a:solidFill>
              <a:effectLst/>
              <a:latin typeface="+mn-lt"/>
              <a:ea typeface="+mn-ea"/>
              <a:cs typeface="+mn-cs"/>
            </a:rPr>
            <a:t>　今後についても、老朽化した施設が多数あるため、この傾向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継続することが見込まれる。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27322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99695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50748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8799</xdr:rowOff>
    </xdr:from>
    <xdr:to>
      <xdr:col>15</xdr:col>
      <xdr:colOff>187325</xdr:colOff>
      <xdr:row>33</xdr:row>
      <xdr:rowOff>110399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59599</xdr:rowOff>
    </xdr:from>
    <xdr:to>
      <xdr:col>19</xdr:col>
      <xdr:colOff>136525</xdr:colOff>
      <xdr:row>33</xdr:row>
      <xdr:rowOff>78105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48897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164828</xdr:rowOff>
    </xdr:from>
    <xdr:to>
      <xdr:col>11</xdr:col>
      <xdr:colOff>187325</xdr:colOff>
      <xdr:row>33</xdr:row>
      <xdr:rowOff>94978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44178</xdr:rowOff>
    </xdr:from>
    <xdr:to>
      <xdr:col>15</xdr:col>
      <xdr:colOff>136525</xdr:colOff>
      <xdr:row>33</xdr:row>
      <xdr:rowOff>59599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647355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121648</xdr:rowOff>
    </xdr:from>
    <xdr:to>
      <xdr:col>7</xdr:col>
      <xdr:colOff>187325</xdr:colOff>
      <xdr:row>33</xdr:row>
      <xdr:rowOff>51798</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998</xdr:rowOff>
    </xdr:from>
    <xdr:to>
      <xdr:col>11</xdr:col>
      <xdr:colOff>136525</xdr:colOff>
      <xdr:row>33</xdr:row>
      <xdr:rowOff>44178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43037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101526</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86105</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42925</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債務償還比率については、</a:t>
          </a:r>
          <a:r>
            <a:rPr kumimoji="1" lang="en-US" altLang="ja-JP" sz="1000">
              <a:solidFill>
                <a:schemeClr val="dk1"/>
              </a:solidFill>
              <a:effectLst/>
              <a:latin typeface="+mn-lt"/>
              <a:ea typeface="+mn-ea"/>
              <a:cs typeface="+mn-cs"/>
            </a:rPr>
            <a:t>519.5</a:t>
          </a:r>
          <a:r>
            <a:rPr kumimoji="1" lang="ja-JP" altLang="ja-JP" sz="1000">
              <a:solidFill>
                <a:schemeClr val="dk1"/>
              </a:solidFill>
              <a:effectLst/>
              <a:latin typeface="+mn-lt"/>
              <a:ea typeface="+mn-ea"/>
              <a:cs typeface="+mn-cs"/>
            </a:rPr>
            <a:t>と類似団体平均を</a:t>
          </a:r>
          <a:r>
            <a:rPr kumimoji="1" lang="en-US" altLang="ja-JP" sz="1000">
              <a:solidFill>
                <a:schemeClr val="dk1"/>
              </a:solidFill>
              <a:effectLst/>
              <a:latin typeface="+mn-lt"/>
              <a:ea typeface="+mn-ea"/>
              <a:cs typeface="+mn-cs"/>
            </a:rPr>
            <a:t>107.5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下回</a:t>
          </a:r>
          <a:r>
            <a:rPr kumimoji="1" lang="ja-JP" altLang="ja-JP" sz="1000">
              <a:solidFill>
                <a:schemeClr val="dk1"/>
              </a:solidFill>
              <a:effectLst/>
              <a:latin typeface="+mn-lt"/>
              <a:ea typeface="+mn-ea"/>
              <a:cs typeface="+mn-cs"/>
            </a:rPr>
            <a:t>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令和２年度においては、基金残高が増加したことや経常一般財源が増加したことなどにより数値が改善した。</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今後、公共施設等の更新などの財源として、基金の取り崩しや地方債の借入が見込まれるため、債務償還比率は上昇する見込である。</a:t>
          </a:r>
          <a:endParaRPr lang="ja-JP" altLang="ja-JP" sz="1000">
            <a:effectLst/>
          </a:endParaRPr>
        </a:p>
        <a:p>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141570</xdr:rowOff>
    </xdr:from>
    <xdr:to>
      <xdr:col>76</xdr:col>
      <xdr:colOff>73025</xdr:colOff>
      <xdr:row>30</xdr:row>
      <xdr:rowOff>71720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8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164447</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7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138881</xdr:rowOff>
    </xdr:from>
    <xdr:to>
      <xdr:col>72</xdr:col>
      <xdr:colOff>123825</xdr:colOff>
      <xdr:row>31</xdr:row>
      <xdr:rowOff>69031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60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20920</xdr:rowOff>
    </xdr:from>
    <xdr:to>
      <xdr:col>76</xdr:col>
      <xdr:colOff>22225</xdr:colOff>
      <xdr:row>31</xdr:row>
      <xdr:rowOff>18231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935945"/>
          <a:ext cx="711200" cy="1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103498</xdr:rowOff>
    </xdr:from>
    <xdr:to>
      <xdr:col>68</xdr:col>
      <xdr:colOff>123825</xdr:colOff>
      <xdr:row>31</xdr:row>
      <xdr:rowOff>33648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60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154298</xdr:rowOff>
    </xdr:from>
    <xdr:to>
      <xdr:col>72</xdr:col>
      <xdr:colOff>73025</xdr:colOff>
      <xdr:row>31</xdr:row>
      <xdr:rowOff>18231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6069323"/>
          <a:ext cx="762000" cy="3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144519</xdr:rowOff>
    </xdr:from>
    <xdr:to>
      <xdr:col>64</xdr:col>
      <xdr:colOff>123825</xdr:colOff>
      <xdr:row>31</xdr:row>
      <xdr:rowOff>74669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60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154298</xdr:rowOff>
    </xdr:from>
    <xdr:to>
      <xdr:col>68</xdr:col>
      <xdr:colOff>73025</xdr:colOff>
      <xdr:row>31</xdr:row>
      <xdr:rowOff>23869</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606932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110575</xdr:rowOff>
    </xdr:from>
    <xdr:to>
      <xdr:col>60</xdr:col>
      <xdr:colOff>123825</xdr:colOff>
      <xdr:row>31</xdr:row>
      <xdr:rowOff>40725</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60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161375</xdr:rowOff>
    </xdr:from>
    <xdr:to>
      <xdr:col>64</xdr:col>
      <xdr:colOff>73025</xdr:colOff>
      <xdr:row>31</xdr:row>
      <xdr:rowOff>23869</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6076400"/>
          <a:ext cx="762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60158</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614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50175</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79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91196</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57252</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8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32113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909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729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138249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22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65100</xdr:rowOff>
    </xdr:from>
    <xdr:to>
      <xdr:col>55</xdr:col>
      <xdr:colOff>50800</xdr:colOff>
      <xdr:row>41</xdr:row>
      <xdr:rowOff>166700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151477</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65100</xdr:rowOff>
    </xdr:from>
    <xdr:to>
      <xdr:col>50</xdr:col>
      <xdr:colOff>165100</xdr:colOff>
      <xdr:row>41</xdr:row>
      <xdr:rowOff>166700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115900</xdr:rowOff>
    </xdr:from>
    <xdr:to>
      <xdr:col>55</xdr:col>
      <xdr:colOff>0</xdr:colOff>
      <xdr:row>41</xdr:row>
      <xdr:rowOff>115900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9639300" y="714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65519</xdr:rowOff>
    </xdr:from>
    <xdr:to>
      <xdr:col>46</xdr:col>
      <xdr:colOff>38100</xdr:colOff>
      <xdr:row>41</xdr:row>
      <xdr:rowOff>167119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115900</xdr:rowOff>
    </xdr:from>
    <xdr:to>
      <xdr:col>50</xdr:col>
      <xdr:colOff>114300</xdr:colOff>
      <xdr:row>41</xdr:row>
      <xdr:rowOff>116319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4535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65443</xdr:rowOff>
    </xdr:from>
    <xdr:to>
      <xdr:col>41</xdr:col>
      <xdr:colOff>101600</xdr:colOff>
      <xdr:row>41</xdr:row>
      <xdr:rowOff>167043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116243</xdr:rowOff>
    </xdr:from>
    <xdr:to>
      <xdr:col>45</xdr:col>
      <xdr:colOff>177800</xdr:colOff>
      <xdr:row>41</xdr:row>
      <xdr:rowOff>116319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71456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65710</xdr:rowOff>
    </xdr:from>
    <xdr:to>
      <xdr:col>36</xdr:col>
      <xdr:colOff>165100</xdr:colOff>
      <xdr:row>41</xdr:row>
      <xdr:rowOff>167310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116243</xdr:rowOff>
    </xdr:from>
    <xdr:to>
      <xdr:col>41</xdr:col>
      <xdr:colOff>50800</xdr:colOff>
      <xdr:row>41</xdr:row>
      <xdr:rowOff>116510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4569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157827</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1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158246</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1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158170</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18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158437</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1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63681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1531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135346</xdr:rowOff>
    </xdr:from>
    <xdr:to>
      <xdr:col>15</xdr:col>
      <xdr:colOff>101600</xdr:colOff>
      <xdr:row>59</xdr:row>
      <xdr:rowOff>65496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37556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110853</xdr:rowOff>
    </xdr:from>
    <xdr:to>
      <xdr:col>10</xdr:col>
      <xdr:colOff>165100</xdr:colOff>
      <xdr:row>59</xdr:row>
      <xdr:rowOff>41003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14696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1057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161653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0812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57530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142385</xdr:rowOff>
    </xdr:from>
    <xdr:to>
      <xdr:col>55</xdr:col>
      <xdr:colOff>50800</xdr:colOff>
      <xdr:row>64</xdr:row>
      <xdr:rowOff>72535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57312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5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142485</xdr:rowOff>
    </xdr:from>
    <xdr:to>
      <xdr:col>50</xdr:col>
      <xdr:colOff>165100</xdr:colOff>
      <xdr:row>64</xdr:row>
      <xdr:rowOff>72635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21735</xdr:rowOff>
    </xdr:from>
    <xdr:to>
      <xdr:col>55</xdr:col>
      <xdr:colOff>0</xdr:colOff>
      <xdr:row>64</xdr:row>
      <xdr:rowOff>21835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94535"/>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142918</xdr:rowOff>
    </xdr:from>
    <xdr:to>
      <xdr:col>46</xdr:col>
      <xdr:colOff>38100</xdr:colOff>
      <xdr:row>64</xdr:row>
      <xdr:rowOff>73068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21835</xdr:rowOff>
    </xdr:from>
    <xdr:to>
      <xdr:col>50</xdr:col>
      <xdr:colOff>114300</xdr:colOff>
      <xdr:row>64</xdr:row>
      <xdr:rowOff>22268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94635"/>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143232</xdr:rowOff>
    </xdr:from>
    <xdr:to>
      <xdr:col>41</xdr:col>
      <xdr:colOff>101600</xdr:colOff>
      <xdr:row>64</xdr:row>
      <xdr:rowOff>73382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22268</xdr:rowOff>
    </xdr:from>
    <xdr:to>
      <xdr:col>45</xdr:col>
      <xdr:colOff>177800</xdr:colOff>
      <xdr:row>64</xdr:row>
      <xdr:rowOff>22582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95068"/>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143487</xdr:rowOff>
    </xdr:from>
    <xdr:to>
      <xdr:col>36</xdr:col>
      <xdr:colOff>165100</xdr:colOff>
      <xdr:row>64</xdr:row>
      <xdr:rowOff>73637</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22582</xdr:rowOff>
    </xdr:from>
    <xdr:to>
      <xdr:col>41</xdr:col>
      <xdr:colOff>50800</xdr:colOff>
      <xdr:row>64</xdr:row>
      <xdr:rowOff>22837</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95382"/>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63762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64195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64509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64764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05111" y="110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60833</xdr:rowOff>
    </xdr:from>
    <xdr:to>
      <xdr:col>55</xdr:col>
      <xdr:colOff>50800</xdr:colOff>
      <xdr:row>86</xdr:row>
      <xdr:rowOff>162433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147210</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72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60833</xdr:rowOff>
    </xdr:from>
    <xdr:to>
      <xdr:col>50</xdr:col>
      <xdr:colOff>165100</xdr:colOff>
      <xdr:row>86</xdr:row>
      <xdr:rowOff>162433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111633</xdr:rowOff>
    </xdr:from>
    <xdr:to>
      <xdr:col>55</xdr:col>
      <xdr:colOff>0</xdr:colOff>
      <xdr:row>86</xdr:row>
      <xdr:rowOff>111633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9639300" y="14856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60833</xdr:rowOff>
    </xdr:from>
    <xdr:to>
      <xdr:col>46</xdr:col>
      <xdr:colOff>38100</xdr:colOff>
      <xdr:row>86</xdr:row>
      <xdr:rowOff>162433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111633</xdr:rowOff>
    </xdr:from>
    <xdr:to>
      <xdr:col>50</xdr:col>
      <xdr:colOff>114300</xdr:colOff>
      <xdr:row>86</xdr:row>
      <xdr:rowOff>111633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111633</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861300" y="1485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60452</xdr:rowOff>
    </xdr:from>
    <xdr:to>
      <xdr:col>36</xdr:col>
      <xdr:colOff>165100</xdr:colOff>
      <xdr:row>86</xdr:row>
      <xdr:rowOff>162052</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111252</xdr:rowOff>
    </xdr:from>
    <xdr:to>
      <xdr:col>41</xdr:col>
      <xdr:colOff>50800</xdr:colOff>
      <xdr:row>86</xdr:row>
      <xdr:rowOff>111633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8559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153560</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153560</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153179</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10704</xdr:rowOff>
    </xdr:from>
    <xdr:to>
      <xdr:col>85</xdr:col>
      <xdr:colOff>177800</xdr:colOff>
      <xdr:row>42</xdr:row>
      <xdr:rowOff>112304</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97081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165826</xdr:rowOff>
    </xdr:from>
    <xdr:to>
      <xdr:col>81</xdr:col>
      <xdr:colOff>101600</xdr:colOff>
      <xdr:row>42</xdr:row>
      <xdr:rowOff>95976</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45176</xdr:rowOff>
    </xdr:from>
    <xdr:to>
      <xdr:col>85</xdr:col>
      <xdr:colOff>127000</xdr:colOff>
      <xdr:row>42</xdr:row>
      <xdr:rowOff>61504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724607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40277</xdr:rowOff>
    </xdr:from>
    <xdr:to>
      <xdr:col>81</xdr:col>
      <xdr:colOff>50800</xdr:colOff>
      <xdr:row>42</xdr:row>
      <xdr:rowOff>45176</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72411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131535</xdr:rowOff>
    </xdr:from>
    <xdr:to>
      <xdr:col>72</xdr:col>
      <xdr:colOff>38100</xdr:colOff>
      <xdr:row>42</xdr:row>
      <xdr:rowOff>61685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10885</xdr:rowOff>
    </xdr:from>
    <xdr:to>
      <xdr:col>76</xdr:col>
      <xdr:colOff>114300</xdr:colOff>
      <xdr:row>42</xdr:row>
      <xdr:rowOff>40277</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72117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102144</xdr:rowOff>
    </xdr:from>
    <xdr:to>
      <xdr:col>67</xdr:col>
      <xdr:colOff>101600</xdr:colOff>
      <xdr:row>42</xdr:row>
      <xdr:rowOff>32294</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152944</xdr:rowOff>
    </xdr:from>
    <xdr:to>
      <xdr:col>71</xdr:col>
      <xdr:colOff>177800</xdr:colOff>
      <xdr:row>42</xdr:row>
      <xdr:rowOff>10885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71823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87103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52812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23421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45974</xdr:rowOff>
    </xdr:from>
    <xdr:to>
      <xdr:col>112</xdr:col>
      <xdr:colOff>38100</xdr:colOff>
      <xdr:row>41</xdr:row>
      <xdr:rowOff>147574</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96774</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1323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96774</xdr:rowOff>
    </xdr:from>
    <xdr:to>
      <xdr:col>111</xdr:col>
      <xdr:colOff>177800</xdr:colOff>
      <xdr:row>41</xdr:row>
      <xdr:rowOff>96774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0434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9545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8656300" y="712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138701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53357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63</xdr:row>
      <xdr:rowOff>45720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5481300" y="107556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45720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831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17780</xdr:rowOff>
    </xdr:from>
    <xdr:to>
      <xdr:col>72</xdr:col>
      <xdr:colOff>38100</xdr:colOff>
      <xdr:row>63</xdr:row>
      <xdr:rowOff>119380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30480</xdr:rowOff>
    </xdr:from>
    <xdr:to>
      <xdr:col>76</xdr:col>
      <xdr:colOff>114300</xdr:colOff>
      <xdr:row>63</xdr:row>
      <xdr:rowOff>68580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3703300" y="10831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80645</xdr:rowOff>
    </xdr:from>
    <xdr:to>
      <xdr:col>67</xdr:col>
      <xdr:colOff>101600</xdr:colOff>
      <xdr:row>62</xdr:row>
      <xdr:rowOff>10795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131445</xdr:rowOff>
    </xdr:from>
    <xdr:to>
      <xdr:col>71</xdr:col>
      <xdr:colOff>177800</xdr:colOff>
      <xdr:row>63</xdr:row>
      <xdr:rowOff>68580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58989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110507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1922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167513</xdr:rowOff>
    </xdr:from>
    <xdr:to>
      <xdr:col>116</xdr:col>
      <xdr:colOff>114300</xdr:colOff>
      <xdr:row>63</xdr:row>
      <xdr:rowOff>97663</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82440</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7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167513</xdr:rowOff>
    </xdr:from>
    <xdr:to>
      <xdr:col>112</xdr:col>
      <xdr:colOff>38100</xdr:colOff>
      <xdr:row>63</xdr:row>
      <xdr:rowOff>97663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46863</xdr:rowOff>
    </xdr:from>
    <xdr:to>
      <xdr:col>116</xdr:col>
      <xdr:colOff>63500</xdr:colOff>
      <xdr:row>63</xdr:row>
      <xdr:rowOff>46863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1323300" y="10848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168084</xdr:rowOff>
    </xdr:from>
    <xdr:to>
      <xdr:col>107</xdr:col>
      <xdr:colOff>101600</xdr:colOff>
      <xdr:row>63</xdr:row>
      <xdr:rowOff>98234</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7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46863</xdr:rowOff>
    </xdr:from>
    <xdr:to>
      <xdr:col>111</xdr:col>
      <xdr:colOff>177800</xdr:colOff>
      <xdr:row>63</xdr:row>
      <xdr:rowOff>47434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0434300" y="108482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157988</xdr:rowOff>
    </xdr:from>
    <xdr:to>
      <xdr:col>102</xdr:col>
      <xdr:colOff>165100</xdr:colOff>
      <xdr:row>63</xdr:row>
      <xdr:rowOff>88138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7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37338</xdr:rowOff>
    </xdr:from>
    <xdr:to>
      <xdr:col>107</xdr:col>
      <xdr:colOff>50800</xdr:colOff>
      <xdr:row>63</xdr:row>
      <xdr:rowOff>47434</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9545300" y="1083868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149796</xdr:rowOff>
    </xdr:from>
    <xdr:to>
      <xdr:col>98</xdr:col>
      <xdr:colOff>38100</xdr:colOff>
      <xdr:row>63</xdr:row>
      <xdr:rowOff>79946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7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29146</xdr:rowOff>
    </xdr:from>
    <xdr:to>
      <xdr:col>102</xdr:col>
      <xdr:colOff>114300</xdr:colOff>
      <xdr:row>63</xdr:row>
      <xdr:rowOff>37338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656300" y="1083049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88790</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8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89361</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8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79265</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71073</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119215</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20138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21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98334</xdr:rowOff>
    </xdr:from>
    <xdr:to>
      <xdr:col>76</xdr:col>
      <xdr:colOff>165100</xdr:colOff>
      <xdr:row>83</xdr:row>
      <xdr:rowOff>28484</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82</xdr:row>
      <xdr:rowOff>158931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149134</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116477</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414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76200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80613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146686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4592300" y="180613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57786</xdr:rowOff>
    </xdr:from>
    <xdr:to>
      <xdr:col>72</xdr:col>
      <xdr:colOff>38100</xdr:colOff>
      <xdr:row>105</xdr:row>
      <xdr:rowOff>159386</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108586</xdr:rowOff>
    </xdr:from>
    <xdr:to>
      <xdr:col>76</xdr:col>
      <xdr:colOff>114300</xdr:colOff>
      <xdr:row>105</xdr:row>
      <xdr:rowOff>146686</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8110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19686</xdr:rowOff>
    </xdr:from>
    <xdr:to>
      <xdr:col>67</xdr:col>
      <xdr:colOff>101600</xdr:colOff>
      <xdr:row>105</xdr:row>
      <xdr:rowOff>121286</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70486</xdr:rowOff>
    </xdr:from>
    <xdr:to>
      <xdr:col>71</xdr:col>
      <xdr:colOff>177800</xdr:colOff>
      <xdr:row>105</xdr:row>
      <xdr:rowOff>108586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8072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150513</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112413</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類似団体の平均値と比較して、有形固定資産減価償却率が高くなっている資産は「道路」「公営住宅」、「認定こども園・幼稚園・保育所」、「学校施設」、</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公民館」である。</a:t>
          </a:r>
          <a:endParaRPr lang="ja-JP" altLang="ja-JP" sz="1400">
            <a:effectLst/>
          </a:endParaRPr>
        </a:p>
        <a:p>
          <a:r>
            <a:rPr kumimoji="1" lang="ja-JP" altLang="ja-JP" sz="1100">
              <a:solidFill>
                <a:schemeClr val="dk1"/>
              </a:solidFill>
              <a:effectLst/>
              <a:latin typeface="+mn-lt"/>
              <a:ea typeface="+mn-ea"/>
              <a:cs typeface="+mn-cs"/>
            </a:rPr>
            <a:t>　東大和市の公共施設は、昭和６１年以前に建設された施設の割合が約７５％（床面積での割合）を占めているため、全体的に減価償却率が高い状況にある。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減価償却率が低い結果となった「橋りょう・トンネル」については、施設自体の耐用年数が長いことや、東京都が管理する河川の改修に伴い、平成２０年代に新たな橋りょうが築造されたためである。</a:t>
          </a:r>
          <a:endParaRPr lang="ja-JP" altLang="ja-JP" sz="1400">
            <a:effectLst/>
          </a:endParaRPr>
        </a:p>
        <a:p>
          <a:r>
            <a:rPr kumimoji="1" lang="ja-JP" altLang="ja-JP" sz="1100">
              <a:solidFill>
                <a:schemeClr val="dk1"/>
              </a:solidFill>
              <a:effectLst/>
              <a:latin typeface="+mn-lt"/>
              <a:ea typeface="+mn-ea"/>
              <a:cs typeface="+mn-cs"/>
            </a:rPr>
            <a:t>　これらの施設に関しては、公共施設等総合管理計画（平成２８年度策定）に基づき、</a:t>
          </a:r>
          <a:r>
            <a:rPr lang="ja-JP" altLang="ja-JP" sz="1100" b="0" i="0" baseline="0">
              <a:solidFill>
                <a:schemeClr val="dk1"/>
              </a:solidFill>
              <a:effectLst/>
              <a:latin typeface="+mn-lt"/>
              <a:ea typeface="+mn-ea"/>
              <a:cs typeface="+mn-cs"/>
            </a:rPr>
            <a:t>中長期的な老朽化対策の実施と維持更新に係る財政負担の平準化とともに、公共施設等の最適化に取り組んでいくこととする。</a:t>
          </a:r>
          <a:endParaRPr lang="ja-JP" altLang="ja-JP" sz="1400">
            <a:effectLst/>
          </a:endParaRPr>
        </a:p>
        <a:p>
          <a:r>
            <a:rPr kumimoji="1" lang="ja-JP" altLang="ja-JP" sz="1100" b="0" i="0" baseline="0">
              <a:solidFill>
                <a:schemeClr val="dk1"/>
              </a:solidFill>
              <a:effectLst/>
              <a:latin typeface="+mn-lt"/>
              <a:ea typeface="+mn-ea"/>
              <a:cs typeface="+mn-cs"/>
            </a:rPr>
            <a:t>　また、「橋りょう」、「</a:t>
          </a:r>
          <a:r>
            <a:rPr kumimoji="1" lang="ja-JP" altLang="ja-JP" sz="1100">
              <a:solidFill>
                <a:schemeClr val="dk1"/>
              </a:solidFill>
              <a:effectLst/>
              <a:latin typeface="+mn-lt"/>
              <a:ea typeface="+mn-ea"/>
              <a:cs typeface="+mn-cs"/>
            </a:rPr>
            <a:t>学校施設」については個別計画を策定し、施設の適切な維持管理に取り組んでいく。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85,317
84,116
13.42
44,273,867
42,281,094
1,916,352
17,286,421
20,408,691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126819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757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51526</xdr:rowOff>
    </xdr:from>
    <xdr:to>
      <xdr:col>15</xdr:col>
      <xdr:colOff>101600</xdr:colOff>
      <xdr:row>39</xdr:row>
      <xdr:rowOff>153126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102326</xdr:rowOff>
    </xdr:from>
    <xdr:to>
      <xdr:col>19</xdr:col>
      <xdr:colOff>177800</xdr:colOff>
      <xdr:row>39</xdr:row>
      <xdr:rowOff>126819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8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18869</xdr:rowOff>
    </xdr:from>
    <xdr:to>
      <xdr:col>10</xdr:col>
      <xdr:colOff>165100</xdr:colOff>
      <xdr:row>39</xdr:row>
      <xdr:rowOff>120469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69669</xdr:rowOff>
    </xdr:from>
    <xdr:to>
      <xdr:col>15</xdr:col>
      <xdr:colOff>50800</xdr:colOff>
      <xdr:row>39</xdr:row>
      <xdr:rowOff>102326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5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69669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3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144253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111596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7620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420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133350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38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93345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xdr:rowOff>
    </xdr:from>
    <xdr:to>
      <xdr:col>6</xdr:col>
      <xdr:colOff>38100</xdr:colOff>
      <xdr:row>60</xdr:row>
      <xdr:rowOff>117475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66675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1130300" y="10338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108602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148409</xdr:rowOff>
    </xdr:from>
    <xdr:to>
      <xdr:col>55</xdr:col>
      <xdr:colOff>50800</xdr:colOff>
      <xdr:row>64</xdr:row>
      <xdr:rowOff>78559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63336</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148409</xdr:rowOff>
    </xdr:from>
    <xdr:to>
      <xdr:col>50</xdr:col>
      <xdr:colOff>165100</xdr:colOff>
      <xdr:row>64</xdr:row>
      <xdr:rowOff>78559</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27759</xdr:rowOff>
    </xdr:from>
    <xdr:to>
      <xdr:col>55</xdr:col>
      <xdr:colOff>0</xdr:colOff>
      <xdr:row>64</xdr:row>
      <xdr:rowOff>27759</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10005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148409</xdr:rowOff>
    </xdr:from>
    <xdr:to>
      <xdr:col>46</xdr:col>
      <xdr:colOff>38100</xdr:colOff>
      <xdr:row>64</xdr:row>
      <xdr:rowOff>78559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27759</xdr:rowOff>
    </xdr:from>
    <xdr:to>
      <xdr:col>50</xdr:col>
      <xdr:colOff>114300</xdr:colOff>
      <xdr:row>64</xdr:row>
      <xdr:rowOff>27759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148409</xdr:rowOff>
    </xdr:from>
    <xdr:to>
      <xdr:col>41</xdr:col>
      <xdr:colOff>101600</xdr:colOff>
      <xdr:row>64</xdr:row>
      <xdr:rowOff>78559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27759</xdr:rowOff>
    </xdr:from>
    <xdr:to>
      <xdr:col>45</xdr:col>
      <xdr:colOff>177800</xdr:colOff>
      <xdr:row>64</xdr:row>
      <xdr:rowOff>27759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148409</xdr:rowOff>
    </xdr:from>
    <xdr:to>
      <xdr:col>36</xdr:col>
      <xdr:colOff>165100</xdr:colOff>
      <xdr:row>64</xdr:row>
      <xdr:rowOff>78559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27759</xdr:rowOff>
    </xdr:from>
    <xdr:to>
      <xdr:col>41</xdr:col>
      <xdr:colOff>50800</xdr:colOff>
      <xdr:row>64</xdr:row>
      <xdr:rowOff>27759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1000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69686</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69686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69686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69686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60452</xdr:rowOff>
    </xdr:from>
    <xdr:to>
      <xdr:col>24</xdr:col>
      <xdr:colOff>114300</xdr:colOff>
      <xdr:row>78</xdr:row>
      <xdr:rowOff>162052</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146829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3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76454</xdr:rowOff>
    </xdr:from>
    <xdr:to>
      <xdr:col>20</xdr:col>
      <xdr:colOff>38100</xdr:colOff>
      <xdr:row>79</xdr:row>
      <xdr:rowOff>6604</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111252</xdr:rowOff>
    </xdr:from>
    <xdr:to>
      <xdr:col>24</xdr:col>
      <xdr:colOff>63500</xdr:colOff>
      <xdr:row>78</xdr:row>
      <xdr:rowOff>127254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3797300" y="1348435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30735</xdr:rowOff>
    </xdr:from>
    <xdr:to>
      <xdr:col>15</xdr:col>
      <xdr:colOff>101600</xdr:colOff>
      <xdr:row>78</xdr:row>
      <xdr:rowOff>132335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81535</xdr:rowOff>
    </xdr:from>
    <xdr:to>
      <xdr:col>19</xdr:col>
      <xdr:colOff>177800</xdr:colOff>
      <xdr:row>78</xdr:row>
      <xdr:rowOff>127254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34546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78</xdr:row>
      <xdr:rowOff>81535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34112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86</xdr:row>
      <xdr:rowOff>38100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130300" y="13411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23131</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148862</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105427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F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F00-000052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F00-000054010000}"/>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F00-000056010000}"/>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0426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4" name="【福祉施設】&#10;一人当たり面積該当値テキスト">
          <a:extLst>
            <a:ext uri="{FF2B5EF4-FFF2-40B4-BE49-F238E27FC236}">
              <a16:creationId xmlns:a16="http://schemas.microsoft.com/office/drawing/2014/main" id="{00000000-0008-0000-0F00-000062010000}"/>
            </a:ext>
          </a:extLst>
        </xdr:cNvPr>
        <xdr:cNvSpPr txBox="1"/>
      </xdr:nvSpPr>
      <xdr:spPr>
        <a:xfrm>
          <a:off x="10515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9588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9639300" y="14502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8750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861300" y="14502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6921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85</xdr:row>
      <xdr:rowOff>78105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6972300" y="1450276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120032</xdr:rowOff>
    </xdr:from>
    <xdr:ext cx="469744" cy="259045"/>
    <xdr:sp macro="" textlink="">
      <xdr:nvSpPr>
        <xdr:cNvPr id="370" name="n_4mainValue【福祉施設】&#10;一人当たり面積">
          <a:extLst>
            <a:ext uri="{FF2B5EF4-FFF2-40B4-BE49-F238E27FC236}">
              <a16:creationId xmlns:a16="http://schemas.microsoft.com/office/drawing/2014/main" id="{00000000-0008-0000-0F00-000072010000}"/>
            </a:ext>
          </a:extLst>
        </xdr:cNvPr>
        <xdr:cNvSpPr txBox="1"/>
      </xdr:nvSpPr>
      <xdr:spPr>
        <a:xfrm>
          <a:off x="6737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23768</xdr:rowOff>
    </xdr:from>
    <xdr:to>
      <xdr:col>24</xdr:col>
      <xdr:colOff>114300</xdr:colOff>
      <xdr:row>103</xdr:row>
      <xdr:rowOff>125368</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46645</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159294</xdr:rowOff>
    </xdr:from>
    <xdr:to>
      <xdr:col>20</xdr:col>
      <xdr:colOff>38100</xdr:colOff>
      <xdr:row>103</xdr:row>
      <xdr:rowOff>89444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74568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76979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38644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76669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95613</xdr:rowOff>
    </xdr:from>
    <xdr:to>
      <xdr:col>10</xdr:col>
      <xdr:colOff>165100</xdr:colOff>
      <xdr:row>103</xdr:row>
      <xdr:rowOff>25763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146413</xdr:rowOff>
    </xdr:from>
    <xdr:to>
      <xdr:col>15</xdr:col>
      <xdr:colOff>50800</xdr:colOff>
      <xdr:row>103</xdr:row>
      <xdr:rowOff>7620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763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64588</xdr:rowOff>
    </xdr:from>
    <xdr:to>
      <xdr:col>6</xdr:col>
      <xdr:colOff>38100</xdr:colOff>
      <xdr:row>102</xdr:row>
      <xdr:rowOff>166188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115388</xdr:rowOff>
    </xdr:from>
    <xdr:to>
      <xdr:col>10</xdr:col>
      <xdr:colOff>114300</xdr:colOff>
      <xdr:row>102</xdr:row>
      <xdr:rowOff>146413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76032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105971</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42290</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11265</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142966</xdr:rowOff>
    </xdr:from>
    <xdr:to>
      <xdr:col>41</xdr:col>
      <xdr:colOff>101600</xdr:colOff>
      <xdr:row>107</xdr:row>
      <xdr:rowOff>73116</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22316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142966</xdr:rowOff>
    </xdr:from>
    <xdr:to>
      <xdr:col>36</xdr:col>
      <xdr:colOff>165100</xdr:colOff>
      <xdr:row>107</xdr:row>
      <xdr:rowOff>73116</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22316</xdr:rowOff>
    </xdr:from>
    <xdr:to>
      <xdr:col>41</xdr:col>
      <xdr:colOff>50800</xdr:colOff>
      <xdr:row>107</xdr:row>
      <xdr:rowOff>22316</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972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64243</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64243</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120015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5481300" y="62845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39</xdr:row>
      <xdr:rowOff>24765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4592300" y="629221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24765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66808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38</xdr:row>
      <xdr:rowOff>165735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814300" y="6642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76258</xdr:rowOff>
    </xdr:from>
    <xdr:to>
      <xdr:col>116</xdr:col>
      <xdr:colOff>114300</xdr:colOff>
      <xdr:row>40</xdr:row>
      <xdr:rowOff>6408</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54685</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7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61725</xdr:rowOff>
    </xdr:from>
    <xdr:to>
      <xdr:col>112</xdr:col>
      <xdr:colOff>38100</xdr:colOff>
      <xdr:row>39</xdr:row>
      <xdr:rowOff>163325</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7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112525</xdr:rowOff>
    </xdr:from>
    <xdr:to>
      <xdr:col>116</xdr:col>
      <xdr:colOff>63500</xdr:colOff>
      <xdr:row>39</xdr:row>
      <xdr:rowOff>127058</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1323300" y="6799075"/>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154662</xdr:rowOff>
    </xdr:from>
    <xdr:to>
      <xdr:col>107</xdr:col>
      <xdr:colOff>101600</xdr:colOff>
      <xdr:row>40</xdr:row>
      <xdr:rowOff>84812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8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112525</xdr:rowOff>
    </xdr:from>
    <xdr:to>
      <xdr:col>111</xdr:col>
      <xdr:colOff>177800</xdr:colOff>
      <xdr:row>40</xdr:row>
      <xdr:rowOff>34012</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799075"/>
          <a:ext cx="889000" cy="9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150947</xdr:rowOff>
    </xdr:from>
    <xdr:to>
      <xdr:col>102</xdr:col>
      <xdr:colOff>165100</xdr:colOff>
      <xdr:row>40</xdr:row>
      <xdr:rowOff>81097</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8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30297</xdr:rowOff>
    </xdr:from>
    <xdr:to>
      <xdr:col>107</xdr:col>
      <xdr:colOff>50800</xdr:colOff>
      <xdr:row>40</xdr:row>
      <xdr:rowOff>34012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9545300" y="688829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149992</xdr:rowOff>
    </xdr:from>
    <xdr:to>
      <xdr:col>98</xdr:col>
      <xdr:colOff>38100</xdr:colOff>
      <xdr:row>40</xdr:row>
      <xdr:rowOff>80142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8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29342</xdr:rowOff>
    </xdr:from>
    <xdr:to>
      <xdr:col>102</xdr:col>
      <xdr:colOff>114300</xdr:colOff>
      <xdr:row>40</xdr:row>
      <xdr:rowOff>30297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656300" y="6887342"/>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154452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8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75939</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9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72224</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9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71269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9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00000000-0008-0000-0F00-000071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0000-0008-0000-0F00-000073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F00-00007502000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F00-000081020000}"/>
            </a:ext>
          </a:extLst>
        </xdr:cNvPr>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41910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5481300" y="9761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57785</xdr:rowOff>
    </xdr:from>
    <xdr:to>
      <xdr:col>76</xdr:col>
      <xdr:colOff>165100</xdr:colOff>
      <xdr:row>56</xdr:row>
      <xdr:rowOff>159385</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4541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108585</xdr:rowOff>
    </xdr:from>
    <xdr:to>
      <xdr:col>81</xdr:col>
      <xdr:colOff>50800</xdr:colOff>
      <xdr:row>56</xdr:row>
      <xdr:rowOff>160020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4592300" y="97097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xdr:rowOff>
    </xdr:from>
    <xdr:to>
      <xdr:col>72</xdr:col>
      <xdr:colOff>38100</xdr:colOff>
      <xdr:row>56</xdr:row>
      <xdr:rowOff>107950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365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108585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3703300" y="9658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124460</xdr:rowOff>
    </xdr:from>
    <xdr:to>
      <xdr:col>67</xdr:col>
      <xdr:colOff>101600</xdr:colOff>
      <xdr:row>56</xdr:row>
      <xdr:rowOff>54610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2763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xdr:rowOff>
    </xdr:from>
    <xdr:to>
      <xdr:col>71</xdr:col>
      <xdr:colOff>177800</xdr:colOff>
      <xdr:row>56</xdr:row>
      <xdr:rowOff>57150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814300" y="9605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4462</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71137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F00-0000A8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F00-0000AA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F00-0000AC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F00-0000B8020000}"/>
            </a:ext>
          </a:extLst>
        </xdr:cNvPr>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88646</xdr:rowOff>
    </xdr:from>
    <xdr:to>
      <xdr:col>112</xdr:col>
      <xdr:colOff>38100</xdr:colOff>
      <xdr:row>64</xdr:row>
      <xdr:rowOff>18796</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1272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139446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1323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139446</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0434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9923</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1075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0000000-0008-0000-0F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00000000-0008-0000-0F00-0000E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00000000-0008-0000-0F00-0000E5020000}"/>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00000000-0008-0000-0F00-0000E7020000}"/>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26488</xdr:rowOff>
    </xdr:from>
    <xdr:to>
      <xdr:col>85</xdr:col>
      <xdr:colOff>177800</xdr:colOff>
      <xdr:row>85</xdr:row>
      <xdr:rowOff>128088</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6268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4915</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00000000-0008-0000-0F00-0000F3020000}"/>
            </a:ext>
          </a:extLst>
        </xdr:cNvPr>
        <xdr:cNvSpPr txBox="1"/>
      </xdr:nvSpPr>
      <xdr:spPr>
        <a:xfrm>
          <a:off x="16357600"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xdr:rowOff>
    </xdr:from>
    <xdr:to>
      <xdr:col>81</xdr:col>
      <xdr:colOff>101600</xdr:colOff>
      <xdr:row>85</xdr:row>
      <xdr:rowOff>103595</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5430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52795</xdr:rowOff>
    </xdr:from>
    <xdr:to>
      <xdr:col>85</xdr:col>
      <xdr:colOff>127000</xdr:colOff>
      <xdr:row>85</xdr:row>
      <xdr:rowOff>77288</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5481300" y="1462604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52795</xdr:rowOff>
    </xdr:from>
    <xdr:to>
      <xdr:col>81</xdr:col>
      <xdr:colOff>50800</xdr:colOff>
      <xdr:row>85</xdr:row>
      <xdr:rowOff>54429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4592300" y="146260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148952</xdr:rowOff>
    </xdr:from>
    <xdr:to>
      <xdr:col>72</xdr:col>
      <xdr:colOff>38100</xdr:colOff>
      <xdr:row>85</xdr:row>
      <xdr:rowOff>79102</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652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28302</xdr:rowOff>
    </xdr:from>
    <xdr:to>
      <xdr:col>76</xdr:col>
      <xdr:colOff>114300</xdr:colOff>
      <xdr:row>85</xdr:row>
      <xdr:rowOff>54429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703300" y="146015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122827</xdr:rowOff>
    </xdr:from>
    <xdr:to>
      <xdr:col>67</xdr:col>
      <xdr:colOff>101600</xdr:colOff>
      <xdr:row>85</xdr:row>
      <xdr:rowOff>52977</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763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2177</xdr:rowOff>
    </xdr:from>
    <xdr:to>
      <xdr:col>71</xdr:col>
      <xdr:colOff>177800</xdr:colOff>
      <xdr:row>85</xdr:row>
      <xdr:rowOff>28302</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814300" y="145754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a:extLst>
            <a:ext uri="{FF2B5EF4-FFF2-40B4-BE49-F238E27FC236}">
              <a16:creationId xmlns:a16="http://schemas.microsoft.com/office/drawing/2014/main" id="{00000000-0008-0000-0F00-0000FC020000}"/>
            </a:ext>
          </a:extLst>
        </xdr:cNvPr>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a:extLst>
            <a:ext uri="{FF2B5EF4-FFF2-40B4-BE49-F238E27FC236}">
              <a16:creationId xmlns:a16="http://schemas.microsoft.com/office/drawing/2014/main" id="{00000000-0008-0000-0F00-0000FD020000}"/>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a:extLst>
            <a:ext uri="{FF2B5EF4-FFF2-40B4-BE49-F238E27FC236}">
              <a16:creationId xmlns:a16="http://schemas.microsoft.com/office/drawing/2014/main" id="{00000000-0008-0000-0F00-0000FE020000}"/>
            </a:ext>
          </a:extLst>
        </xdr:cNvPr>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a:extLst>
            <a:ext uri="{FF2B5EF4-FFF2-40B4-BE49-F238E27FC236}">
              <a16:creationId xmlns:a16="http://schemas.microsoft.com/office/drawing/2014/main" id="{00000000-0008-0000-0F00-0000FF020000}"/>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94722</xdr:rowOff>
    </xdr:from>
    <xdr:ext cx="405111" cy="259045"/>
    <xdr:sp macro="" textlink="">
      <xdr:nvSpPr>
        <xdr:cNvPr id="768" name="n_1mainValue【消防施設】&#10;有形固定資産減価償却率">
          <a:extLst>
            <a:ext uri="{FF2B5EF4-FFF2-40B4-BE49-F238E27FC236}">
              <a16:creationId xmlns:a16="http://schemas.microsoft.com/office/drawing/2014/main" id="{00000000-0008-0000-0F00-000000030000}"/>
            </a:ext>
          </a:extLst>
        </xdr:cNvPr>
        <xdr:cNvSpPr txBox="1"/>
      </xdr:nvSpPr>
      <xdr:spPr>
        <a:xfrm>
          <a:off x="15266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769" name="n_2mainValue【消防施設】&#10;有形固定資産減価償却率">
          <a:extLst>
            <a:ext uri="{FF2B5EF4-FFF2-40B4-BE49-F238E27FC236}">
              <a16:creationId xmlns:a16="http://schemas.microsoft.com/office/drawing/2014/main" id="{00000000-0008-0000-0F00-000001030000}"/>
            </a:ext>
          </a:extLst>
        </xdr:cNvPr>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70229</xdr:rowOff>
    </xdr:from>
    <xdr:ext cx="405111" cy="259045"/>
    <xdr:sp macro="" textlink="">
      <xdr:nvSpPr>
        <xdr:cNvPr id="770" name="n_3mainValue【消防施設】&#10;有形固定資産減価償却率">
          <a:extLst>
            <a:ext uri="{FF2B5EF4-FFF2-40B4-BE49-F238E27FC236}">
              <a16:creationId xmlns:a16="http://schemas.microsoft.com/office/drawing/2014/main" id="{00000000-0008-0000-0F00-000002030000}"/>
            </a:ext>
          </a:extLst>
        </xdr:cNvPr>
        <xdr:cNvSpPr txBox="1"/>
      </xdr:nvSpPr>
      <xdr:spPr>
        <a:xfrm>
          <a:off x="13500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44104</xdr:rowOff>
    </xdr:from>
    <xdr:ext cx="405111" cy="259045"/>
    <xdr:sp macro="" textlink="">
      <xdr:nvSpPr>
        <xdr:cNvPr id="771" name="n_4mainValue【消防施設】&#10;有形固定資産減価償却率">
          <a:extLst>
            <a:ext uri="{FF2B5EF4-FFF2-40B4-BE49-F238E27FC236}">
              <a16:creationId xmlns:a16="http://schemas.microsoft.com/office/drawing/2014/main" id="{00000000-0008-0000-0F00-000003030000}"/>
            </a:ext>
          </a:extLst>
        </xdr:cNvPr>
        <xdr:cNvSpPr txBox="1"/>
      </xdr:nvSpPr>
      <xdr:spPr>
        <a:xfrm>
          <a:off x="12611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F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00000000-0008-0000-0F00-000055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00000000-0008-0000-0F00-00005703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F00-00005903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F00-000065030000}"/>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20682</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5481300" y="181584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105</xdr:row>
      <xdr:rowOff>156211</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4592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154577</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3703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105</xdr:row>
      <xdr:rowOff>123552</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2814300" y="180915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F00-00006E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F00-00006F030000}"/>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F00-00007003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F00-000071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F00-000072030000}"/>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83" name="n_2mainValue【庁舎】&#10;有形固定資産減価償却率">
          <a:extLst>
            <a:ext uri="{FF2B5EF4-FFF2-40B4-BE49-F238E27FC236}">
              <a16:creationId xmlns:a16="http://schemas.microsoft.com/office/drawing/2014/main" id="{00000000-0008-0000-0F00-000073030000}"/>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4" name="n_3mainValue【庁舎】&#10;有形固定資産減価償却率">
          <a:extLst>
            <a:ext uri="{FF2B5EF4-FFF2-40B4-BE49-F238E27FC236}">
              <a16:creationId xmlns:a16="http://schemas.microsoft.com/office/drawing/2014/main" id="{00000000-0008-0000-0F00-000074030000}"/>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885" name="n_4mainValue【庁舎】&#10;有形固定資産減価償却率">
          <a:extLst>
            <a:ext uri="{FF2B5EF4-FFF2-40B4-BE49-F238E27FC236}">
              <a16:creationId xmlns:a16="http://schemas.microsoft.com/office/drawing/2014/main" id="{00000000-0008-0000-0F00-000075030000}"/>
            </a:ext>
          </a:extLst>
        </xdr:cNvPr>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53339</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21323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5398</xdr:rowOff>
    </xdr:from>
    <xdr:to>
      <xdr:col>107</xdr:col>
      <xdr:colOff>101600</xdr:colOff>
      <xdr:row>107</xdr:row>
      <xdr:rowOff>106998</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56198</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20434300" y="183984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5398</xdr:rowOff>
    </xdr:from>
    <xdr:to>
      <xdr:col>102</xdr:col>
      <xdr:colOff>165100</xdr:colOff>
      <xdr:row>107</xdr:row>
      <xdr:rowOff>106998</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56198</xdr:rowOff>
    </xdr:from>
    <xdr:to>
      <xdr:col>107</xdr:col>
      <xdr:colOff>50800</xdr:colOff>
      <xdr:row>107</xdr:row>
      <xdr:rowOff>56198</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19545300" y="1840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5398</xdr:rowOff>
    </xdr:from>
    <xdr:to>
      <xdr:col>98</xdr:col>
      <xdr:colOff>38100</xdr:colOff>
      <xdr:row>107</xdr:row>
      <xdr:rowOff>106998</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56198</xdr:rowOff>
    </xdr:from>
    <xdr:to>
      <xdr:col>102</xdr:col>
      <xdr:colOff>114300</xdr:colOff>
      <xdr:row>107</xdr:row>
      <xdr:rowOff>56198</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18656300" y="1840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98125</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98125</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98125</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類似団体の平均値と比較して、有形固定資産減価償却率が高くなっている資産は「図書館」、「体育館・プール」、「消防施設」、「庁舎」の項目である。</a:t>
          </a:r>
          <a:endParaRPr lang="ja-JP" altLang="ja-JP" sz="1400">
            <a:effectLst/>
          </a:endParaRPr>
        </a:p>
        <a:p>
          <a:r>
            <a:rPr kumimoji="1" lang="ja-JP" altLang="ja-JP" sz="1100">
              <a:solidFill>
                <a:schemeClr val="dk1"/>
              </a:solidFill>
              <a:effectLst/>
              <a:latin typeface="+mn-lt"/>
              <a:ea typeface="+mn-ea"/>
              <a:cs typeface="+mn-cs"/>
            </a:rPr>
            <a:t>　東大和市の公共施設は、昭和６１年以前に建設された施設の割合が約７５％（床面積での割合）を占めているため、全体的に減価償却率が高い状況にある。</a:t>
          </a:r>
          <a:endParaRPr lang="ja-JP" altLang="ja-JP" sz="1400">
            <a:effectLst/>
          </a:endParaRPr>
        </a:p>
        <a:p>
          <a:r>
            <a:rPr kumimoji="1" lang="ja-JP" altLang="ja-JP" sz="1100">
              <a:solidFill>
                <a:schemeClr val="dk1"/>
              </a:solidFill>
              <a:effectLst/>
              <a:latin typeface="+mn-lt"/>
              <a:ea typeface="+mn-ea"/>
              <a:cs typeface="+mn-cs"/>
            </a:rPr>
            <a:t>　減価償却率が低い「市民会館」、「保健センター」については、前者が平成１２年、後者が平成１９年に築造されたためである。また、「一般廃棄物処理施設」については、資源物中間処理施設の更新により、令和元年度に２２．０ポイント減少した。</a:t>
          </a:r>
          <a:endParaRPr lang="ja-JP" altLang="ja-JP" sz="1400">
            <a:effectLst/>
          </a:endParaRPr>
        </a:p>
        <a:p>
          <a:r>
            <a:rPr kumimoji="1" lang="ja-JP" altLang="ja-JP" sz="1100">
              <a:solidFill>
                <a:schemeClr val="dk1"/>
              </a:solidFill>
              <a:effectLst/>
              <a:latin typeface="+mn-lt"/>
              <a:ea typeface="+mn-ea"/>
              <a:cs typeface="+mn-cs"/>
            </a:rPr>
            <a:t>　これらの施設に関しては、公共施設等総合管理計画（平成２８年度策定）に基づき、</a:t>
          </a:r>
          <a:r>
            <a:rPr lang="ja-JP" altLang="ja-JP" sz="1100" b="0" i="0" baseline="0">
              <a:solidFill>
                <a:schemeClr val="dk1"/>
              </a:solidFill>
              <a:effectLst/>
              <a:latin typeface="+mn-lt"/>
              <a:ea typeface="+mn-ea"/>
              <a:cs typeface="+mn-cs"/>
            </a:rPr>
            <a:t>中長期的な老朽化対策の実施と維持更新に係る財政負担の平準化とともに、公共施設等の最適化に取り組んでいく。</a:t>
          </a:r>
          <a:endParaRPr lang="ja-JP" altLang="ja-JP" sz="1400">
            <a:effectLst/>
          </a:endParaRPr>
        </a:p>
        <a:p>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44273867</v>
      </c>
      <c r="BO4" s="433"/>
      <c r="BP4" s="433"/>
      <c r="BQ4" s="433"/>
      <c r="BR4" s="433"/>
      <c r="BS4" s="433"/>
      <c r="BT4" s="433"/>
      <c r="BU4" s="434"/>
      <c r="BV4" s="432">
        <v>33397772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11.1</v>
      </c>
      <c r="CU4" s="439"/>
      <c r="CV4" s="439"/>
      <c r="CW4" s="439"/>
      <c r="CX4" s="439"/>
      <c r="CY4" s="439"/>
      <c r="CZ4" s="439"/>
      <c r="DA4" s="440"/>
      <c r="DB4" s="438">
        <v>8.1</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42281094</v>
      </c>
      <c r="BO5" s="470"/>
      <c r="BP5" s="470"/>
      <c r="BQ5" s="470"/>
      <c r="BR5" s="470"/>
      <c r="BS5" s="470"/>
      <c r="BT5" s="470"/>
      <c r="BU5" s="471"/>
      <c r="BV5" s="469">
        <v>31933530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92.1</v>
      </c>
      <c r="CU5" s="467"/>
      <c r="CV5" s="467"/>
      <c r="CW5" s="467"/>
      <c r="CX5" s="467"/>
      <c r="CY5" s="467"/>
      <c r="CZ5" s="467"/>
      <c r="DA5" s="468"/>
      <c r="DB5" s="466">
        <v>96.6</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1992773</v>
      </c>
      <c r="BO6" s="470"/>
      <c r="BP6" s="470"/>
      <c r="BQ6" s="470"/>
      <c r="BR6" s="470"/>
      <c r="BS6" s="470"/>
      <c r="BT6" s="470"/>
      <c r="BU6" s="471"/>
      <c r="BV6" s="469">
        <v>1464242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v>
      </c>
      <c r="CU6" s="507"/>
      <c r="CV6" s="507"/>
      <c r="CW6" s="507"/>
      <c r="CX6" s="507"/>
      <c r="CY6" s="507"/>
      <c r="CZ6" s="507"/>
      <c r="DA6" s="508"/>
      <c r="DB6" s="506">
        <v>103.9</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76421</v>
      </c>
      <c r="BO7" s="470"/>
      <c r="BP7" s="470"/>
      <c r="BQ7" s="470"/>
      <c r="BR7" s="470"/>
      <c r="BS7" s="470"/>
      <c r="BT7" s="470"/>
      <c r="BU7" s="471"/>
      <c r="BV7" s="469">
        <v>80140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17286421</v>
      </c>
      <c r="CU7" s="470"/>
      <c r="CV7" s="470"/>
      <c r="CW7" s="470"/>
      <c r="CX7" s="470"/>
      <c r="CY7" s="470"/>
      <c r="CZ7" s="470"/>
      <c r="DA7" s="471"/>
      <c r="DB7" s="469">
        <v>17000011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1916352</v>
      </c>
      <c r="BO8" s="470"/>
      <c r="BP8" s="470"/>
      <c r="BQ8" s="470"/>
      <c r="BR8" s="470"/>
      <c r="BS8" s="470"/>
      <c r="BT8" s="470"/>
      <c r="BU8" s="471"/>
      <c r="BV8" s="469">
        <v>1384102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0.84</v>
      </c>
      <c r="CU8" s="510"/>
      <c r="CV8" s="510"/>
      <c r="CW8" s="510"/>
      <c r="CX8" s="510"/>
      <c r="CY8" s="510"/>
      <c r="CZ8" s="510"/>
      <c r="DA8" s="511"/>
      <c r="DB8" s="509">
        <v>0.85</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83901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532250</v>
      </c>
      <c r="BO9" s="470"/>
      <c r="BP9" s="470"/>
      <c r="BQ9" s="470"/>
      <c r="BR9" s="470"/>
      <c r="BS9" s="470"/>
      <c r="BT9" s="470"/>
      <c r="BU9" s="471"/>
      <c r="BV9" s="469">
        <v>-89252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7.9</v>
      </c>
      <c r="CU9" s="467"/>
      <c r="CV9" s="467"/>
      <c r="CW9" s="467"/>
      <c r="CX9" s="467"/>
      <c r="CY9" s="467"/>
      <c r="CZ9" s="467"/>
      <c r="DA9" s="468"/>
      <c r="DB9" s="466">
        <v>7.6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85157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692106</v>
      </c>
      <c r="BO10" s="470"/>
      <c r="BP10" s="470"/>
      <c r="BQ10" s="470"/>
      <c r="BR10" s="470"/>
      <c r="BS10" s="470"/>
      <c r="BT10" s="470"/>
      <c r="BU10" s="471"/>
      <c r="BV10" s="469">
        <v>736763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85317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411582</v>
      </c>
      <c r="BO12" s="470"/>
      <c r="BP12" s="470"/>
      <c r="BQ12" s="470"/>
      <c r="BR12" s="470"/>
      <c r="BS12" s="470"/>
      <c r="BT12" s="470"/>
      <c r="BU12" s="471"/>
      <c r="BV12" s="469">
        <v>1074070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84116</v>
      </c>
      <c r="S13" s="554"/>
      <c r="T13" s="554"/>
      <c r="U13" s="554"/>
      <c r="V13" s="555"/>
      <c r="W13" s="485" t="s">
        <v>140</v>
      </c>
      <c r="X13" s="486"/>
      <c r="Y13" s="486"/>
      <c r="Z13" s="486"/>
      <c r="AA13" s="486"/>
      <c r="AB13" s="476"/>
      <c r="AC13" s="520">
        <v>292</v>
      </c>
      <c r="AD13" s="521"/>
      <c r="AE13" s="521"/>
      <c r="AF13" s="521"/>
      <c r="AG13" s="563"/>
      <c r="AH13" s="520">
        <v>274</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812774</v>
      </c>
      <c r="BO13" s="470"/>
      <c r="BP13" s="470"/>
      <c r="BQ13" s="470"/>
      <c r="BR13" s="470"/>
      <c r="BS13" s="470"/>
      <c r="BT13" s="470"/>
      <c r="BU13" s="471"/>
      <c r="BV13" s="469">
        <v>-426559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-2.2000000000000002</v>
      </c>
      <c r="CU13" s="467"/>
      <c r="CV13" s="467"/>
      <c r="CW13" s="467"/>
      <c r="CX13" s="467"/>
      <c r="CY13" s="467"/>
      <c r="CZ13" s="467"/>
      <c r="DA13" s="468"/>
      <c r="DB13" s="466">
        <v>-2.7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85301</v>
      </c>
      <c r="S14" s="554"/>
      <c r="T14" s="554"/>
      <c r="U14" s="554"/>
      <c r="V14" s="555"/>
      <c r="W14" s="459"/>
      <c r="X14" s="460"/>
      <c r="Y14" s="460"/>
      <c r="Z14" s="460"/>
      <c r="AA14" s="460"/>
      <c r="AB14" s="449"/>
      <c r="AC14" s="556">
        <v>0.8</v>
      </c>
      <c r="AD14" s="557"/>
      <c r="AE14" s="557"/>
      <c r="AF14" s="557"/>
      <c r="AG14" s="558"/>
      <c r="AH14" s="556">
        <v>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148</v>
      </c>
      <c r="N15" s="561"/>
      <c r="O15" s="561"/>
      <c r="P15" s="561"/>
      <c r="Q15" s="562"/>
      <c r="R15" s="553">
        <v>84116</v>
      </c>
      <c r="S15" s="554"/>
      <c r="T15" s="554"/>
      <c r="U15" s="554"/>
      <c r="V15" s="555"/>
      <c r="W15" s="485" t="s">
        <v>149</v>
      </c>
      <c r="X15" s="486"/>
      <c r="Y15" s="486"/>
      <c r="Z15" s="486"/>
      <c r="AA15" s="486"/>
      <c r="AB15" s="476"/>
      <c r="AC15" s="520">
        <v>7439</v>
      </c>
      <c r="AD15" s="521"/>
      <c r="AE15" s="521"/>
      <c r="AF15" s="521"/>
      <c r="AG15" s="563"/>
      <c r="AH15" s="520">
        <v>8231</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11003106</v>
      </c>
      <c r="BO15" s="433"/>
      <c r="BP15" s="433"/>
      <c r="BQ15" s="433"/>
      <c r="BR15" s="433"/>
      <c r="BS15" s="433"/>
      <c r="BT15" s="433"/>
      <c r="BU15" s="434"/>
      <c r="BV15" s="432">
        <v>10753818</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21.5</v>
      </c>
      <c r="AD16" s="557"/>
      <c r="AE16" s="557"/>
      <c r="AF16" s="557"/>
      <c r="AG16" s="558"/>
      <c r="AH16" s="556">
        <v>22.9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13113886</v>
      </c>
      <c r="BO16" s="470"/>
      <c r="BP16" s="470"/>
      <c r="BQ16" s="470"/>
      <c r="BR16" s="470"/>
      <c r="BS16" s="470"/>
      <c r="BT16" s="470"/>
      <c r="BU16" s="471"/>
      <c r="BV16" s="469">
        <v>12749522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26949</v>
      </c>
      <c r="AD17" s="521"/>
      <c r="AE17" s="521"/>
      <c r="AF17" s="521"/>
      <c r="AG17" s="563"/>
      <c r="AH17" s="520">
        <v>27480</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13988850</v>
      </c>
      <c r="BO17" s="470"/>
      <c r="BP17" s="470"/>
      <c r="BQ17" s="470"/>
      <c r="BR17" s="470"/>
      <c r="BS17" s="470"/>
      <c r="BT17" s="470"/>
      <c r="BU17" s="471"/>
      <c r="BV17" s="469">
        <v>13790467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159</v>
      </c>
      <c r="C18" s="512"/>
      <c r="D18" s="512"/>
      <c r="E18" s="584"/>
      <c r="F18" s="584"/>
      <c r="G18" s="584"/>
      <c r="H18" s="584"/>
      <c r="I18" s="584"/>
      <c r="J18" s="584"/>
      <c r="K18" s="584"/>
      <c r="L18" s="585">
        <v>13.42</v>
      </c>
      <c r="M18" s="585"/>
      <c r="N18" s="585"/>
      <c r="O18" s="585"/>
      <c r="P18" s="585"/>
      <c r="Q18" s="585"/>
      <c r="R18" s="586"/>
      <c r="S18" s="586"/>
      <c r="T18" s="586"/>
      <c r="U18" s="586"/>
      <c r="V18" s="587"/>
      <c r="W18" s="487"/>
      <c r="X18" s="488"/>
      <c r="Y18" s="488"/>
      <c r="Z18" s="488"/>
      <c r="AA18" s="488"/>
      <c r="AB18" s="479"/>
      <c r="AC18" s="588">
        <v>77.7</v>
      </c>
      <c r="AD18" s="589"/>
      <c r="AE18" s="589"/>
      <c r="AF18" s="589"/>
      <c r="AG18" s="590"/>
      <c r="AH18" s="588">
        <v>76.400000000000006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16183014</v>
      </c>
      <c r="BO18" s="470"/>
      <c r="BP18" s="470"/>
      <c r="BQ18" s="470"/>
      <c r="BR18" s="470"/>
      <c r="BS18" s="470"/>
      <c r="BT18" s="470"/>
      <c r="BU18" s="471"/>
      <c r="BV18" s="469">
        <v>16549406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161</v>
      </c>
      <c r="C19" s="512"/>
      <c r="D19" s="512"/>
      <c r="E19" s="584"/>
      <c r="F19" s="584"/>
      <c r="G19" s="584"/>
      <c r="H19" s="584"/>
      <c r="I19" s="584"/>
      <c r="J19" s="584"/>
      <c r="K19" s="584"/>
      <c r="L19" s="592">
        <v>6252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21781718</v>
      </c>
      <c r="BO19" s="470"/>
      <c r="BP19" s="470"/>
      <c r="BQ19" s="470"/>
      <c r="BR19" s="470"/>
      <c r="BS19" s="470"/>
      <c r="BT19" s="470"/>
      <c r="BU19" s="471"/>
      <c r="BV19" s="469">
        <v>21362081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163</v>
      </c>
      <c r="C20" s="512"/>
      <c r="D20" s="512"/>
      <c r="E20" s="584"/>
      <c r="F20" s="584"/>
      <c r="G20" s="584"/>
      <c r="H20" s="584"/>
      <c r="I20" s="584"/>
      <c r="J20" s="584"/>
      <c r="K20" s="584"/>
      <c r="L20" s="592">
        <v>36336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20408691</v>
      </c>
      <c r="BO23" s="470"/>
      <c r="BP23" s="470"/>
      <c r="BQ23" s="470"/>
      <c r="BR23" s="470"/>
      <c r="BS23" s="470"/>
      <c r="BT23" s="470"/>
      <c r="BU23" s="471"/>
      <c r="BV23" s="469">
        <v>20480369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172</v>
      </c>
      <c r="F24" s="499"/>
      <c r="G24" s="499"/>
      <c r="H24" s="499"/>
      <c r="I24" s="499"/>
      <c r="J24" s="499"/>
      <c r="K24" s="500"/>
      <c r="L24" s="520">
        <v>1</v>
      </c>
      <c r="M24" s="521"/>
      <c r="N24" s="521"/>
      <c r="O24" s="521"/>
      <c r="P24" s="563"/>
      <c r="Q24" s="520">
        <v>8950</v>
      </c>
      <c r="R24" s="521"/>
      <c r="S24" s="521"/>
      <c r="T24" s="521"/>
      <c r="U24" s="521"/>
      <c r="V24" s="563"/>
      <c r="W24" s="622"/>
      <c r="X24" s="610"/>
      <c r="Y24" s="611"/>
      <c r="Z24" s="519" t="s">
        <v>173</v>
      </c>
      <c r="AA24" s="499"/>
      <c r="AB24" s="499"/>
      <c r="AC24" s="499"/>
      <c r="AD24" s="499"/>
      <c r="AE24" s="499"/>
      <c r="AF24" s="499"/>
      <c r="AG24" s="500"/>
      <c r="AH24" s="520">
        <v>420</v>
      </c>
      <c r="AI24" s="521"/>
      <c r="AJ24" s="521"/>
      <c r="AK24" s="521"/>
      <c r="AL24" s="563"/>
      <c r="AM24" s="520">
        <v>1316280</v>
      </c>
      <c r="AN24" s="521"/>
      <c r="AO24" s="521"/>
      <c r="AP24" s="521"/>
      <c r="AQ24" s="521"/>
      <c r="AR24" s="563"/>
      <c r="AS24" s="520">
        <v>3134</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16024101</v>
      </c>
      <c r="BO24" s="470"/>
      <c r="BP24" s="470"/>
      <c r="BQ24" s="470"/>
      <c r="BR24" s="470"/>
      <c r="BS24" s="470"/>
      <c r="BT24" s="470"/>
      <c r="BU24" s="471"/>
      <c r="BV24" s="469">
        <v>15816677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175</v>
      </c>
      <c r="F25" s="499"/>
      <c r="G25" s="499"/>
      <c r="H25" s="499"/>
      <c r="I25" s="499"/>
      <c r="J25" s="499"/>
      <c r="K25" s="500"/>
      <c r="L25" s="520">
        <v>1</v>
      </c>
      <c r="M25" s="521"/>
      <c r="N25" s="521"/>
      <c r="O25" s="521"/>
      <c r="P25" s="563"/>
      <c r="Q25" s="520">
        <v>7660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138</v>
      </c>
      <c r="AN25" s="521"/>
      <c r="AO25" s="521"/>
      <c r="AP25" s="521"/>
      <c r="AQ25" s="521"/>
      <c r="AR25" s="563"/>
      <c r="AS25" s="520" t="s">
        <v>129</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3843377</v>
      </c>
      <c r="BO25" s="433"/>
      <c r="BP25" s="433"/>
      <c r="BQ25" s="433"/>
      <c r="BR25" s="433"/>
      <c r="BS25" s="433"/>
      <c r="BT25" s="433"/>
      <c r="BU25" s="434"/>
      <c r="BV25" s="432">
        <v>5055133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179</v>
      </c>
      <c r="F26" s="499"/>
      <c r="G26" s="499"/>
      <c r="H26" s="499"/>
      <c r="I26" s="499"/>
      <c r="J26" s="499"/>
      <c r="K26" s="500"/>
      <c r="L26" s="520">
        <v>1</v>
      </c>
      <c r="M26" s="521"/>
      <c r="N26" s="521"/>
      <c r="O26" s="521"/>
      <c r="P26" s="563"/>
      <c r="Q26" s="520">
        <v>7100</v>
      </c>
      <c r="R26" s="521"/>
      <c r="S26" s="521"/>
      <c r="T26" s="521"/>
      <c r="U26" s="521"/>
      <c r="V26" s="563"/>
      <c r="W26" s="622"/>
      <c r="X26" s="610"/>
      <c r="Y26" s="611"/>
      <c r="Z26" s="519" t="s">
        <v>180</v>
      </c>
      <c r="AA26" s="632"/>
      <c r="AB26" s="632"/>
      <c r="AC26" s="632"/>
      <c r="AD26" s="632"/>
      <c r="AE26" s="632"/>
      <c r="AF26" s="632"/>
      <c r="AG26" s="633"/>
      <c r="AH26" s="520">
        <v>15</v>
      </c>
      <c r="AI26" s="521"/>
      <c r="AJ26" s="521"/>
      <c r="AK26" s="521"/>
      <c r="AL26" s="563"/>
      <c r="AM26" s="520">
        <v>50850</v>
      </c>
      <c r="AN26" s="521"/>
      <c r="AO26" s="521"/>
      <c r="AP26" s="521"/>
      <c r="AQ26" s="521"/>
      <c r="AR26" s="563"/>
      <c r="AS26" s="520">
        <v>3390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182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183</v>
      </c>
      <c r="F27" s="499"/>
      <c r="G27" s="499"/>
      <c r="H27" s="499"/>
      <c r="I27" s="499"/>
      <c r="J27" s="499"/>
      <c r="K27" s="500"/>
      <c r="L27" s="520">
        <v>1</v>
      </c>
      <c r="M27" s="521"/>
      <c r="N27" s="521"/>
      <c r="O27" s="521"/>
      <c r="P27" s="563"/>
      <c r="Q27" s="520">
        <v>5290</v>
      </c>
      <c r="R27" s="521"/>
      <c r="S27" s="521"/>
      <c r="T27" s="521"/>
      <c r="U27" s="521"/>
      <c r="V27" s="563"/>
      <c r="W27" s="622"/>
      <c r="X27" s="610"/>
      <c r="Y27" s="611"/>
      <c r="Z27" s="519" t="s">
        <v>184</v>
      </c>
      <c r="AA27" s="499"/>
      <c r="AB27" s="499"/>
      <c r="AC27" s="499"/>
      <c r="AD27" s="499"/>
      <c r="AE27" s="499"/>
      <c r="AF27" s="499"/>
      <c r="AG27" s="500"/>
      <c r="AH27" s="520">
        <v>2</v>
      </c>
      <c r="AI27" s="521"/>
      <c r="AJ27" s="521"/>
      <c r="AK27" s="521"/>
      <c r="AL27" s="563"/>
      <c r="AM27" s="520" t="s">
        <v>185</v>
      </c>
      <c r="AN27" s="521"/>
      <c r="AO27" s="521"/>
      <c r="AP27" s="521"/>
      <c r="AQ27" s="521"/>
      <c r="AR27" s="563"/>
      <c r="AS27" s="520" t="s">
        <v>186</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v>100000</v>
      </c>
      <c r="BO27" s="646"/>
      <c r="BP27" s="646"/>
      <c r="BQ27" s="646"/>
      <c r="BR27" s="646"/>
      <c r="BS27" s="646"/>
      <c r="BT27" s="646"/>
      <c r="BU27" s="647"/>
      <c r="BV27" s="645">
        <v>100000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188</v>
      </c>
      <c r="F28" s="499"/>
      <c r="G28" s="499"/>
      <c r="H28" s="499"/>
      <c r="I28" s="499"/>
      <c r="J28" s="499"/>
      <c r="K28" s="500"/>
      <c r="L28" s="520">
        <v>1</v>
      </c>
      <c r="M28" s="521"/>
      <c r="N28" s="521"/>
      <c r="O28" s="521"/>
      <c r="P28" s="563"/>
      <c r="Q28" s="520">
        <v>4840</v>
      </c>
      <c r="R28" s="521"/>
      <c r="S28" s="521"/>
      <c r="T28" s="521"/>
      <c r="U28" s="521"/>
      <c r="V28" s="563"/>
      <c r="W28" s="622"/>
      <c r="X28" s="610"/>
      <c r="Y28" s="611"/>
      <c r="Z28" s="519" t="s">
        <v>189</v>
      </c>
      <c r="AA28" s="499"/>
      <c r="AB28" s="499"/>
      <c r="AC28" s="499"/>
      <c r="AD28" s="499"/>
      <c r="AE28" s="499"/>
      <c r="AF28" s="499"/>
      <c r="AG28" s="500"/>
      <c r="AH28" s="520" t="s">
        <v>182</v>
      </c>
      <c r="AI28" s="521"/>
      <c r="AJ28" s="521"/>
      <c r="AK28" s="521"/>
      <c r="AL28" s="563"/>
      <c r="AM28" s="520" t="s">
        <v>182</v>
      </c>
      <c r="AN28" s="521"/>
      <c r="AO28" s="521"/>
      <c r="AP28" s="521"/>
      <c r="AQ28" s="521"/>
      <c r="AR28" s="563"/>
      <c r="AS28" s="520" t="s">
        <v>138</v>
      </c>
      <c r="AT28" s="521"/>
      <c r="AU28" s="521"/>
      <c r="AV28" s="521"/>
      <c r="AW28" s="521"/>
      <c r="AX28" s="522"/>
      <c r="AY28" s="648" t="s">
        <v>190</v>
      </c>
      <c r="AZ28" s="649"/>
      <c r="BA28" s="649"/>
      <c r="BB28" s="650"/>
      <c r="BC28" s="429" t="s">
        <v>48</v>
      </c>
      <c r="BD28" s="430"/>
      <c r="BE28" s="430"/>
      <c r="BF28" s="430"/>
      <c r="BG28" s="430"/>
      <c r="BH28" s="430"/>
      <c r="BI28" s="430"/>
      <c r="BJ28" s="430"/>
      <c r="BK28" s="430"/>
      <c r="BL28" s="430"/>
      <c r="BM28" s="431"/>
      <c r="BN28" s="432">
        <v>2405175</v>
      </c>
      <c r="BO28" s="433"/>
      <c r="BP28" s="433"/>
      <c r="BQ28" s="433"/>
      <c r="BR28" s="433"/>
      <c r="BS28" s="433"/>
      <c r="BT28" s="433"/>
      <c r="BU28" s="434"/>
      <c r="BV28" s="432">
        <v>2124651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191</v>
      </c>
      <c r="F29" s="499"/>
      <c r="G29" s="499"/>
      <c r="H29" s="499"/>
      <c r="I29" s="499"/>
      <c r="J29" s="499"/>
      <c r="K29" s="500"/>
      <c r="L29" s="520">
        <v>20</v>
      </c>
      <c r="M29" s="521"/>
      <c r="N29" s="521"/>
      <c r="O29" s="521"/>
      <c r="P29" s="563"/>
      <c r="Q29" s="520">
        <v>4580</v>
      </c>
      <c r="R29" s="521"/>
      <c r="S29" s="521"/>
      <c r="T29" s="521"/>
      <c r="U29" s="521"/>
      <c r="V29" s="563"/>
      <c r="W29" s="623"/>
      <c r="X29" s="624"/>
      <c r="Y29" s="625"/>
      <c r="Z29" s="519" t="s">
        <v>192</v>
      </c>
      <c r="AA29" s="499"/>
      <c r="AB29" s="499"/>
      <c r="AC29" s="499"/>
      <c r="AD29" s="499"/>
      <c r="AE29" s="499"/>
      <c r="AF29" s="499"/>
      <c r="AG29" s="500"/>
      <c r="AH29" s="520">
        <v>422</v>
      </c>
      <c r="AI29" s="521"/>
      <c r="AJ29" s="521"/>
      <c r="AK29" s="521"/>
      <c r="AL29" s="563"/>
      <c r="AM29" s="520">
        <v>1325472</v>
      </c>
      <c r="AN29" s="521"/>
      <c r="AO29" s="521"/>
      <c r="AP29" s="521"/>
      <c r="AQ29" s="521"/>
      <c r="AR29" s="563"/>
      <c r="AS29" s="520">
        <v>3141</v>
      </c>
      <c r="AT29" s="521"/>
      <c r="AU29" s="521"/>
      <c r="AV29" s="521"/>
      <c r="AW29" s="521"/>
      <c r="AX29" s="522"/>
      <c r="AY29" s="651"/>
      <c r="AZ29" s="652"/>
      <c r="BA29" s="652"/>
      <c r="BB29" s="653"/>
      <c r="BC29" s="503" t="s">
        <v>193</v>
      </c>
      <c r="BD29" s="504"/>
      <c r="BE29" s="504"/>
      <c r="BF29" s="504"/>
      <c r="BG29" s="504"/>
      <c r="BH29" s="504"/>
      <c r="BI29" s="504"/>
      <c r="BJ29" s="504"/>
      <c r="BK29" s="504"/>
      <c r="BL29" s="504"/>
      <c r="BM29" s="505"/>
      <c r="BN29" s="469">
        <v>906274</v>
      </c>
      <c r="BO29" s="470"/>
      <c r="BP29" s="470"/>
      <c r="BQ29" s="470"/>
      <c r="BR29" s="470"/>
      <c r="BS29" s="470"/>
      <c r="BT29" s="470"/>
      <c r="BU29" s="471"/>
      <c r="BV29" s="469">
        <v>956196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194</v>
      </c>
      <c r="X30" s="630"/>
      <c r="Y30" s="630"/>
      <c r="Z30" s="630"/>
      <c r="AA30" s="630"/>
      <c r="AB30" s="630"/>
      <c r="AC30" s="630"/>
      <c r="AD30" s="630"/>
      <c r="AE30" s="630"/>
      <c r="AF30" s="630"/>
      <c r="AG30" s="631"/>
      <c r="AH30" s="588">
        <v>99.9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2388537</v>
      </c>
      <c r="BO30" s="646"/>
      <c r="BP30" s="646"/>
      <c r="BQ30" s="646"/>
      <c r="BR30" s="646"/>
      <c r="BS30" s="646"/>
      <c r="BT30" s="646"/>
      <c r="BU30" s="647"/>
      <c r="BV30" s="645">
        <v>2099348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201</v>
      </c>
      <c r="D33" s="493"/>
      <c r="E33" s="458" t="s">
        <v>202</v>
      </c>
      <c r="F33" s="458"/>
      <c r="G33" s="458"/>
      <c r="H33" s="458"/>
      <c r="I33" s="458"/>
      <c r="J33" s="458"/>
      <c r="K33" s="458"/>
      <c r="L33" s="458"/>
      <c r="M33" s="458"/>
      <c r="N33" s="458"/>
      <c r="O33" s="458"/>
      <c r="P33" s="458"/>
      <c r="Q33" s="458"/>
      <c r="R33" s="458"/>
      <c r="S33" s="458"/>
      <c r="T33" s="216"/>
      <c r="U33" s="493" t="s">
        <v>201</v>
      </c>
      <c r="V33" s="493"/>
      <c r="W33" s="458" t="s">
        <v>202</v>
      </c>
      <c r="X33" s="458"/>
      <c r="Y33" s="458"/>
      <c r="Z33" s="458"/>
      <c r="AA33" s="458"/>
      <c r="AB33" s="458"/>
      <c r="AC33" s="458"/>
      <c r="AD33" s="458"/>
      <c r="AE33" s="458"/>
      <c r="AF33" s="458"/>
      <c r="AG33" s="458"/>
      <c r="AH33" s="458"/>
      <c r="AI33" s="458"/>
      <c r="AJ33" s="458"/>
      <c r="AK33" s="458"/>
      <c r="AL33" s="216"/>
      <c r="AM33" s="493" t="s">
        <v>201</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土地区画整理事業特別会計</v>
      </c>
      <c r="BH34" s="659"/>
      <c r="BI34" s="659"/>
      <c r="BJ34" s="659"/>
      <c r="BK34" s="659"/>
      <c r="BL34" s="659"/>
      <c r="BM34" s="659"/>
      <c r="BN34" s="659"/>
      <c r="BO34" s="659"/>
      <c r="BP34" s="659"/>
      <c r="BQ34" s="659"/>
      <c r="BR34" s="659"/>
      <c r="BS34" s="659"/>
      <c r="BT34" s="659"/>
      <c r="BU34" s="659"/>
      <c r="BV34" s="214"/>
      <c r="BW34" s="658" t="str">
        <f>IF(BY34="","",MAX(C34:D43,U34:V43,AM34:AN43,BE34:BF43)+1)</f>
        <v/>
      </c>
      <c r="BX34" s="658"/>
      <c r="BY34" s="659" t="str">
        <f>IF('各会計、関係団体の財政状況及び健全化判断比率'!B68="","",'各会計、関係団体の財政状況及び健全化判断比率'!B68)</f>
        <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t="str">
        <f t="shared" ref="BW35:BW43" si="2">IF(BY35="","",BW34+1)</f>
        <v/>
      </c>
      <c r="BX35" s="658"/>
      <c r="BY35" s="659" t="str">
        <f>IF('各会計、関係団体の財政状況及び健全化判断比率'!B69="","",'各会計、関係団体の財政状況及び健全化判断比率'!B69)</f>
        <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pYG2Wugc1R0k7JlNeiVpH+I7aLfxgsdvtb6SJ2W4em4twYEjEp6kfl3saXtLCnL2vCQjCB4+mW3ZJsINSfhn5A==" saltValue="eYy74XiDPOdZ7o7U4asl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40" zoomScaleNormal="4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231</v>
      </c>
      <c r="C5" s="672"/>
      <c r="D5" s="672"/>
      <c r="E5" s="672"/>
      <c r="F5" s="672"/>
      <c r="G5" s="672"/>
      <c r="H5" s="672"/>
      <c r="I5" s="672"/>
      <c r="J5" s="672"/>
      <c r="K5" s="672"/>
      <c r="L5" s="672"/>
      <c r="M5" s="672"/>
      <c r="N5" s="672"/>
      <c r="O5" s="672"/>
      <c r="P5" s="672"/>
      <c r="Q5" s="673"/>
      <c r="R5" s="674">
        <v>12830100</v>
      </c>
      <c r="S5" s="675"/>
      <c r="T5" s="675"/>
      <c r="U5" s="675"/>
      <c r="V5" s="675"/>
      <c r="W5" s="675"/>
      <c r="X5" s="675"/>
      <c r="Y5" s="676"/>
      <c r="Z5" s="677">
        <v>29</v>
      </c>
      <c r="AA5" s="677"/>
      <c r="AB5" s="677"/>
      <c r="AC5" s="677"/>
      <c r="AD5" s="678">
        <v>11840427</v>
      </c>
      <c r="AE5" s="678"/>
      <c r="AF5" s="678"/>
      <c r="AG5" s="678"/>
      <c r="AH5" s="678"/>
      <c r="AI5" s="678"/>
      <c r="AJ5" s="678"/>
      <c r="AK5" s="678"/>
      <c r="AL5" s="679">
        <v>72.5</v>
      </c>
      <c r="AM5" s="680"/>
      <c r="AN5" s="680"/>
      <c r="AO5" s="681"/>
      <c r="AP5" s="671" t="s">
        <v>232</v>
      </c>
      <c r="AQ5" s="672"/>
      <c r="AR5" s="672"/>
      <c r="AS5" s="672"/>
      <c r="AT5" s="672"/>
      <c r="AU5" s="672"/>
      <c r="AV5" s="672"/>
      <c r="AW5" s="672"/>
      <c r="AX5" s="672"/>
      <c r="AY5" s="672"/>
      <c r="AZ5" s="672"/>
      <c r="BA5" s="672"/>
      <c r="BB5" s="672"/>
      <c r="BC5" s="672"/>
      <c r="BD5" s="672"/>
      <c r="BE5" s="672"/>
      <c r="BF5" s="673"/>
      <c r="BG5" s="685">
        <v>11840427</v>
      </c>
      <c r="BH5" s="686"/>
      <c r="BI5" s="686"/>
      <c r="BJ5" s="686"/>
      <c r="BK5" s="686"/>
      <c r="BL5" s="686"/>
      <c r="BM5" s="686"/>
      <c r="BN5" s="687"/>
      <c r="BO5" s="688">
        <v>92.3</v>
      </c>
      <c r="BP5" s="688"/>
      <c r="BQ5" s="688"/>
      <c r="BR5" s="688"/>
      <c r="BS5" s="689">
        <v>50312</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2">
      <c r="B6" s="682" t="s">
        <v>236</v>
      </c>
      <c r="C6" s="683"/>
      <c r="D6" s="683"/>
      <c r="E6" s="683"/>
      <c r="F6" s="683"/>
      <c r="G6" s="683"/>
      <c r="H6" s="683"/>
      <c r="I6" s="683"/>
      <c r="J6" s="683"/>
      <c r="K6" s="683"/>
      <c r="L6" s="683"/>
      <c r="M6" s="683"/>
      <c r="N6" s="683"/>
      <c r="O6" s="683"/>
      <c r="P6" s="683"/>
      <c r="Q6" s="684"/>
      <c r="R6" s="685">
        <v>143835</v>
      </c>
      <c r="S6" s="686"/>
      <c r="T6" s="686"/>
      <c r="U6" s="686"/>
      <c r="V6" s="686"/>
      <c r="W6" s="686"/>
      <c r="X6" s="686"/>
      <c r="Y6" s="687"/>
      <c r="Z6" s="688">
        <v>0.3</v>
      </c>
      <c r="AA6" s="688"/>
      <c r="AB6" s="688"/>
      <c r="AC6" s="688"/>
      <c r="AD6" s="689">
        <v>143835</v>
      </c>
      <c r="AE6" s="689"/>
      <c r="AF6" s="689"/>
      <c r="AG6" s="689"/>
      <c r="AH6" s="689"/>
      <c r="AI6" s="689"/>
      <c r="AJ6" s="689"/>
      <c r="AK6" s="689"/>
      <c r="AL6" s="690">
        <v>0.9</v>
      </c>
      <c r="AM6" s="691"/>
      <c r="AN6" s="691"/>
      <c r="AO6" s="692"/>
      <c r="AP6" s="682" t="s">
        <v>237</v>
      </c>
      <c r="AQ6" s="683"/>
      <c r="AR6" s="683"/>
      <c r="AS6" s="683"/>
      <c r="AT6" s="683"/>
      <c r="AU6" s="683"/>
      <c r="AV6" s="683"/>
      <c r="AW6" s="683"/>
      <c r="AX6" s="683"/>
      <c r="AY6" s="683"/>
      <c r="AZ6" s="683"/>
      <c r="BA6" s="683"/>
      <c r="BB6" s="683"/>
      <c r="BC6" s="683"/>
      <c r="BD6" s="683"/>
      <c r="BE6" s="683"/>
      <c r="BF6" s="684"/>
      <c r="BG6" s="685">
        <v>11840427</v>
      </c>
      <c r="BH6" s="686"/>
      <c r="BI6" s="686"/>
      <c r="BJ6" s="686"/>
      <c r="BK6" s="686"/>
      <c r="BL6" s="686"/>
      <c r="BM6" s="686"/>
      <c r="BN6" s="687"/>
      <c r="BO6" s="688">
        <v>92.3</v>
      </c>
      <c r="BP6" s="688"/>
      <c r="BQ6" s="688"/>
      <c r="BR6" s="688"/>
      <c r="BS6" s="689">
        <v>50312</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289511</v>
      </c>
      <c r="CS6" s="686"/>
      <c r="CT6" s="686"/>
      <c r="CU6" s="686"/>
      <c r="CV6" s="686"/>
      <c r="CW6" s="686"/>
      <c r="CX6" s="686"/>
      <c r="CY6" s="687"/>
      <c r="CZ6" s="679">
        <v>0.7</v>
      </c>
      <c r="DA6" s="680"/>
      <c r="DB6" s="680"/>
      <c r="DC6" s="699"/>
      <c r="DD6" s="694" t="s">
        <v>239</v>
      </c>
      <c r="DE6" s="686"/>
      <c r="DF6" s="686"/>
      <c r="DG6" s="686"/>
      <c r="DH6" s="686"/>
      <c r="DI6" s="686"/>
      <c r="DJ6" s="686"/>
      <c r="DK6" s="686"/>
      <c r="DL6" s="686"/>
      <c r="DM6" s="686"/>
      <c r="DN6" s="686"/>
      <c r="DO6" s="686"/>
      <c r="DP6" s="687"/>
      <c r="DQ6" s="694">
        <v>289502</v>
      </c>
      <c r="DR6" s="686"/>
      <c r="DS6" s="686"/>
      <c r="DT6" s="686"/>
      <c r="DU6" s="686"/>
      <c r="DV6" s="686"/>
      <c r="DW6" s="686"/>
      <c r="DX6" s="686"/>
      <c r="DY6" s="686"/>
      <c r="DZ6" s="686"/>
      <c r="EA6" s="686"/>
      <c r="EB6" s="686"/>
      <c r="EC6" s="695"/>
    </row>
    <row r="7" spans="2:143" ht="11.25" customHeight="1" x14ac:dyDescent="0.2">
      <c r="B7" s="682" t="s">
        <v>240</v>
      </c>
      <c r="C7" s="683"/>
      <c r="D7" s="683"/>
      <c r="E7" s="683"/>
      <c r="F7" s="683"/>
      <c r="G7" s="683"/>
      <c r="H7" s="683"/>
      <c r="I7" s="683"/>
      <c r="J7" s="683"/>
      <c r="K7" s="683"/>
      <c r="L7" s="683"/>
      <c r="M7" s="683"/>
      <c r="N7" s="683"/>
      <c r="O7" s="683"/>
      <c r="P7" s="683"/>
      <c r="Q7" s="684"/>
      <c r="R7" s="685">
        <v>16918</v>
      </c>
      <c r="S7" s="686"/>
      <c r="T7" s="686"/>
      <c r="U7" s="686"/>
      <c r="V7" s="686"/>
      <c r="W7" s="686"/>
      <c r="X7" s="686"/>
      <c r="Y7" s="687"/>
      <c r="Z7" s="688">
        <v>0</v>
      </c>
      <c r="AA7" s="688"/>
      <c r="AB7" s="688"/>
      <c r="AC7" s="688"/>
      <c r="AD7" s="689">
        <v>16918</v>
      </c>
      <c r="AE7" s="689"/>
      <c r="AF7" s="689"/>
      <c r="AG7" s="689"/>
      <c r="AH7" s="689"/>
      <c r="AI7" s="689"/>
      <c r="AJ7" s="689"/>
      <c r="AK7" s="689"/>
      <c r="AL7" s="690">
        <v>0.1</v>
      </c>
      <c r="AM7" s="691"/>
      <c r="AN7" s="691"/>
      <c r="AO7" s="692"/>
      <c r="AP7" s="682" t="s">
        <v>241</v>
      </c>
      <c r="AQ7" s="683"/>
      <c r="AR7" s="683"/>
      <c r="AS7" s="683"/>
      <c r="AT7" s="683"/>
      <c r="AU7" s="683"/>
      <c r="AV7" s="683"/>
      <c r="AW7" s="683"/>
      <c r="AX7" s="683"/>
      <c r="AY7" s="683"/>
      <c r="AZ7" s="683"/>
      <c r="BA7" s="683"/>
      <c r="BB7" s="683"/>
      <c r="BC7" s="683"/>
      <c r="BD7" s="683"/>
      <c r="BE7" s="683"/>
      <c r="BF7" s="684"/>
      <c r="BG7" s="685">
        <v>5947856</v>
      </c>
      <c r="BH7" s="686"/>
      <c r="BI7" s="686"/>
      <c r="BJ7" s="686"/>
      <c r="BK7" s="686"/>
      <c r="BL7" s="686"/>
      <c r="BM7" s="686"/>
      <c r="BN7" s="687"/>
      <c r="BO7" s="688">
        <v>46.4</v>
      </c>
      <c r="BP7" s="688"/>
      <c r="BQ7" s="688"/>
      <c r="BR7" s="688"/>
      <c r="BS7" s="689">
        <v>50312</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12771721</v>
      </c>
      <c r="CS7" s="686"/>
      <c r="CT7" s="686"/>
      <c r="CU7" s="686"/>
      <c r="CV7" s="686"/>
      <c r="CW7" s="686"/>
      <c r="CX7" s="686"/>
      <c r="CY7" s="687"/>
      <c r="CZ7" s="688">
        <v>30.2</v>
      </c>
      <c r="DA7" s="688"/>
      <c r="DB7" s="688"/>
      <c r="DC7" s="688"/>
      <c r="DD7" s="694">
        <v>159757</v>
      </c>
      <c r="DE7" s="686"/>
      <c r="DF7" s="686"/>
      <c r="DG7" s="686"/>
      <c r="DH7" s="686"/>
      <c r="DI7" s="686"/>
      <c r="DJ7" s="686"/>
      <c r="DK7" s="686"/>
      <c r="DL7" s="686"/>
      <c r="DM7" s="686"/>
      <c r="DN7" s="686"/>
      <c r="DO7" s="686"/>
      <c r="DP7" s="687"/>
      <c r="DQ7" s="694">
        <v>3692287</v>
      </c>
      <c r="DR7" s="686"/>
      <c r="DS7" s="686"/>
      <c r="DT7" s="686"/>
      <c r="DU7" s="686"/>
      <c r="DV7" s="686"/>
      <c r="DW7" s="686"/>
      <c r="DX7" s="686"/>
      <c r="DY7" s="686"/>
      <c r="DZ7" s="686"/>
      <c r="EA7" s="686"/>
      <c r="EB7" s="686"/>
      <c r="EC7" s="695"/>
    </row>
    <row r="8" spans="2:143" ht="11.25" customHeight="1" x14ac:dyDescent="0.2">
      <c r="B8" s="682" t="s">
        <v>243</v>
      </c>
      <c r="C8" s="683"/>
      <c r="D8" s="683"/>
      <c r="E8" s="683"/>
      <c r="F8" s="683"/>
      <c r="G8" s="683"/>
      <c r="H8" s="683"/>
      <c r="I8" s="683"/>
      <c r="J8" s="683"/>
      <c r="K8" s="683"/>
      <c r="L8" s="683"/>
      <c r="M8" s="683"/>
      <c r="N8" s="683"/>
      <c r="O8" s="683"/>
      <c r="P8" s="683"/>
      <c r="Q8" s="684"/>
      <c r="R8" s="685">
        <v>81513</v>
      </c>
      <c r="S8" s="686"/>
      <c r="T8" s="686"/>
      <c r="U8" s="686"/>
      <c r="V8" s="686"/>
      <c r="W8" s="686"/>
      <c r="X8" s="686"/>
      <c r="Y8" s="687"/>
      <c r="Z8" s="688">
        <v>0.2</v>
      </c>
      <c r="AA8" s="688"/>
      <c r="AB8" s="688"/>
      <c r="AC8" s="688"/>
      <c r="AD8" s="689">
        <v>81513</v>
      </c>
      <c r="AE8" s="689"/>
      <c r="AF8" s="689"/>
      <c r="AG8" s="689"/>
      <c r="AH8" s="689"/>
      <c r="AI8" s="689"/>
      <c r="AJ8" s="689"/>
      <c r="AK8" s="689"/>
      <c r="AL8" s="690">
        <v>0.5</v>
      </c>
      <c r="AM8" s="691"/>
      <c r="AN8" s="691"/>
      <c r="AO8" s="692"/>
      <c r="AP8" s="682" t="s">
        <v>244</v>
      </c>
      <c r="AQ8" s="683"/>
      <c r="AR8" s="683"/>
      <c r="AS8" s="683"/>
      <c r="AT8" s="683"/>
      <c r="AU8" s="683"/>
      <c r="AV8" s="683"/>
      <c r="AW8" s="683"/>
      <c r="AX8" s="683"/>
      <c r="AY8" s="683"/>
      <c r="AZ8" s="683"/>
      <c r="BA8" s="683"/>
      <c r="BB8" s="683"/>
      <c r="BC8" s="683"/>
      <c r="BD8" s="683"/>
      <c r="BE8" s="683"/>
      <c r="BF8" s="684"/>
      <c r="BG8" s="685">
        <v>149235</v>
      </c>
      <c r="BH8" s="686"/>
      <c r="BI8" s="686"/>
      <c r="BJ8" s="686"/>
      <c r="BK8" s="686"/>
      <c r="BL8" s="686"/>
      <c r="BM8" s="686"/>
      <c r="BN8" s="687"/>
      <c r="BO8" s="688">
        <v>1.2</v>
      </c>
      <c r="BP8" s="688"/>
      <c r="BQ8" s="688"/>
      <c r="BR8" s="688"/>
      <c r="BS8" s="694" t="s">
        <v>239</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17275337</v>
      </c>
      <c r="CS8" s="686"/>
      <c r="CT8" s="686"/>
      <c r="CU8" s="686"/>
      <c r="CV8" s="686"/>
      <c r="CW8" s="686"/>
      <c r="CX8" s="686"/>
      <c r="CY8" s="687"/>
      <c r="CZ8" s="688">
        <v>40.9</v>
      </c>
      <c r="DA8" s="688"/>
      <c r="DB8" s="688"/>
      <c r="DC8" s="688"/>
      <c r="DD8" s="694">
        <v>22723</v>
      </c>
      <c r="DE8" s="686"/>
      <c r="DF8" s="686"/>
      <c r="DG8" s="686"/>
      <c r="DH8" s="686"/>
      <c r="DI8" s="686"/>
      <c r="DJ8" s="686"/>
      <c r="DK8" s="686"/>
      <c r="DL8" s="686"/>
      <c r="DM8" s="686"/>
      <c r="DN8" s="686"/>
      <c r="DO8" s="686"/>
      <c r="DP8" s="687"/>
      <c r="DQ8" s="694">
        <v>7694027</v>
      </c>
      <c r="DR8" s="686"/>
      <c r="DS8" s="686"/>
      <c r="DT8" s="686"/>
      <c r="DU8" s="686"/>
      <c r="DV8" s="686"/>
      <c r="DW8" s="686"/>
      <c r="DX8" s="686"/>
      <c r="DY8" s="686"/>
      <c r="DZ8" s="686"/>
      <c r="EA8" s="686"/>
      <c r="EB8" s="686"/>
      <c r="EC8" s="695"/>
    </row>
    <row r="9" spans="2:143" ht="11.25" customHeight="1" x14ac:dyDescent="0.2">
      <c r="B9" s="682" t="s">
        <v>246</v>
      </c>
      <c r="C9" s="683"/>
      <c r="D9" s="683"/>
      <c r="E9" s="683"/>
      <c r="F9" s="683"/>
      <c r="G9" s="683"/>
      <c r="H9" s="683"/>
      <c r="I9" s="683"/>
      <c r="J9" s="683"/>
      <c r="K9" s="683"/>
      <c r="L9" s="683"/>
      <c r="M9" s="683"/>
      <c r="N9" s="683"/>
      <c r="O9" s="683"/>
      <c r="P9" s="683"/>
      <c r="Q9" s="684"/>
      <c r="R9" s="685">
        <v>94269</v>
      </c>
      <c r="S9" s="686"/>
      <c r="T9" s="686"/>
      <c r="U9" s="686"/>
      <c r="V9" s="686"/>
      <c r="W9" s="686"/>
      <c r="X9" s="686"/>
      <c r="Y9" s="687"/>
      <c r="Z9" s="688">
        <v>0.2</v>
      </c>
      <c r="AA9" s="688"/>
      <c r="AB9" s="688"/>
      <c r="AC9" s="688"/>
      <c r="AD9" s="689">
        <v>94269</v>
      </c>
      <c r="AE9" s="689"/>
      <c r="AF9" s="689"/>
      <c r="AG9" s="689"/>
      <c r="AH9" s="689"/>
      <c r="AI9" s="689"/>
      <c r="AJ9" s="689"/>
      <c r="AK9" s="689"/>
      <c r="AL9" s="690">
        <v>0.6</v>
      </c>
      <c r="AM9" s="691"/>
      <c r="AN9" s="691"/>
      <c r="AO9" s="692"/>
      <c r="AP9" s="682" t="s">
        <v>247</v>
      </c>
      <c r="AQ9" s="683"/>
      <c r="AR9" s="683"/>
      <c r="AS9" s="683"/>
      <c r="AT9" s="683"/>
      <c r="AU9" s="683"/>
      <c r="AV9" s="683"/>
      <c r="AW9" s="683"/>
      <c r="AX9" s="683"/>
      <c r="AY9" s="683"/>
      <c r="AZ9" s="683"/>
      <c r="BA9" s="683"/>
      <c r="BB9" s="683"/>
      <c r="BC9" s="683"/>
      <c r="BD9" s="683"/>
      <c r="BE9" s="683"/>
      <c r="BF9" s="684"/>
      <c r="BG9" s="685">
        <v>5281530</v>
      </c>
      <c r="BH9" s="686"/>
      <c r="BI9" s="686"/>
      <c r="BJ9" s="686"/>
      <c r="BK9" s="686"/>
      <c r="BL9" s="686"/>
      <c r="BM9" s="686"/>
      <c r="BN9" s="687"/>
      <c r="BO9" s="688">
        <v>41.2</v>
      </c>
      <c r="BP9" s="688"/>
      <c r="BQ9" s="688"/>
      <c r="BR9" s="688"/>
      <c r="BS9" s="694" t="s">
        <v>129</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2441809</v>
      </c>
      <c r="CS9" s="686"/>
      <c r="CT9" s="686"/>
      <c r="CU9" s="686"/>
      <c r="CV9" s="686"/>
      <c r="CW9" s="686"/>
      <c r="CX9" s="686"/>
      <c r="CY9" s="687"/>
      <c r="CZ9" s="688">
        <v>5.8</v>
      </c>
      <c r="DA9" s="688"/>
      <c r="DB9" s="688"/>
      <c r="DC9" s="688"/>
      <c r="DD9" s="694">
        <v>3105</v>
      </c>
      <c r="DE9" s="686"/>
      <c r="DF9" s="686"/>
      <c r="DG9" s="686"/>
      <c r="DH9" s="686"/>
      <c r="DI9" s="686"/>
      <c r="DJ9" s="686"/>
      <c r="DK9" s="686"/>
      <c r="DL9" s="686"/>
      <c r="DM9" s="686"/>
      <c r="DN9" s="686"/>
      <c r="DO9" s="686"/>
      <c r="DP9" s="687"/>
      <c r="DQ9" s="694">
        <v>1637155</v>
      </c>
      <c r="DR9" s="686"/>
      <c r="DS9" s="686"/>
      <c r="DT9" s="686"/>
      <c r="DU9" s="686"/>
      <c r="DV9" s="686"/>
      <c r="DW9" s="686"/>
      <c r="DX9" s="686"/>
      <c r="DY9" s="686"/>
      <c r="DZ9" s="686"/>
      <c r="EA9" s="686"/>
      <c r="EB9" s="686"/>
      <c r="EC9" s="695"/>
    </row>
    <row r="10" spans="2:143" ht="11.25" customHeight="1" x14ac:dyDescent="0.2">
      <c r="B10" s="682" t="s">
        <v>249</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239</v>
      </c>
      <c r="AA10" s="688"/>
      <c r="AB10" s="688"/>
      <c r="AC10" s="688"/>
      <c r="AD10" s="689" t="s">
        <v>239</v>
      </c>
      <c r="AE10" s="689"/>
      <c r="AF10" s="689"/>
      <c r="AG10" s="689"/>
      <c r="AH10" s="689"/>
      <c r="AI10" s="689"/>
      <c r="AJ10" s="689"/>
      <c r="AK10" s="689"/>
      <c r="AL10" s="690" t="s">
        <v>129</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194417</v>
      </c>
      <c r="BH10" s="686"/>
      <c r="BI10" s="686"/>
      <c r="BJ10" s="686"/>
      <c r="BK10" s="686"/>
      <c r="BL10" s="686"/>
      <c r="BM10" s="686"/>
      <c r="BN10" s="687"/>
      <c r="BO10" s="688">
        <v>1.5</v>
      </c>
      <c r="BP10" s="688"/>
      <c r="BQ10" s="688"/>
      <c r="BR10" s="688"/>
      <c r="BS10" s="694" t="s">
        <v>129</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37172</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22745</v>
      </c>
      <c r="DR10" s="686"/>
      <c r="DS10" s="686"/>
      <c r="DT10" s="686"/>
      <c r="DU10" s="686"/>
      <c r="DV10" s="686"/>
      <c r="DW10" s="686"/>
      <c r="DX10" s="686"/>
      <c r="DY10" s="686"/>
      <c r="DZ10" s="686"/>
      <c r="EA10" s="686"/>
      <c r="EB10" s="686"/>
      <c r="EC10" s="695"/>
    </row>
    <row r="11" spans="2:143" ht="11.25" customHeight="1" x14ac:dyDescent="0.2">
      <c r="B11" s="682" t="s">
        <v>252</v>
      </c>
      <c r="C11" s="683"/>
      <c r="D11" s="683"/>
      <c r="E11" s="683"/>
      <c r="F11" s="683"/>
      <c r="G11" s="683"/>
      <c r="H11" s="683"/>
      <c r="I11" s="683"/>
      <c r="J11" s="683"/>
      <c r="K11" s="683"/>
      <c r="L11" s="683"/>
      <c r="M11" s="683"/>
      <c r="N11" s="683"/>
      <c r="O11" s="683"/>
      <c r="P11" s="683"/>
      <c r="Q11" s="684"/>
      <c r="R11" s="685">
        <v>1746271</v>
      </c>
      <c r="S11" s="686"/>
      <c r="T11" s="686"/>
      <c r="U11" s="686"/>
      <c r="V11" s="686"/>
      <c r="W11" s="686"/>
      <c r="X11" s="686"/>
      <c r="Y11" s="687"/>
      <c r="Z11" s="690">
        <v>3.9</v>
      </c>
      <c r="AA11" s="691"/>
      <c r="AB11" s="691"/>
      <c r="AC11" s="703"/>
      <c r="AD11" s="694">
        <v>1746271</v>
      </c>
      <c r="AE11" s="686"/>
      <c r="AF11" s="686"/>
      <c r="AG11" s="686"/>
      <c r="AH11" s="686"/>
      <c r="AI11" s="686"/>
      <c r="AJ11" s="686"/>
      <c r="AK11" s="687"/>
      <c r="AL11" s="690">
        <v>10.7</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322674</v>
      </c>
      <c r="BH11" s="686"/>
      <c r="BI11" s="686"/>
      <c r="BJ11" s="686"/>
      <c r="BK11" s="686"/>
      <c r="BL11" s="686"/>
      <c r="BM11" s="686"/>
      <c r="BN11" s="687"/>
      <c r="BO11" s="688">
        <v>2.5</v>
      </c>
      <c r="BP11" s="688"/>
      <c r="BQ11" s="688"/>
      <c r="BR11" s="688"/>
      <c r="BS11" s="694">
        <v>50312</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60146</v>
      </c>
      <c r="CS11" s="686"/>
      <c r="CT11" s="686"/>
      <c r="CU11" s="686"/>
      <c r="CV11" s="686"/>
      <c r="CW11" s="686"/>
      <c r="CX11" s="686"/>
      <c r="CY11" s="687"/>
      <c r="CZ11" s="688">
        <v>0.1</v>
      </c>
      <c r="DA11" s="688"/>
      <c r="DB11" s="688"/>
      <c r="DC11" s="688"/>
      <c r="DD11" s="694" t="s">
        <v>129</v>
      </c>
      <c r="DE11" s="686"/>
      <c r="DF11" s="686"/>
      <c r="DG11" s="686"/>
      <c r="DH11" s="686"/>
      <c r="DI11" s="686"/>
      <c r="DJ11" s="686"/>
      <c r="DK11" s="686"/>
      <c r="DL11" s="686"/>
      <c r="DM11" s="686"/>
      <c r="DN11" s="686"/>
      <c r="DO11" s="686"/>
      <c r="DP11" s="687"/>
      <c r="DQ11" s="694">
        <v>44913</v>
      </c>
      <c r="DR11" s="686"/>
      <c r="DS11" s="686"/>
      <c r="DT11" s="686"/>
      <c r="DU11" s="686"/>
      <c r="DV11" s="686"/>
      <c r="DW11" s="686"/>
      <c r="DX11" s="686"/>
      <c r="DY11" s="686"/>
      <c r="DZ11" s="686"/>
      <c r="EA11" s="686"/>
      <c r="EB11" s="686"/>
      <c r="EC11" s="695"/>
    </row>
    <row r="12" spans="2:143" ht="11.25" customHeight="1" x14ac:dyDescent="0.2">
      <c r="B12" s="682" t="s">
        <v>255</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239</v>
      </c>
      <c r="AE12" s="689"/>
      <c r="AF12" s="689"/>
      <c r="AG12" s="689"/>
      <c r="AH12" s="689"/>
      <c r="AI12" s="689"/>
      <c r="AJ12" s="689"/>
      <c r="AK12" s="689"/>
      <c r="AL12" s="690" t="s">
        <v>129</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5264680</v>
      </c>
      <c r="BH12" s="686"/>
      <c r="BI12" s="686"/>
      <c r="BJ12" s="686"/>
      <c r="BK12" s="686"/>
      <c r="BL12" s="686"/>
      <c r="BM12" s="686"/>
      <c r="BN12" s="687"/>
      <c r="BO12" s="688">
        <v>41</v>
      </c>
      <c r="BP12" s="688"/>
      <c r="BQ12" s="688"/>
      <c r="BR12" s="688"/>
      <c r="BS12" s="694" t="s">
        <v>239</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319355</v>
      </c>
      <c r="CS12" s="686"/>
      <c r="CT12" s="686"/>
      <c r="CU12" s="686"/>
      <c r="CV12" s="686"/>
      <c r="CW12" s="686"/>
      <c r="CX12" s="686"/>
      <c r="CY12" s="687"/>
      <c r="CZ12" s="688">
        <v>0.8</v>
      </c>
      <c r="DA12" s="688"/>
      <c r="DB12" s="688"/>
      <c r="DC12" s="688"/>
      <c r="DD12" s="694">
        <v>7440</v>
      </c>
      <c r="DE12" s="686"/>
      <c r="DF12" s="686"/>
      <c r="DG12" s="686"/>
      <c r="DH12" s="686"/>
      <c r="DI12" s="686"/>
      <c r="DJ12" s="686"/>
      <c r="DK12" s="686"/>
      <c r="DL12" s="686"/>
      <c r="DM12" s="686"/>
      <c r="DN12" s="686"/>
      <c r="DO12" s="686"/>
      <c r="DP12" s="687"/>
      <c r="DQ12" s="694">
        <v>236501</v>
      </c>
      <c r="DR12" s="686"/>
      <c r="DS12" s="686"/>
      <c r="DT12" s="686"/>
      <c r="DU12" s="686"/>
      <c r="DV12" s="686"/>
      <c r="DW12" s="686"/>
      <c r="DX12" s="686"/>
      <c r="DY12" s="686"/>
      <c r="DZ12" s="686"/>
      <c r="EA12" s="686"/>
      <c r="EB12" s="686"/>
      <c r="EC12" s="695"/>
    </row>
    <row r="13" spans="2:143" ht="11.25" customHeight="1" x14ac:dyDescent="0.2">
      <c r="B13" s="682" t="s">
        <v>258</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129</v>
      </c>
      <c r="AA13" s="688"/>
      <c r="AB13" s="688"/>
      <c r="AC13" s="688"/>
      <c r="AD13" s="689" t="s">
        <v>239</v>
      </c>
      <c r="AE13" s="689"/>
      <c r="AF13" s="689"/>
      <c r="AG13" s="689"/>
      <c r="AH13" s="689"/>
      <c r="AI13" s="689"/>
      <c r="AJ13" s="689"/>
      <c r="AK13" s="689"/>
      <c r="AL13" s="690" t="s">
        <v>239</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4726958</v>
      </c>
      <c r="BH13" s="686"/>
      <c r="BI13" s="686"/>
      <c r="BJ13" s="686"/>
      <c r="BK13" s="686"/>
      <c r="BL13" s="686"/>
      <c r="BM13" s="686"/>
      <c r="BN13" s="687"/>
      <c r="BO13" s="688">
        <v>36.799999999999997</v>
      </c>
      <c r="BP13" s="688"/>
      <c r="BQ13" s="688"/>
      <c r="BR13" s="688"/>
      <c r="BS13" s="694" t="s">
        <v>129</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1455747</v>
      </c>
      <c r="CS13" s="686"/>
      <c r="CT13" s="686"/>
      <c r="CU13" s="686"/>
      <c r="CV13" s="686"/>
      <c r="CW13" s="686"/>
      <c r="CX13" s="686"/>
      <c r="CY13" s="687"/>
      <c r="CZ13" s="688">
        <v>3.4</v>
      </c>
      <c r="DA13" s="688"/>
      <c r="DB13" s="688"/>
      <c r="DC13" s="688"/>
      <c r="DD13" s="694">
        <v>126664</v>
      </c>
      <c r="DE13" s="686"/>
      <c r="DF13" s="686"/>
      <c r="DG13" s="686"/>
      <c r="DH13" s="686"/>
      <c r="DI13" s="686"/>
      <c r="DJ13" s="686"/>
      <c r="DK13" s="686"/>
      <c r="DL13" s="686"/>
      <c r="DM13" s="686"/>
      <c r="DN13" s="686"/>
      <c r="DO13" s="686"/>
      <c r="DP13" s="687"/>
      <c r="DQ13" s="694">
        <v>1335157</v>
      </c>
      <c r="DR13" s="686"/>
      <c r="DS13" s="686"/>
      <c r="DT13" s="686"/>
      <c r="DU13" s="686"/>
      <c r="DV13" s="686"/>
      <c r="DW13" s="686"/>
      <c r="DX13" s="686"/>
      <c r="DY13" s="686"/>
      <c r="DZ13" s="686"/>
      <c r="EA13" s="686"/>
      <c r="EB13" s="686"/>
      <c r="EC13" s="695"/>
    </row>
    <row r="14" spans="2:143" ht="11.25" customHeight="1" x14ac:dyDescent="0.2">
      <c r="B14" s="682" t="s">
        <v>261</v>
      </c>
      <c r="C14" s="683"/>
      <c r="D14" s="683"/>
      <c r="E14" s="683"/>
      <c r="F14" s="683"/>
      <c r="G14" s="683"/>
      <c r="H14" s="683"/>
      <c r="I14" s="683"/>
      <c r="J14" s="683"/>
      <c r="K14" s="683"/>
      <c r="L14" s="683"/>
      <c r="M14" s="683"/>
      <c r="N14" s="683"/>
      <c r="O14" s="683"/>
      <c r="P14" s="683"/>
      <c r="Q14" s="684"/>
      <c r="R14" s="685">
        <v>12</v>
      </c>
      <c r="S14" s="686"/>
      <c r="T14" s="686"/>
      <c r="U14" s="686"/>
      <c r="V14" s="686"/>
      <c r="W14" s="686"/>
      <c r="X14" s="686"/>
      <c r="Y14" s="687"/>
      <c r="Z14" s="688">
        <v>0</v>
      </c>
      <c r="AA14" s="688"/>
      <c r="AB14" s="688"/>
      <c r="AC14" s="688"/>
      <c r="AD14" s="689">
        <v>12</v>
      </c>
      <c r="AE14" s="689"/>
      <c r="AF14" s="689"/>
      <c r="AG14" s="689"/>
      <c r="AH14" s="689"/>
      <c r="AI14" s="689"/>
      <c r="AJ14" s="689"/>
      <c r="AK14" s="689"/>
      <c r="AL14" s="690">
        <v>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117897</v>
      </c>
      <c r="BH14" s="686"/>
      <c r="BI14" s="686"/>
      <c r="BJ14" s="686"/>
      <c r="BK14" s="686"/>
      <c r="BL14" s="686"/>
      <c r="BM14" s="686"/>
      <c r="BN14" s="687"/>
      <c r="BO14" s="688">
        <v>0.9</v>
      </c>
      <c r="BP14" s="688"/>
      <c r="BQ14" s="688"/>
      <c r="BR14" s="688"/>
      <c r="BS14" s="694" t="s">
        <v>129</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1346057</v>
      </c>
      <c r="CS14" s="686"/>
      <c r="CT14" s="686"/>
      <c r="CU14" s="686"/>
      <c r="CV14" s="686"/>
      <c r="CW14" s="686"/>
      <c r="CX14" s="686"/>
      <c r="CY14" s="687"/>
      <c r="CZ14" s="688">
        <v>3.2</v>
      </c>
      <c r="DA14" s="688"/>
      <c r="DB14" s="688"/>
      <c r="DC14" s="688"/>
      <c r="DD14" s="694">
        <v>156205</v>
      </c>
      <c r="DE14" s="686"/>
      <c r="DF14" s="686"/>
      <c r="DG14" s="686"/>
      <c r="DH14" s="686"/>
      <c r="DI14" s="686"/>
      <c r="DJ14" s="686"/>
      <c r="DK14" s="686"/>
      <c r="DL14" s="686"/>
      <c r="DM14" s="686"/>
      <c r="DN14" s="686"/>
      <c r="DO14" s="686"/>
      <c r="DP14" s="687"/>
      <c r="DQ14" s="694">
        <v>618616</v>
      </c>
      <c r="DR14" s="686"/>
      <c r="DS14" s="686"/>
      <c r="DT14" s="686"/>
      <c r="DU14" s="686"/>
      <c r="DV14" s="686"/>
      <c r="DW14" s="686"/>
      <c r="DX14" s="686"/>
      <c r="DY14" s="686"/>
      <c r="DZ14" s="686"/>
      <c r="EA14" s="686"/>
      <c r="EB14" s="686"/>
      <c r="EC14" s="695"/>
    </row>
    <row r="15" spans="2:143" ht="11.25" customHeight="1" x14ac:dyDescent="0.2">
      <c r="B15" s="682" t="s">
        <v>264</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239</v>
      </c>
      <c r="AA15" s="688"/>
      <c r="AB15" s="688"/>
      <c r="AC15" s="688"/>
      <c r="AD15" s="689" t="s">
        <v>239</v>
      </c>
      <c r="AE15" s="689"/>
      <c r="AF15" s="689"/>
      <c r="AG15" s="689"/>
      <c r="AH15" s="689"/>
      <c r="AI15" s="689"/>
      <c r="AJ15" s="689"/>
      <c r="AK15" s="689"/>
      <c r="AL15" s="690" t="s">
        <v>239</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509994</v>
      </c>
      <c r="BH15" s="686"/>
      <c r="BI15" s="686"/>
      <c r="BJ15" s="686"/>
      <c r="BK15" s="686"/>
      <c r="BL15" s="686"/>
      <c r="BM15" s="686"/>
      <c r="BN15" s="687"/>
      <c r="BO15" s="688">
        <v>4</v>
      </c>
      <c r="BP15" s="688"/>
      <c r="BQ15" s="688"/>
      <c r="BR15" s="688"/>
      <c r="BS15" s="694" t="s">
        <v>129</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4506603</v>
      </c>
      <c r="CS15" s="686"/>
      <c r="CT15" s="686"/>
      <c r="CU15" s="686"/>
      <c r="CV15" s="686"/>
      <c r="CW15" s="686"/>
      <c r="CX15" s="686"/>
      <c r="CY15" s="687"/>
      <c r="CZ15" s="688">
        <v>10.7</v>
      </c>
      <c r="DA15" s="688"/>
      <c r="DB15" s="688"/>
      <c r="DC15" s="688"/>
      <c r="DD15" s="694">
        <v>944901</v>
      </c>
      <c r="DE15" s="686"/>
      <c r="DF15" s="686"/>
      <c r="DG15" s="686"/>
      <c r="DH15" s="686"/>
      <c r="DI15" s="686"/>
      <c r="DJ15" s="686"/>
      <c r="DK15" s="686"/>
      <c r="DL15" s="686"/>
      <c r="DM15" s="686"/>
      <c r="DN15" s="686"/>
      <c r="DO15" s="686"/>
      <c r="DP15" s="687"/>
      <c r="DQ15" s="694">
        <v>2484806</v>
      </c>
      <c r="DR15" s="686"/>
      <c r="DS15" s="686"/>
      <c r="DT15" s="686"/>
      <c r="DU15" s="686"/>
      <c r="DV15" s="686"/>
      <c r="DW15" s="686"/>
      <c r="DX15" s="686"/>
      <c r="DY15" s="686"/>
      <c r="DZ15" s="686"/>
      <c r="EA15" s="686"/>
      <c r="EB15" s="686"/>
      <c r="EC15" s="695"/>
    </row>
    <row r="16" spans="2:143" ht="11.25" customHeight="1" x14ac:dyDescent="0.2">
      <c r="B16" s="682" t="s">
        <v>267</v>
      </c>
      <c r="C16" s="683"/>
      <c r="D16" s="683"/>
      <c r="E16" s="683"/>
      <c r="F16" s="683"/>
      <c r="G16" s="683"/>
      <c r="H16" s="683"/>
      <c r="I16" s="683"/>
      <c r="J16" s="683"/>
      <c r="K16" s="683"/>
      <c r="L16" s="683"/>
      <c r="M16" s="683"/>
      <c r="N16" s="683"/>
      <c r="O16" s="683"/>
      <c r="P16" s="683"/>
      <c r="Q16" s="684"/>
      <c r="R16" s="685">
        <v>25305</v>
      </c>
      <c r="S16" s="686"/>
      <c r="T16" s="686"/>
      <c r="U16" s="686"/>
      <c r="V16" s="686"/>
      <c r="W16" s="686"/>
      <c r="X16" s="686"/>
      <c r="Y16" s="687"/>
      <c r="Z16" s="688">
        <v>0.1</v>
      </c>
      <c r="AA16" s="688"/>
      <c r="AB16" s="688"/>
      <c r="AC16" s="688"/>
      <c r="AD16" s="689">
        <v>25305</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239</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47567</v>
      </c>
      <c r="CS16" s="686"/>
      <c r="CT16" s="686"/>
      <c r="CU16" s="686"/>
      <c r="CV16" s="686"/>
      <c r="CW16" s="686"/>
      <c r="CX16" s="686"/>
      <c r="CY16" s="687"/>
      <c r="CZ16" s="688">
        <v>0.1</v>
      </c>
      <c r="DA16" s="688"/>
      <c r="DB16" s="688"/>
      <c r="DC16" s="688"/>
      <c r="DD16" s="694" t="s">
        <v>239</v>
      </c>
      <c r="DE16" s="686"/>
      <c r="DF16" s="686"/>
      <c r="DG16" s="686"/>
      <c r="DH16" s="686"/>
      <c r="DI16" s="686"/>
      <c r="DJ16" s="686"/>
      <c r="DK16" s="686"/>
      <c r="DL16" s="686"/>
      <c r="DM16" s="686"/>
      <c r="DN16" s="686"/>
      <c r="DO16" s="686"/>
      <c r="DP16" s="687"/>
      <c r="DQ16" s="694">
        <v>3167</v>
      </c>
      <c r="DR16" s="686"/>
      <c r="DS16" s="686"/>
      <c r="DT16" s="686"/>
      <c r="DU16" s="686"/>
      <c r="DV16" s="686"/>
      <c r="DW16" s="686"/>
      <c r="DX16" s="686"/>
      <c r="DY16" s="686"/>
      <c r="DZ16" s="686"/>
      <c r="EA16" s="686"/>
      <c r="EB16" s="686"/>
      <c r="EC16" s="695"/>
    </row>
    <row r="17" spans="2:133" ht="11.25" customHeight="1" x14ac:dyDescent="0.2">
      <c r="B17" s="682" t="s">
        <v>270</v>
      </c>
      <c r="C17" s="683"/>
      <c r="D17" s="683"/>
      <c r="E17" s="683"/>
      <c r="F17" s="683"/>
      <c r="G17" s="683"/>
      <c r="H17" s="683"/>
      <c r="I17" s="683"/>
      <c r="J17" s="683"/>
      <c r="K17" s="683"/>
      <c r="L17" s="683"/>
      <c r="M17" s="683"/>
      <c r="N17" s="683"/>
      <c r="O17" s="683"/>
      <c r="P17" s="683"/>
      <c r="Q17" s="684"/>
      <c r="R17" s="685">
        <v>31090</v>
      </c>
      <c r="S17" s="686"/>
      <c r="T17" s="686"/>
      <c r="U17" s="686"/>
      <c r="V17" s="686"/>
      <c r="W17" s="686"/>
      <c r="X17" s="686"/>
      <c r="Y17" s="687"/>
      <c r="Z17" s="688">
        <v>0.1</v>
      </c>
      <c r="AA17" s="688"/>
      <c r="AB17" s="688"/>
      <c r="AC17" s="688"/>
      <c r="AD17" s="689">
        <v>31090</v>
      </c>
      <c r="AE17" s="689"/>
      <c r="AF17" s="689"/>
      <c r="AG17" s="689"/>
      <c r="AH17" s="689"/>
      <c r="AI17" s="689"/>
      <c r="AJ17" s="689"/>
      <c r="AK17" s="689"/>
      <c r="AL17" s="690">
        <v>0.2</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239</v>
      </c>
      <c r="BH17" s="686"/>
      <c r="BI17" s="686"/>
      <c r="BJ17" s="686"/>
      <c r="BK17" s="686"/>
      <c r="BL17" s="686"/>
      <c r="BM17" s="686"/>
      <c r="BN17" s="687"/>
      <c r="BO17" s="688" t="s">
        <v>239</v>
      </c>
      <c r="BP17" s="688"/>
      <c r="BQ17" s="688"/>
      <c r="BR17" s="688"/>
      <c r="BS17" s="694" t="s">
        <v>129</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1730069</v>
      </c>
      <c r="CS17" s="686"/>
      <c r="CT17" s="686"/>
      <c r="CU17" s="686"/>
      <c r="CV17" s="686"/>
      <c r="CW17" s="686"/>
      <c r="CX17" s="686"/>
      <c r="CY17" s="687"/>
      <c r="CZ17" s="688">
        <v>4.0999999999999996</v>
      </c>
      <c r="DA17" s="688"/>
      <c r="DB17" s="688"/>
      <c r="DC17" s="688"/>
      <c r="DD17" s="694" t="s">
        <v>129</v>
      </c>
      <c r="DE17" s="686"/>
      <c r="DF17" s="686"/>
      <c r="DG17" s="686"/>
      <c r="DH17" s="686"/>
      <c r="DI17" s="686"/>
      <c r="DJ17" s="686"/>
      <c r="DK17" s="686"/>
      <c r="DL17" s="686"/>
      <c r="DM17" s="686"/>
      <c r="DN17" s="686"/>
      <c r="DO17" s="686"/>
      <c r="DP17" s="687"/>
      <c r="DQ17" s="694">
        <v>1730069</v>
      </c>
      <c r="DR17" s="686"/>
      <c r="DS17" s="686"/>
      <c r="DT17" s="686"/>
      <c r="DU17" s="686"/>
      <c r="DV17" s="686"/>
      <c r="DW17" s="686"/>
      <c r="DX17" s="686"/>
      <c r="DY17" s="686"/>
      <c r="DZ17" s="686"/>
      <c r="EA17" s="686"/>
      <c r="EB17" s="686"/>
      <c r="EC17" s="695"/>
    </row>
    <row r="18" spans="2:133" ht="11.25" customHeight="1" x14ac:dyDescent="0.2">
      <c r="B18" s="682" t="s">
        <v>273</v>
      </c>
      <c r="C18" s="683"/>
      <c r="D18" s="683"/>
      <c r="E18" s="683"/>
      <c r="F18" s="683"/>
      <c r="G18" s="683"/>
      <c r="H18" s="683"/>
      <c r="I18" s="683"/>
      <c r="J18" s="683"/>
      <c r="K18" s="683"/>
      <c r="L18" s="683"/>
      <c r="M18" s="683"/>
      <c r="N18" s="683"/>
      <c r="O18" s="683"/>
      <c r="P18" s="683"/>
      <c r="Q18" s="684"/>
      <c r="R18" s="685">
        <v>107941</v>
      </c>
      <c r="S18" s="686"/>
      <c r="T18" s="686"/>
      <c r="U18" s="686"/>
      <c r="V18" s="686"/>
      <c r="W18" s="686"/>
      <c r="X18" s="686"/>
      <c r="Y18" s="687"/>
      <c r="Z18" s="688">
        <v>0.2</v>
      </c>
      <c r="AA18" s="688"/>
      <c r="AB18" s="688"/>
      <c r="AC18" s="688"/>
      <c r="AD18" s="689">
        <v>107941</v>
      </c>
      <c r="AE18" s="689"/>
      <c r="AF18" s="689"/>
      <c r="AG18" s="689"/>
      <c r="AH18" s="689"/>
      <c r="AI18" s="689"/>
      <c r="AJ18" s="689"/>
      <c r="AK18" s="689"/>
      <c r="AL18" s="690">
        <v>0.7</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239</v>
      </c>
      <c r="BH18" s="686"/>
      <c r="BI18" s="686"/>
      <c r="BJ18" s="686"/>
      <c r="BK18" s="686"/>
      <c r="BL18" s="686"/>
      <c r="BM18" s="686"/>
      <c r="BN18" s="687"/>
      <c r="BO18" s="688" t="s">
        <v>129</v>
      </c>
      <c r="BP18" s="688"/>
      <c r="BQ18" s="688"/>
      <c r="BR18" s="688"/>
      <c r="BS18" s="694" t="s">
        <v>239</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239</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2">
      <c r="B19" s="682" t="s">
        <v>276</v>
      </c>
      <c r="C19" s="683"/>
      <c r="D19" s="683"/>
      <c r="E19" s="683"/>
      <c r="F19" s="683"/>
      <c r="G19" s="683"/>
      <c r="H19" s="683"/>
      <c r="I19" s="683"/>
      <c r="J19" s="683"/>
      <c r="K19" s="683"/>
      <c r="L19" s="683"/>
      <c r="M19" s="683"/>
      <c r="N19" s="683"/>
      <c r="O19" s="683"/>
      <c r="P19" s="683"/>
      <c r="Q19" s="684"/>
      <c r="R19" s="685">
        <v>89162</v>
      </c>
      <c r="S19" s="686"/>
      <c r="T19" s="686"/>
      <c r="U19" s="686"/>
      <c r="V19" s="686"/>
      <c r="W19" s="686"/>
      <c r="X19" s="686"/>
      <c r="Y19" s="687"/>
      <c r="Z19" s="688">
        <v>0.2</v>
      </c>
      <c r="AA19" s="688"/>
      <c r="AB19" s="688"/>
      <c r="AC19" s="688"/>
      <c r="AD19" s="689">
        <v>89162</v>
      </c>
      <c r="AE19" s="689"/>
      <c r="AF19" s="689"/>
      <c r="AG19" s="689"/>
      <c r="AH19" s="689"/>
      <c r="AI19" s="689"/>
      <c r="AJ19" s="689"/>
      <c r="AK19" s="689"/>
      <c r="AL19" s="690">
        <v>0.5</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989673</v>
      </c>
      <c r="BH19" s="686"/>
      <c r="BI19" s="686"/>
      <c r="BJ19" s="686"/>
      <c r="BK19" s="686"/>
      <c r="BL19" s="686"/>
      <c r="BM19" s="686"/>
      <c r="BN19" s="687"/>
      <c r="BO19" s="688">
        <v>7.7</v>
      </c>
      <c r="BP19" s="688"/>
      <c r="BQ19" s="688"/>
      <c r="BR19" s="688"/>
      <c r="BS19" s="694" t="s">
        <v>129</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2">
      <c r="B20" s="682" t="s">
        <v>279</v>
      </c>
      <c r="C20" s="683"/>
      <c r="D20" s="683"/>
      <c r="E20" s="683"/>
      <c r="F20" s="683"/>
      <c r="G20" s="683"/>
      <c r="H20" s="683"/>
      <c r="I20" s="683"/>
      <c r="J20" s="683"/>
      <c r="K20" s="683"/>
      <c r="L20" s="683"/>
      <c r="M20" s="683"/>
      <c r="N20" s="683"/>
      <c r="O20" s="683"/>
      <c r="P20" s="683"/>
      <c r="Q20" s="684"/>
      <c r="R20" s="685">
        <v>14395</v>
      </c>
      <c r="S20" s="686"/>
      <c r="T20" s="686"/>
      <c r="U20" s="686"/>
      <c r="V20" s="686"/>
      <c r="W20" s="686"/>
      <c r="X20" s="686"/>
      <c r="Y20" s="687"/>
      <c r="Z20" s="688">
        <v>0</v>
      </c>
      <c r="AA20" s="688"/>
      <c r="AB20" s="688"/>
      <c r="AC20" s="688"/>
      <c r="AD20" s="689">
        <v>14395</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989673</v>
      </c>
      <c r="BH20" s="686"/>
      <c r="BI20" s="686"/>
      <c r="BJ20" s="686"/>
      <c r="BK20" s="686"/>
      <c r="BL20" s="686"/>
      <c r="BM20" s="686"/>
      <c r="BN20" s="687"/>
      <c r="BO20" s="688">
        <v>7.7</v>
      </c>
      <c r="BP20" s="688"/>
      <c r="BQ20" s="688"/>
      <c r="BR20" s="688"/>
      <c r="BS20" s="694" t="s">
        <v>129</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42281094</v>
      </c>
      <c r="CS20" s="686"/>
      <c r="CT20" s="686"/>
      <c r="CU20" s="686"/>
      <c r="CV20" s="686"/>
      <c r="CW20" s="686"/>
      <c r="CX20" s="686"/>
      <c r="CY20" s="687"/>
      <c r="CZ20" s="688">
        <v>100</v>
      </c>
      <c r="DA20" s="688"/>
      <c r="DB20" s="688"/>
      <c r="DC20" s="688"/>
      <c r="DD20" s="694">
        <v>1420795</v>
      </c>
      <c r="DE20" s="686"/>
      <c r="DF20" s="686"/>
      <c r="DG20" s="686"/>
      <c r="DH20" s="686"/>
      <c r="DI20" s="686"/>
      <c r="DJ20" s="686"/>
      <c r="DK20" s="686"/>
      <c r="DL20" s="686"/>
      <c r="DM20" s="686"/>
      <c r="DN20" s="686"/>
      <c r="DO20" s="686"/>
      <c r="DP20" s="687"/>
      <c r="DQ20" s="694">
        <v>19788945</v>
      </c>
      <c r="DR20" s="686"/>
      <c r="DS20" s="686"/>
      <c r="DT20" s="686"/>
      <c r="DU20" s="686"/>
      <c r="DV20" s="686"/>
      <c r="DW20" s="686"/>
      <c r="DX20" s="686"/>
      <c r="DY20" s="686"/>
      <c r="DZ20" s="686"/>
      <c r="EA20" s="686"/>
      <c r="EB20" s="686"/>
      <c r="EC20" s="695"/>
    </row>
    <row r="21" spans="2:133" ht="11.25" customHeight="1" x14ac:dyDescent="0.2">
      <c r="B21" s="682" t="s">
        <v>282</v>
      </c>
      <c r="C21" s="683"/>
      <c r="D21" s="683"/>
      <c r="E21" s="683"/>
      <c r="F21" s="683"/>
      <c r="G21" s="683"/>
      <c r="H21" s="683"/>
      <c r="I21" s="683"/>
      <c r="J21" s="683"/>
      <c r="K21" s="683"/>
      <c r="L21" s="683"/>
      <c r="M21" s="683"/>
      <c r="N21" s="683"/>
      <c r="O21" s="683"/>
      <c r="P21" s="683"/>
      <c r="Q21" s="684"/>
      <c r="R21" s="685">
        <v>4384</v>
      </c>
      <c r="S21" s="686"/>
      <c r="T21" s="686"/>
      <c r="U21" s="686"/>
      <c r="V21" s="686"/>
      <c r="W21" s="686"/>
      <c r="X21" s="686"/>
      <c r="Y21" s="687"/>
      <c r="Z21" s="688">
        <v>0</v>
      </c>
      <c r="AA21" s="688"/>
      <c r="AB21" s="688"/>
      <c r="AC21" s="688"/>
      <c r="AD21" s="689">
        <v>4384</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239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284</v>
      </c>
      <c r="C22" s="683"/>
      <c r="D22" s="683"/>
      <c r="E22" s="683"/>
      <c r="F22" s="683"/>
      <c r="G22" s="683"/>
      <c r="H22" s="683"/>
      <c r="I22" s="683"/>
      <c r="J22" s="683"/>
      <c r="K22" s="683"/>
      <c r="L22" s="683"/>
      <c r="M22" s="683"/>
      <c r="N22" s="683"/>
      <c r="O22" s="683"/>
      <c r="P22" s="683"/>
      <c r="Q22" s="684"/>
      <c r="R22" s="685">
        <v>2275032</v>
      </c>
      <c r="S22" s="686"/>
      <c r="T22" s="686"/>
      <c r="U22" s="686"/>
      <c r="V22" s="686"/>
      <c r="W22" s="686"/>
      <c r="X22" s="686"/>
      <c r="Y22" s="687"/>
      <c r="Z22" s="688">
        <v>5.0999999999999996</v>
      </c>
      <c r="AA22" s="688"/>
      <c r="AB22" s="688"/>
      <c r="AC22" s="688"/>
      <c r="AD22" s="689">
        <v>2154190</v>
      </c>
      <c r="AE22" s="689"/>
      <c r="AF22" s="689"/>
      <c r="AG22" s="689"/>
      <c r="AH22" s="689"/>
      <c r="AI22" s="689"/>
      <c r="AJ22" s="689"/>
      <c r="AK22" s="689"/>
      <c r="AL22" s="690">
        <v>13.2</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287</v>
      </c>
      <c r="C23" s="683"/>
      <c r="D23" s="683"/>
      <c r="E23" s="683"/>
      <c r="F23" s="683"/>
      <c r="G23" s="683"/>
      <c r="H23" s="683"/>
      <c r="I23" s="683"/>
      <c r="J23" s="683"/>
      <c r="K23" s="683"/>
      <c r="L23" s="683"/>
      <c r="M23" s="683"/>
      <c r="N23" s="683"/>
      <c r="O23" s="683"/>
      <c r="P23" s="683"/>
      <c r="Q23" s="684"/>
      <c r="R23" s="685">
        <v>2154190</v>
      </c>
      <c r="S23" s="686"/>
      <c r="T23" s="686"/>
      <c r="U23" s="686"/>
      <c r="V23" s="686"/>
      <c r="W23" s="686"/>
      <c r="X23" s="686"/>
      <c r="Y23" s="687"/>
      <c r="Z23" s="688">
        <v>4.9000000000000004</v>
      </c>
      <c r="AA23" s="688"/>
      <c r="AB23" s="688"/>
      <c r="AC23" s="688"/>
      <c r="AD23" s="689">
        <v>2154190</v>
      </c>
      <c r="AE23" s="689"/>
      <c r="AF23" s="689"/>
      <c r="AG23" s="689"/>
      <c r="AH23" s="689"/>
      <c r="AI23" s="689"/>
      <c r="AJ23" s="689"/>
      <c r="AK23" s="689"/>
      <c r="AL23" s="690">
        <v>13.2</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v>989673</v>
      </c>
      <c r="BH23" s="686"/>
      <c r="BI23" s="686"/>
      <c r="BJ23" s="686"/>
      <c r="BK23" s="686"/>
      <c r="BL23" s="686"/>
      <c r="BM23" s="686"/>
      <c r="BN23" s="687"/>
      <c r="BO23" s="688">
        <v>7.7</v>
      </c>
      <c r="BP23" s="688"/>
      <c r="BQ23" s="688"/>
      <c r="BR23" s="688"/>
      <c r="BS23" s="694" t="s">
        <v>129</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2">
      <c r="B24" s="682" t="s">
        <v>294</v>
      </c>
      <c r="C24" s="683"/>
      <c r="D24" s="683"/>
      <c r="E24" s="683"/>
      <c r="F24" s="683"/>
      <c r="G24" s="683"/>
      <c r="H24" s="683"/>
      <c r="I24" s="683"/>
      <c r="J24" s="683"/>
      <c r="K24" s="683"/>
      <c r="L24" s="683"/>
      <c r="M24" s="683"/>
      <c r="N24" s="683"/>
      <c r="O24" s="683"/>
      <c r="P24" s="683"/>
      <c r="Q24" s="684"/>
      <c r="R24" s="685">
        <v>120806</v>
      </c>
      <c r="S24" s="686"/>
      <c r="T24" s="686"/>
      <c r="U24" s="686"/>
      <c r="V24" s="686"/>
      <c r="W24" s="686"/>
      <c r="X24" s="686"/>
      <c r="Y24" s="687"/>
      <c r="Z24" s="688">
        <v>0.3</v>
      </c>
      <c r="AA24" s="688"/>
      <c r="AB24" s="688"/>
      <c r="AC24" s="688"/>
      <c r="AD24" s="689" t="s">
        <v>239</v>
      </c>
      <c r="AE24" s="689"/>
      <c r="AF24" s="689"/>
      <c r="AG24" s="689"/>
      <c r="AH24" s="689"/>
      <c r="AI24" s="689"/>
      <c r="AJ24" s="689"/>
      <c r="AK24" s="689"/>
      <c r="AL24" s="690" t="s">
        <v>239</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17868573</v>
      </c>
      <c r="CS24" s="675"/>
      <c r="CT24" s="675"/>
      <c r="CU24" s="675"/>
      <c r="CV24" s="675"/>
      <c r="CW24" s="675"/>
      <c r="CX24" s="675"/>
      <c r="CY24" s="676"/>
      <c r="CZ24" s="679">
        <v>42.3</v>
      </c>
      <c r="DA24" s="680"/>
      <c r="DB24" s="680"/>
      <c r="DC24" s="699"/>
      <c r="DD24" s="719">
        <v>9073081</v>
      </c>
      <c r="DE24" s="675"/>
      <c r="DF24" s="675"/>
      <c r="DG24" s="675"/>
      <c r="DH24" s="675"/>
      <c r="DI24" s="675"/>
      <c r="DJ24" s="675"/>
      <c r="DK24" s="676"/>
      <c r="DL24" s="719">
        <v>9003283</v>
      </c>
      <c r="DM24" s="675"/>
      <c r="DN24" s="675"/>
      <c r="DO24" s="675"/>
      <c r="DP24" s="675"/>
      <c r="DQ24" s="675"/>
      <c r="DR24" s="675"/>
      <c r="DS24" s="675"/>
      <c r="DT24" s="675"/>
      <c r="DU24" s="675"/>
      <c r="DV24" s="676"/>
      <c r="DW24" s="679">
        <v>51.3</v>
      </c>
      <c r="DX24" s="680"/>
      <c r="DY24" s="680"/>
      <c r="DZ24" s="680"/>
      <c r="EA24" s="680"/>
      <c r="EB24" s="680"/>
      <c r="EC24" s="681"/>
    </row>
    <row r="25" spans="2:133" ht="11.25" customHeight="1" x14ac:dyDescent="0.2">
      <c r="B25" s="682" t="s">
        <v>297</v>
      </c>
      <c r="C25" s="683"/>
      <c r="D25" s="683"/>
      <c r="E25" s="683"/>
      <c r="F25" s="683"/>
      <c r="G25" s="683"/>
      <c r="H25" s="683"/>
      <c r="I25" s="683"/>
      <c r="J25" s="683"/>
      <c r="K25" s="683"/>
      <c r="L25" s="683"/>
      <c r="M25" s="683"/>
      <c r="N25" s="683"/>
      <c r="O25" s="683"/>
      <c r="P25" s="683"/>
      <c r="Q25" s="684"/>
      <c r="R25" s="685">
        <v>36</v>
      </c>
      <c r="S25" s="686"/>
      <c r="T25" s="686"/>
      <c r="U25" s="686"/>
      <c r="V25" s="686"/>
      <c r="W25" s="686"/>
      <c r="X25" s="686"/>
      <c r="Y25" s="687"/>
      <c r="Z25" s="688">
        <v>0</v>
      </c>
      <c r="AA25" s="688"/>
      <c r="AB25" s="688"/>
      <c r="AC25" s="688"/>
      <c r="AD25" s="689" t="s">
        <v>239</v>
      </c>
      <c r="AE25" s="689"/>
      <c r="AF25" s="689"/>
      <c r="AG25" s="689"/>
      <c r="AH25" s="689"/>
      <c r="AI25" s="689"/>
      <c r="AJ25" s="689"/>
      <c r="AK25" s="689"/>
      <c r="AL25" s="690" t="s">
        <v>239</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239</v>
      </c>
      <c r="BH25" s="686"/>
      <c r="BI25" s="686"/>
      <c r="BJ25" s="686"/>
      <c r="BK25" s="686"/>
      <c r="BL25" s="686"/>
      <c r="BM25" s="686"/>
      <c r="BN25" s="687"/>
      <c r="BO25" s="688" t="s">
        <v>239</v>
      </c>
      <c r="BP25" s="688"/>
      <c r="BQ25" s="688"/>
      <c r="BR25" s="688"/>
      <c r="BS25" s="694" t="s">
        <v>129</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4671300</v>
      </c>
      <c r="CS25" s="722"/>
      <c r="CT25" s="722"/>
      <c r="CU25" s="722"/>
      <c r="CV25" s="722"/>
      <c r="CW25" s="722"/>
      <c r="CX25" s="722"/>
      <c r="CY25" s="723"/>
      <c r="CZ25" s="690">
        <v>11</v>
      </c>
      <c r="DA25" s="720"/>
      <c r="DB25" s="720"/>
      <c r="DC25" s="724"/>
      <c r="DD25" s="694">
        <v>4304104</v>
      </c>
      <c r="DE25" s="722"/>
      <c r="DF25" s="722"/>
      <c r="DG25" s="722"/>
      <c r="DH25" s="722"/>
      <c r="DI25" s="722"/>
      <c r="DJ25" s="722"/>
      <c r="DK25" s="723"/>
      <c r="DL25" s="694">
        <v>4260487</v>
      </c>
      <c r="DM25" s="722"/>
      <c r="DN25" s="722"/>
      <c r="DO25" s="722"/>
      <c r="DP25" s="722"/>
      <c r="DQ25" s="722"/>
      <c r="DR25" s="722"/>
      <c r="DS25" s="722"/>
      <c r="DT25" s="722"/>
      <c r="DU25" s="722"/>
      <c r="DV25" s="723"/>
      <c r="DW25" s="690">
        <v>24.3</v>
      </c>
      <c r="DX25" s="720"/>
      <c r="DY25" s="720"/>
      <c r="DZ25" s="720"/>
      <c r="EA25" s="720"/>
      <c r="EB25" s="720"/>
      <c r="EC25" s="721"/>
    </row>
    <row r="26" spans="2:133" ht="11.25" customHeight="1" x14ac:dyDescent="0.2">
      <c r="B26" s="682" t="s">
        <v>300</v>
      </c>
      <c r="C26" s="683"/>
      <c r="D26" s="683"/>
      <c r="E26" s="683"/>
      <c r="F26" s="683"/>
      <c r="G26" s="683"/>
      <c r="H26" s="683"/>
      <c r="I26" s="683"/>
      <c r="J26" s="683"/>
      <c r="K26" s="683"/>
      <c r="L26" s="683"/>
      <c r="M26" s="683"/>
      <c r="N26" s="683"/>
      <c r="O26" s="683"/>
      <c r="P26" s="683"/>
      <c r="Q26" s="684"/>
      <c r="R26" s="685">
        <v>17352286</v>
      </c>
      <c r="S26" s="686"/>
      <c r="T26" s="686"/>
      <c r="U26" s="686"/>
      <c r="V26" s="686"/>
      <c r="W26" s="686"/>
      <c r="X26" s="686"/>
      <c r="Y26" s="687"/>
      <c r="Z26" s="688">
        <v>39.200000000000003</v>
      </c>
      <c r="AA26" s="688"/>
      <c r="AB26" s="688"/>
      <c r="AC26" s="688"/>
      <c r="AD26" s="689">
        <v>16241771</v>
      </c>
      <c r="AE26" s="689"/>
      <c r="AF26" s="689"/>
      <c r="AG26" s="689"/>
      <c r="AH26" s="689"/>
      <c r="AI26" s="689"/>
      <c r="AJ26" s="689"/>
      <c r="AK26" s="689"/>
      <c r="AL26" s="690">
        <v>99.4</v>
      </c>
      <c r="AM26" s="691"/>
      <c r="AN26" s="691"/>
      <c r="AO26" s="692"/>
      <c r="AP26" s="704" t="s">
        <v>301</v>
      </c>
      <c r="AQ26" s="731"/>
      <c r="AR26" s="731"/>
      <c r="AS26" s="731"/>
      <c r="AT26" s="731"/>
      <c r="AU26" s="731"/>
      <c r="AV26" s="731"/>
      <c r="AW26" s="731"/>
      <c r="AX26" s="731"/>
      <c r="AY26" s="731"/>
      <c r="AZ26" s="731"/>
      <c r="BA26" s="731"/>
      <c r="BB26" s="731"/>
      <c r="BC26" s="731"/>
      <c r="BD26" s="731"/>
      <c r="BE26" s="731"/>
      <c r="BF26" s="706"/>
      <c r="BG26" s="685" t="s">
        <v>239</v>
      </c>
      <c r="BH26" s="686"/>
      <c r="BI26" s="686"/>
      <c r="BJ26" s="686"/>
      <c r="BK26" s="686"/>
      <c r="BL26" s="686"/>
      <c r="BM26" s="686"/>
      <c r="BN26" s="687"/>
      <c r="BO26" s="688" t="s">
        <v>129</v>
      </c>
      <c r="BP26" s="688"/>
      <c r="BQ26" s="688"/>
      <c r="BR26" s="688"/>
      <c r="BS26" s="694" t="s">
        <v>239</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2761000</v>
      </c>
      <c r="CS26" s="686"/>
      <c r="CT26" s="686"/>
      <c r="CU26" s="686"/>
      <c r="CV26" s="686"/>
      <c r="CW26" s="686"/>
      <c r="CX26" s="686"/>
      <c r="CY26" s="687"/>
      <c r="CZ26" s="690">
        <v>6.5</v>
      </c>
      <c r="DA26" s="720"/>
      <c r="DB26" s="720"/>
      <c r="DC26" s="724"/>
      <c r="DD26" s="694">
        <v>2558507</v>
      </c>
      <c r="DE26" s="686"/>
      <c r="DF26" s="686"/>
      <c r="DG26" s="686"/>
      <c r="DH26" s="686"/>
      <c r="DI26" s="686"/>
      <c r="DJ26" s="686"/>
      <c r="DK26" s="687"/>
      <c r="DL26" s="694" t="s">
        <v>239</v>
      </c>
      <c r="DM26" s="686"/>
      <c r="DN26" s="686"/>
      <c r="DO26" s="686"/>
      <c r="DP26" s="686"/>
      <c r="DQ26" s="686"/>
      <c r="DR26" s="686"/>
      <c r="DS26" s="686"/>
      <c r="DT26" s="686"/>
      <c r="DU26" s="686"/>
      <c r="DV26" s="687"/>
      <c r="DW26" s="690" t="s">
        <v>239</v>
      </c>
      <c r="DX26" s="720"/>
      <c r="DY26" s="720"/>
      <c r="DZ26" s="720"/>
      <c r="EA26" s="720"/>
      <c r="EB26" s="720"/>
      <c r="EC26" s="721"/>
    </row>
    <row r="27" spans="2:133" ht="11.25" customHeight="1" x14ac:dyDescent="0.2">
      <c r="B27" s="682" t="s">
        <v>303</v>
      </c>
      <c r="C27" s="683"/>
      <c r="D27" s="683"/>
      <c r="E27" s="683"/>
      <c r="F27" s="683"/>
      <c r="G27" s="683"/>
      <c r="H27" s="683"/>
      <c r="I27" s="683"/>
      <c r="J27" s="683"/>
      <c r="K27" s="683"/>
      <c r="L27" s="683"/>
      <c r="M27" s="683"/>
      <c r="N27" s="683"/>
      <c r="O27" s="683"/>
      <c r="P27" s="683"/>
      <c r="Q27" s="684"/>
      <c r="R27" s="685">
        <v>11724</v>
      </c>
      <c r="S27" s="686"/>
      <c r="T27" s="686"/>
      <c r="U27" s="686"/>
      <c r="V27" s="686"/>
      <c r="W27" s="686"/>
      <c r="X27" s="686"/>
      <c r="Y27" s="687"/>
      <c r="Z27" s="688">
        <v>0</v>
      </c>
      <c r="AA27" s="688"/>
      <c r="AB27" s="688"/>
      <c r="AC27" s="688"/>
      <c r="AD27" s="689">
        <v>11724</v>
      </c>
      <c r="AE27" s="689"/>
      <c r="AF27" s="689"/>
      <c r="AG27" s="689"/>
      <c r="AH27" s="689"/>
      <c r="AI27" s="689"/>
      <c r="AJ27" s="689"/>
      <c r="AK27" s="689"/>
      <c r="AL27" s="690">
        <v>0.1</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12830100</v>
      </c>
      <c r="BH27" s="686"/>
      <c r="BI27" s="686"/>
      <c r="BJ27" s="686"/>
      <c r="BK27" s="686"/>
      <c r="BL27" s="686"/>
      <c r="BM27" s="686"/>
      <c r="BN27" s="687"/>
      <c r="BO27" s="688">
        <v>100</v>
      </c>
      <c r="BP27" s="688"/>
      <c r="BQ27" s="688"/>
      <c r="BR27" s="688"/>
      <c r="BS27" s="694">
        <v>50312</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11467204</v>
      </c>
      <c r="CS27" s="722"/>
      <c r="CT27" s="722"/>
      <c r="CU27" s="722"/>
      <c r="CV27" s="722"/>
      <c r="CW27" s="722"/>
      <c r="CX27" s="722"/>
      <c r="CY27" s="723"/>
      <c r="CZ27" s="690">
        <v>27.1</v>
      </c>
      <c r="DA27" s="720"/>
      <c r="DB27" s="720"/>
      <c r="DC27" s="724"/>
      <c r="DD27" s="694">
        <v>3038908</v>
      </c>
      <c r="DE27" s="722"/>
      <c r="DF27" s="722"/>
      <c r="DG27" s="722"/>
      <c r="DH27" s="722"/>
      <c r="DI27" s="722"/>
      <c r="DJ27" s="722"/>
      <c r="DK27" s="723"/>
      <c r="DL27" s="694">
        <v>3012727</v>
      </c>
      <c r="DM27" s="722"/>
      <c r="DN27" s="722"/>
      <c r="DO27" s="722"/>
      <c r="DP27" s="722"/>
      <c r="DQ27" s="722"/>
      <c r="DR27" s="722"/>
      <c r="DS27" s="722"/>
      <c r="DT27" s="722"/>
      <c r="DU27" s="722"/>
      <c r="DV27" s="723"/>
      <c r="DW27" s="690">
        <v>17.2</v>
      </c>
      <c r="DX27" s="720"/>
      <c r="DY27" s="720"/>
      <c r="DZ27" s="720"/>
      <c r="EA27" s="720"/>
      <c r="EB27" s="720"/>
      <c r="EC27" s="721"/>
    </row>
    <row r="28" spans="2:133" ht="11.25" customHeight="1" x14ac:dyDescent="0.2">
      <c r="B28" s="682" t="s">
        <v>306</v>
      </c>
      <c r="C28" s="683"/>
      <c r="D28" s="683"/>
      <c r="E28" s="683"/>
      <c r="F28" s="683"/>
      <c r="G28" s="683"/>
      <c r="H28" s="683"/>
      <c r="I28" s="683"/>
      <c r="J28" s="683"/>
      <c r="K28" s="683"/>
      <c r="L28" s="683"/>
      <c r="M28" s="683"/>
      <c r="N28" s="683"/>
      <c r="O28" s="683"/>
      <c r="P28" s="683"/>
      <c r="Q28" s="684"/>
      <c r="R28" s="685">
        <v>123532</v>
      </c>
      <c r="S28" s="686"/>
      <c r="T28" s="686"/>
      <c r="U28" s="686"/>
      <c r="V28" s="686"/>
      <c r="W28" s="686"/>
      <c r="X28" s="686"/>
      <c r="Y28" s="687"/>
      <c r="Z28" s="688">
        <v>0.3</v>
      </c>
      <c r="AA28" s="688"/>
      <c r="AB28" s="688"/>
      <c r="AC28" s="688"/>
      <c r="AD28" s="689" t="s">
        <v>129</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1730069</v>
      </c>
      <c r="CS28" s="686"/>
      <c r="CT28" s="686"/>
      <c r="CU28" s="686"/>
      <c r="CV28" s="686"/>
      <c r="CW28" s="686"/>
      <c r="CX28" s="686"/>
      <c r="CY28" s="687"/>
      <c r="CZ28" s="690">
        <v>4.0999999999999996</v>
      </c>
      <c r="DA28" s="720"/>
      <c r="DB28" s="720"/>
      <c r="DC28" s="724"/>
      <c r="DD28" s="694">
        <v>1730069</v>
      </c>
      <c r="DE28" s="686"/>
      <c r="DF28" s="686"/>
      <c r="DG28" s="686"/>
      <c r="DH28" s="686"/>
      <c r="DI28" s="686"/>
      <c r="DJ28" s="686"/>
      <c r="DK28" s="687"/>
      <c r="DL28" s="694">
        <v>1730069</v>
      </c>
      <c r="DM28" s="686"/>
      <c r="DN28" s="686"/>
      <c r="DO28" s="686"/>
      <c r="DP28" s="686"/>
      <c r="DQ28" s="686"/>
      <c r="DR28" s="686"/>
      <c r="DS28" s="686"/>
      <c r="DT28" s="686"/>
      <c r="DU28" s="686"/>
      <c r="DV28" s="687"/>
      <c r="DW28" s="690">
        <v>9.9</v>
      </c>
      <c r="DX28" s="720"/>
      <c r="DY28" s="720"/>
      <c r="DZ28" s="720"/>
      <c r="EA28" s="720"/>
      <c r="EB28" s="720"/>
      <c r="EC28" s="721"/>
    </row>
    <row r="29" spans="2:133" ht="11.25" customHeight="1" x14ac:dyDescent="0.2">
      <c r="B29" s="682" t="s">
        <v>308</v>
      </c>
      <c r="C29" s="683"/>
      <c r="D29" s="683"/>
      <c r="E29" s="683"/>
      <c r="F29" s="683"/>
      <c r="G29" s="683"/>
      <c r="H29" s="683"/>
      <c r="I29" s="683"/>
      <c r="J29" s="683"/>
      <c r="K29" s="683"/>
      <c r="L29" s="683"/>
      <c r="M29" s="683"/>
      <c r="N29" s="683"/>
      <c r="O29" s="683"/>
      <c r="P29" s="683"/>
      <c r="Q29" s="684"/>
      <c r="R29" s="685">
        <v>110351</v>
      </c>
      <c r="S29" s="686"/>
      <c r="T29" s="686"/>
      <c r="U29" s="686"/>
      <c r="V29" s="686"/>
      <c r="W29" s="686"/>
      <c r="X29" s="686"/>
      <c r="Y29" s="687"/>
      <c r="Z29" s="688">
        <v>0.2</v>
      </c>
      <c r="AA29" s="688"/>
      <c r="AB29" s="688"/>
      <c r="AC29" s="688"/>
      <c r="AD29" s="689">
        <v>63627</v>
      </c>
      <c r="AE29" s="689"/>
      <c r="AF29" s="689"/>
      <c r="AG29" s="689"/>
      <c r="AH29" s="689"/>
      <c r="AI29" s="689"/>
      <c r="AJ29" s="689"/>
      <c r="AK29" s="689"/>
      <c r="AL29" s="690">
        <v>0.4</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1730056</v>
      </c>
      <c r="CS29" s="722"/>
      <c r="CT29" s="722"/>
      <c r="CU29" s="722"/>
      <c r="CV29" s="722"/>
      <c r="CW29" s="722"/>
      <c r="CX29" s="722"/>
      <c r="CY29" s="723"/>
      <c r="CZ29" s="690">
        <v>4.0999999999999996</v>
      </c>
      <c r="DA29" s="720"/>
      <c r="DB29" s="720"/>
      <c r="DC29" s="724"/>
      <c r="DD29" s="694">
        <v>1730056</v>
      </c>
      <c r="DE29" s="722"/>
      <c r="DF29" s="722"/>
      <c r="DG29" s="722"/>
      <c r="DH29" s="722"/>
      <c r="DI29" s="722"/>
      <c r="DJ29" s="722"/>
      <c r="DK29" s="723"/>
      <c r="DL29" s="694">
        <v>1730056</v>
      </c>
      <c r="DM29" s="722"/>
      <c r="DN29" s="722"/>
      <c r="DO29" s="722"/>
      <c r="DP29" s="722"/>
      <c r="DQ29" s="722"/>
      <c r="DR29" s="722"/>
      <c r="DS29" s="722"/>
      <c r="DT29" s="722"/>
      <c r="DU29" s="722"/>
      <c r="DV29" s="723"/>
      <c r="DW29" s="690">
        <v>9.9</v>
      </c>
      <c r="DX29" s="720"/>
      <c r="DY29" s="720"/>
      <c r="DZ29" s="720"/>
      <c r="EA29" s="720"/>
      <c r="EB29" s="720"/>
      <c r="EC29" s="721"/>
    </row>
    <row r="30" spans="2:133" ht="11.25" customHeight="1" x14ac:dyDescent="0.2">
      <c r="B30" s="682" t="s">
        <v>311</v>
      </c>
      <c r="C30" s="683"/>
      <c r="D30" s="683"/>
      <c r="E30" s="683"/>
      <c r="F30" s="683"/>
      <c r="G30" s="683"/>
      <c r="H30" s="683"/>
      <c r="I30" s="683"/>
      <c r="J30" s="683"/>
      <c r="K30" s="683"/>
      <c r="L30" s="683"/>
      <c r="M30" s="683"/>
      <c r="N30" s="683"/>
      <c r="O30" s="683"/>
      <c r="P30" s="683"/>
      <c r="Q30" s="684"/>
      <c r="R30" s="685">
        <v>346274</v>
      </c>
      <c r="S30" s="686"/>
      <c r="T30" s="686"/>
      <c r="U30" s="686"/>
      <c r="V30" s="686"/>
      <c r="W30" s="686"/>
      <c r="X30" s="686"/>
      <c r="Y30" s="687"/>
      <c r="Z30" s="688">
        <v>0.8</v>
      </c>
      <c r="AA30" s="688"/>
      <c r="AB30" s="688"/>
      <c r="AC30" s="688"/>
      <c r="AD30" s="689" t="s">
        <v>129</v>
      </c>
      <c r="AE30" s="689"/>
      <c r="AF30" s="689"/>
      <c r="AG30" s="689"/>
      <c r="AH30" s="689"/>
      <c r="AI30" s="689"/>
      <c r="AJ30" s="689"/>
      <c r="AK30" s="689"/>
      <c r="AL30" s="690" t="s">
        <v>129</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32"/>
      <c r="BI30" s="732"/>
      <c r="BJ30" s="732"/>
      <c r="BK30" s="732"/>
      <c r="BL30" s="732"/>
      <c r="BM30" s="732"/>
      <c r="BN30" s="732"/>
      <c r="BO30" s="732"/>
      <c r="BP30" s="732"/>
      <c r="BQ30" s="733"/>
      <c r="BR30" s="664" t="s">
        <v>313</v>
      </c>
      <c r="BS30" s="732"/>
      <c r="BT30" s="732"/>
      <c r="BU30" s="732"/>
      <c r="BV30" s="732"/>
      <c r="BW30" s="732"/>
      <c r="BX30" s="732"/>
      <c r="BY30" s="732"/>
      <c r="BZ30" s="732"/>
      <c r="CA30" s="732"/>
      <c r="CB30" s="733"/>
      <c r="CD30" s="727"/>
      <c r="CE30" s="728"/>
      <c r="CF30" s="700" t="s">
        <v>314</v>
      </c>
      <c r="CG30" s="701"/>
      <c r="CH30" s="701"/>
      <c r="CI30" s="701"/>
      <c r="CJ30" s="701"/>
      <c r="CK30" s="701"/>
      <c r="CL30" s="701"/>
      <c r="CM30" s="701"/>
      <c r="CN30" s="701"/>
      <c r="CO30" s="701"/>
      <c r="CP30" s="701"/>
      <c r="CQ30" s="702"/>
      <c r="CR30" s="685">
        <v>1627459</v>
      </c>
      <c r="CS30" s="686"/>
      <c r="CT30" s="686"/>
      <c r="CU30" s="686"/>
      <c r="CV30" s="686"/>
      <c r="CW30" s="686"/>
      <c r="CX30" s="686"/>
      <c r="CY30" s="687"/>
      <c r="CZ30" s="690">
        <v>3.8</v>
      </c>
      <c r="DA30" s="720"/>
      <c r="DB30" s="720"/>
      <c r="DC30" s="724"/>
      <c r="DD30" s="694">
        <v>1627459</v>
      </c>
      <c r="DE30" s="686"/>
      <c r="DF30" s="686"/>
      <c r="DG30" s="686"/>
      <c r="DH30" s="686"/>
      <c r="DI30" s="686"/>
      <c r="DJ30" s="686"/>
      <c r="DK30" s="687"/>
      <c r="DL30" s="694">
        <v>1627459</v>
      </c>
      <c r="DM30" s="686"/>
      <c r="DN30" s="686"/>
      <c r="DO30" s="686"/>
      <c r="DP30" s="686"/>
      <c r="DQ30" s="686"/>
      <c r="DR30" s="686"/>
      <c r="DS30" s="686"/>
      <c r="DT30" s="686"/>
      <c r="DU30" s="686"/>
      <c r="DV30" s="687"/>
      <c r="DW30" s="690">
        <v>9.3000000000000007</v>
      </c>
      <c r="DX30" s="720"/>
      <c r="DY30" s="720"/>
      <c r="DZ30" s="720"/>
      <c r="EA30" s="720"/>
      <c r="EB30" s="720"/>
      <c r="EC30" s="721"/>
    </row>
    <row r="31" spans="2:133" ht="11.25" customHeight="1" x14ac:dyDescent="0.2">
      <c r="B31" s="682" t="s">
        <v>315</v>
      </c>
      <c r="C31" s="683"/>
      <c r="D31" s="683"/>
      <c r="E31" s="683"/>
      <c r="F31" s="683"/>
      <c r="G31" s="683"/>
      <c r="H31" s="683"/>
      <c r="I31" s="683"/>
      <c r="J31" s="683"/>
      <c r="K31" s="683"/>
      <c r="L31" s="683"/>
      <c r="M31" s="683"/>
      <c r="N31" s="683"/>
      <c r="O31" s="683"/>
      <c r="P31" s="683"/>
      <c r="Q31" s="684"/>
      <c r="R31" s="685">
        <v>16387959</v>
      </c>
      <c r="S31" s="686"/>
      <c r="T31" s="686"/>
      <c r="U31" s="686"/>
      <c r="V31" s="686"/>
      <c r="W31" s="686"/>
      <c r="X31" s="686"/>
      <c r="Y31" s="687"/>
      <c r="Z31" s="688">
        <v>37</v>
      </c>
      <c r="AA31" s="688"/>
      <c r="AB31" s="688"/>
      <c r="AC31" s="688"/>
      <c r="AD31" s="689" t="s">
        <v>129</v>
      </c>
      <c r="AE31" s="689"/>
      <c r="AF31" s="689"/>
      <c r="AG31" s="689"/>
      <c r="AH31" s="689"/>
      <c r="AI31" s="689"/>
      <c r="AJ31" s="689"/>
      <c r="AK31" s="689"/>
      <c r="AL31" s="690" t="s">
        <v>239</v>
      </c>
      <c r="AM31" s="691"/>
      <c r="AN31" s="691"/>
      <c r="AO31" s="692"/>
      <c r="AP31" s="739" t="s">
        <v>316</v>
      </c>
      <c r="AQ31" s="740"/>
      <c r="AR31" s="740"/>
      <c r="AS31" s="740"/>
      <c r="AT31" s="745" t="s">
        <v>317</v>
      </c>
      <c r="AU31" s="231"/>
      <c r="AV31" s="231"/>
      <c r="AW31" s="231"/>
      <c r="AX31" s="671" t="s">
        <v>192</v>
      </c>
      <c r="AY31" s="672"/>
      <c r="AZ31" s="672"/>
      <c r="BA31" s="672"/>
      <c r="BB31" s="672"/>
      <c r="BC31" s="672"/>
      <c r="BD31" s="672"/>
      <c r="BE31" s="672"/>
      <c r="BF31" s="673"/>
      <c r="BG31" s="753">
        <v>99.5</v>
      </c>
      <c r="BH31" s="737"/>
      <c r="BI31" s="737"/>
      <c r="BJ31" s="737"/>
      <c r="BK31" s="737"/>
      <c r="BL31" s="737"/>
      <c r="BM31" s="680">
        <v>98.7</v>
      </c>
      <c r="BN31" s="737"/>
      <c r="BO31" s="737"/>
      <c r="BP31" s="737"/>
      <c r="BQ31" s="738"/>
      <c r="BR31" s="753">
        <v>99.3</v>
      </c>
      <c r="BS31" s="737"/>
      <c r="BT31" s="737"/>
      <c r="BU31" s="737"/>
      <c r="BV31" s="737"/>
      <c r="BW31" s="737"/>
      <c r="BX31" s="680">
        <v>98.3</v>
      </c>
      <c r="BY31" s="737"/>
      <c r="BZ31" s="737"/>
      <c r="CA31" s="737"/>
      <c r="CB31" s="738"/>
      <c r="CD31" s="727"/>
      <c r="CE31" s="728"/>
      <c r="CF31" s="700" t="s">
        <v>318</v>
      </c>
      <c r="CG31" s="701"/>
      <c r="CH31" s="701"/>
      <c r="CI31" s="701"/>
      <c r="CJ31" s="701"/>
      <c r="CK31" s="701"/>
      <c r="CL31" s="701"/>
      <c r="CM31" s="701"/>
      <c r="CN31" s="701"/>
      <c r="CO31" s="701"/>
      <c r="CP31" s="701"/>
      <c r="CQ31" s="702"/>
      <c r="CR31" s="685">
        <v>102597</v>
      </c>
      <c r="CS31" s="722"/>
      <c r="CT31" s="722"/>
      <c r="CU31" s="722"/>
      <c r="CV31" s="722"/>
      <c r="CW31" s="722"/>
      <c r="CX31" s="722"/>
      <c r="CY31" s="723"/>
      <c r="CZ31" s="690">
        <v>0.2</v>
      </c>
      <c r="DA31" s="720"/>
      <c r="DB31" s="720"/>
      <c r="DC31" s="724"/>
      <c r="DD31" s="694">
        <v>102597</v>
      </c>
      <c r="DE31" s="722"/>
      <c r="DF31" s="722"/>
      <c r="DG31" s="722"/>
      <c r="DH31" s="722"/>
      <c r="DI31" s="722"/>
      <c r="DJ31" s="722"/>
      <c r="DK31" s="723"/>
      <c r="DL31" s="694">
        <v>102597</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2">
      <c r="B32" s="748" t="s">
        <v>319</v>
      </c>
      <c r="C32" s="749"/>
      <c r="D32" s="749"/>
      <c r="E32" s="749"/>
      <c r="F32" s="749"/>
      <c r="G32" s="749"/>
      <c r="H32" s="749"/>
      <c r="I32" s="749"/>
      <c r="J32" s="749"/>
      <c r="K32" s="749"/>
      <c r="L32" s="749"/>
      <c r="M32" s="749"/>
      <c r="N32" s="749"/>
      <c r="O32" s="749"/>
      <c r="P32" s="749"/>
      <c r="Q32" s="750"/>
      <c r="R32" s="685" t="s">
        <v>129</v>
      </c>
      <c r="S32" s="686"/>
      <c r="T32" s="686"/>
      <c r="U32" s="686"/>
      <c r="V32" s="686"/>
      <c r="W32" s="686"/>
      <c r="X32" s="686"/>
      <c r="Y32" s="687"/>
      <c r="Z32" s="688" t="s">
        <v>239</v>
      </c>
      <c r="AA32" s="688"/>
      <c r="AB32" s="688"/>
      <c r="AC32" s="688"/>
      <c r="AD32" s="689" t="s">
        <v>239</v>
      </c>
      <c r="AE32" s="689"/>
      <c r="AF32" s="689"/>
      <c r="AG32" s="689"/>
      <c r="AH32" s="689"/>
      <c r="AI32" s="689"/>
      <c r="AJ32" s="689"/>
      <c r="AK32" s="689"/>
      <c r="AL32" s="690" t="s">
        <v>129</v>
      </c>
      <c r="AM32" s="691"/>
      <c r="AN32" s="691"/>
      <c r="AO32" s="692"/>
      <c r="AP32" s="741"/>
      <c r="AQ32" s="742"/>
      <c r="AR32" s="742"/>
      <c r="AS32" s="742"/>
      <c r="AT32" s="746"/>
      <c r="AU32" s="230" t="s">
        <v>320</v>
      </c>
      <c r="AV32" s="230"/>
      <c r="AW32" s="230"/>
      <c r="AX32" s="682" t="s">
        <v>321</v>
      </c>
      <c r="AY32" s="683"/>
      <c r="AZ32" s="683"/>
      <c r="BA32" s="683"/>
      <c r="BB32" s="683"/>
      <c r="BC32" s="683"/>
      <c r="BD32" s="683"/>
      <c r="BE32" s="683"/>
      <c r="BF32" s="684"/>
      <c r="BG32" s="754">
        <v>99.2</v>
      </c>
      <c r="BH32" s="722"/>
      <c r="BI32" s="722"/>
      <c r="BJ32" s="722"/>
      <c r="BK32" s="722"/>
      <c r="BL32" s="722"/>
      <c r="BM32" s="691">
        <v>98.2</v>
      </c>
      <c r="BN32" s="751"/>
      <c r="BO32" s="751"/>
      <c r="BP32" s="751"/>
      <c r="BQ32" s="752"/>
      <c r="BR32" s="754">
        <v>99</v>
      </c>
      <c r="BS32" s="722"/>
      <c r="BT32" s="722"/>
      <c r="BU32" s="722"/>
      <c r="BV32" s="722"/>
      <c r="BW32" s="722"/>
      <c r="BX32" s="691">
        <v>97.7</v>
      </c>
      <c r="BY32" s="751"/>
      <c r="BZ32" s="751"/>
      <c r="CA32" s="751"/>
      <c r="CB32" s="752"/>
      <c r="CD32" s="729"/>
      <c r="CE32" s="730"/>
      <c r="CF32" s="700" t="s">
        <v>322</v>
      </c>
      <c r="CG32" s="701"/>
      <c r="CH32" s="701"/>
      <c r="CI32" s="701"/>
      <c r="CJ32" s="701"/>
      <c r="CK32" s="701"/>
      <c r="CL32" s="701"/>
      <c r="CM32" s="701"/>
      <c r="CN32" s="701"/>
      <c r="CO32" s="701"/>
      <c r="CP32" s="701"/>
      <c r="CQ32" s="702"/>
      <c r="CR32" s="685">
        <v>13</v>
      </c>
      <c r="CS32" s="686"/>
      <c r="CT32" s="686"/>
      <c r="CU32" s="686"/>
      <c r="CV32" s="686"/>
      <c r="CW32" s="686"/>
      <c r="CX32" s="686"/>
      <c r="CY32" s="687"/>
      <c r="CZ32" s="690">
        <v>0</v>
      </c>
      <c r="DA32" s="720"/>
      <c r="DB32" s="720"/>
      <c r="DC32" s="724"/>
      <c r="DD32" s="694">
        <v>13</v>
      </c>
      <c r="DE32" s="686"/>
      <c r="DF32" s="686"/>
      <c r="DG32" s="686"/>
      <c r="DH32" s="686"/>
      <c r="DI32" s="686"/>
      <c r="DJ32" s="686"/>
      <c r="DK32" s="687"/>
      <c r="DL32" s="694">
        <v>13</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2">
      <c r="B33" s="682" t="s">
        <v>323</v>
      </c>
      <c r="C33" s="683"/>
      <c r="D33" s="683"/>
      <c r="E33" s="683"/>
      <c r="F33" s="683"/>
      <c r="G33" s="683"/>
      <c r="H33" s="683"/>
      <c r="I33" s="683"/>
      <c r="J33" s="683"/>
      <c r="K33" s="683"/>
      <c r="L33" s="683"/>
      <c r="M33" s="683"/>
      <c r="N33" s="683"/>
      <c r="O33" s="683"/>
      <c r="P33" s="683"/>
      <c r="Q33" s="684"/>
      <c r="R33" s="685">
        <v>5971566</v>
      </c>
      <c r="S33" s="686"/>
      <c r="T33" s="686"/>
      <c r="U33" s="686"/>
      <c r="V33" s="686"/>
      <c r="W33" s="686"/>
      <c r="X33" s="686"/>
      <c r="Y33" s="687"/>
      <c r="Z33" s="688">
        <v>13.5</v>
      </c>
      <c r="AA33" s="688"/>
      <c r="AB33" s="688"/>
      <c r="AC33" s="688"/>
      <c r="AD33" s="689" t="s">
        <v>239</v>
      </c>
      <c r="AE33" s="689"/>
      <c r="AF33" s="689"/>
      <c r="AG33" s="689"/>
      <c r="AH33" s="689"/>
      <c r="AI33" s="689"/>
      <c r="AJ33" s="689"/>
      <c r="AK33" s="689"/>
      <c r="AL33" s="690" t="s">
        <v>239</v>
      </c>
      <c r="AM33" s="691"/>
      <c r="AN33" s="691"/>
      <c r="AO33" s="692"/>
      <c r="AP33" s="743"/>
      <c r="AQ33" s="744"/>
      <c r="AR33" s="744"/>
      <c r="AS33" s="744"/>
      <c r="AT33" s="747"/>
      <c r="AU33" s="232"/>
      <c r="AV33" s="232"/>
      <c r="AW33" s="232"/>
      <c r="AX33" s="734" t="s">
        <v>324</v>
      </c>
      <c r="AY33" s="735"/>
      <c r="AZ33" s="735"/>
      <c r="BA33" s="735"/>
      <c r="BB33" s="735"/>
      <c r="BC33" s="735"/>
      <c r="BD33" s="735"/>
      <c r="BE33" s="735"/>
      <c r="BF33" s="736"/>
      <c r="BG33" s="755">
        <v>99.6</v>
      </c>
      <c r="BH33" s="756"/>
      <c r="BI33" s="756"/>
      <c r="BJ33" s="756"/>
      <c r="BK33" s="756"/>
      <c r="BL33" s="756"/>
      <c r="BM33" s="757">
        <v>99.1</v>
      </c>
      <c r="BN33" s="756"/>
      <c r="BO33" s="756"/>
      <c r="BP33" s="756"/>
      <c r="BQ33" s="758"/>
      <c r="BR33" s="755">
        <v>99.4</v>
      </c>
      <c r="BS33" s="756"/>
      <c r="BT33" s="756"/>
      <c r="BU33" s="756"/>
      <c r="BV33" s="756"/>
      <c r="BW33" s="756"/>
      <c r="BX33" s="757">
        <v>98.8</v>
      </c>
      <c r="BY33" s="756"/>
      <c r="BZ33" s="756"/>
      <c r="CA33" s="756"/>
      <c r="CB33" s="758"/>
      <c r="CD33" s="700" t="s">
        <v>325</v>
      </c>
      <c r="CE33" s="701"/>
      <c r="CF33" s="701"/>
      <c r="CG33" s="701"/>
      <c r="CH33" s="701"/>
      <c r="CI33" s="701"/>
      <c r="CJ33" s="701"/>
      <c r="CK33" s="701"/>
      <c r="CL33" s="701"/>
      <c r="CM33" s="701"/>
      <c r="CN33" s="701"/>
      <c r="CO33" s="701"/>
      <c r="CP33" s="701"/>
      <c r="CQ33" s="702"/>
      <c r="CR33" s="685">
        <v>22944159</v>
      </c>
      <c r="CS33" s="722"/>
      <c r="CT33" s="722"/>
      <c r="CU33" s="722"/>
      <c r="CV33" s="722"/>
      <c r="CW33" s="722"/>
      <c r="CX33" s="722"/>
      <c r="CY33" s="723"/>
      <c r="CZ33" s="690">
        <v>54.3</v>
      </c>
      <c r="DA33" s="720"/>
      <c r="DB33" s="720"/>
      <c r="DC33" s="724"/>
      <c r="DD33" s="694">
        <v>10490702</v>
      </c>
      <c r="DE33" s="722"/>
      <c r="DF33" s="722"/>
      <c r="DG33" s="722"/>
      <c r="DH33" s="722"/>
      <c r="DI33" s="722"/>
      <c r="DJ33" s="722"/>
      <c r="DK33" s="723"/>
      <c r="DL33" s="694">
        <v>7179731</v>
      </c>
      <c r="DM33" s="722"/>
      <c r="DN33" s="722"/>
      <c r="DO33" s="722"/>
      <c r="DP33" s="722"/>
      <c r="DQ33" s="722"/>
      <c r="DR33" s="722"/>
      <c r="DS33" s="722"/>
      <c r="DT33" s="722"/>
      <c r="DU33" s="722"/>
      <c r="DV33" s="723"/>
      <c r="DW33" s="690">
        <v>40.9</v>
      </c>
      <c r="DX33" s="720"/>
      <c r="DY33" s="720"/>
      <c r="DZ33" s="720"/>
      <c r="EA33" s="720"/>
      <c r="EB33" s="720"/>
      <c r="EC33" s="721"/>
    </row>
    <row r="34" spans="2:133" ht="11.25" customHeight="1" x14ac:dyDescent="0.2">
      <c r="B34" s="682" t="s">
        <v>326</v>
      </c>
      <c r="C34" s="683"/>
      <c r="D34" s="683"/>
      <c r="E34" s="683"/>
      <c r="F34" s="683"/>
      <c r="G34" s="683"/>
      <c r="H34" s="683"/>
      <c r="I34" s="683"/>
      <c r="J34" s="683"/>
      <c r="K34" s="683"/>
      <c r="L34" s="683"/>
      <c r="M34" s="683"/>
      <c r="N34" s="683"/>
      <c r="O34" s="683"/>
      <c r="P34" s="683"/>
      <c r="Q34" s="684"/>
      <c r="R34" s="685">
        <v>24747</v>
      </c>
      <c r="S34" s="686"/>
      <c r="T34" s="686"/>
      <c r="U34" s="686"/>
      <c r="V34" s="686"/>
      <c r="W34" s="686"/>
      <c r="X34" s="686"/>
      <c r="Y34" s="687"/>
      <c r="Z34" s="688">
        <v>0.1</v>
      </c>
      <c r="AA34" s="688"/>
      <c r="AB34" s="688"/>
      <c r="AC34" s="688"/>
      <c r="AD34" s="689">
        <v>22724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5771926</v>
      </c>
      <c r="CS34" s="686"/>
      <c r="CT34" s="686"/>
      <c r="CU34" s="686"/>
      <c r="CV34" s="686"/>
      <c r="CW34" s="686"/>
      <c r="CX34" s="686"/>
      <c r="CY34" s="687"/>
      <c r="CZ34" s="690">
        <v>13.7</v>
      </c>
      <c r="DA34" s="720"/>
      <c r="DB34" s="720"/>
      <c r="DC34" s="724"/>
      <c r="DD34" s="694">
        <v>3598561</v>
      </c>
      <c r="DE34" s="686"/>
      <c r="DF34" s="686"/>
      <c r="DG34" s="686"/>
      <c r="DH34" s="686"/>
      <c r="DI34" s="686"/>
      <c r="DJ34" s="686"/>
      <c r="DK34" s="687"/>
      <c r="DL34" s="694">
        <v>3071146</v>
      </c>
      <c r="DM34" s="686"/>
      <c r="DN34" s="686"/>
      <c r="DO34" s="686"/>
      <c r="DP34" s="686"/>
      <c r="DQ34" s="686"/>
      <c r="DR34" s="686"/>
      <c r="DS34" s="686"/>
      <c r="DT34" s="686"/>
      <c r="DU34" s="686"/>
      <c r="DV34" s="687"/>
      <c r="DW34" s="690">
        <v>17.5</v>
      </c>
      <c r="DX34" s="720"/>
      <c r="DY34" s="720"/>
      <c r="DZ34" s="720"/>
      <c r="EA34" s="720"/>
      <c r="EB34" s="720"/>
      <c r="EC34" s="721"/>
    </row>
    <row r="35" spans="2:133" ht="11.25" customHeight="1" x14ac:dyDescent="0.2">
      <c r="B35" s="682" t="s">
        <v>328</v>
      </c>
      <c r="C35" s="683"/>
      <c r="D35" s="683"/>
      <c r="E35" s="683"/>
      <c r="F35" s="683"/>
      <c r="G35" s="683"/>
      <c r="H35" s="683"/>
      <c r="I35" s="683"/>
      <c r="J35" s="683"/>
      <c r="K35" s="683"/>
      <c r="L35" s="683"/>
      <c r="M35" s="683"/>
      <c r="N35" s="683"/>
      <c r="O35" s="683"/>
      <c r="P35" s="683"/>
      <c r="Q35" s="684"/>
      <c r="R35" s="685">
        <v>25966</v>
      </c>
      <c r="S35" s="686"/>
      <c r="T35" s="686"/>
      <c r="U35" s="686"/>
      <c r="V35" s="686"/>
      <c r="W35" s="686"/>
      <c r="X35" s="686"/>
      <c r="Y35" s="687"/>
      <c r="Z35" s="688">
        <v>0.1</v>
      </c>
      <c r="AA35" s="688"/>
      <c r="AB35" s="688"/>
      <c r="AC35" s="688"/>
      <c r="AD35" s="689" t="s">
        <v>239</v>
      </c>
      <c r="AE35" s="689"/>
      <c r="AF35" s="689"/>
      <c r="AG35" s="689"/>
      <c r="AH35" s="689"/>
      <c r="AI35" s="689"/>
      <c r="AJ35" s="689"/>
      <c r="AK35" s="689"/>
      <c r="AL35" s="690" t="s">
        <v>239</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123944</v>
      </c>
      <c r="CS35" s="722"/>
      <c r="CT35" s="722"/>
      <c r="CU35" s="722"/>
      <c r="CV35" s="722"/>
      <c r="CW35" s="722"/>
      <c r="CX35" s="722"/>
      <c r="CY35" s="723"/>
      <c r="CZ35" s="690">
        <v>0.3</v>
      </c>
      <c r="DA35" s="720"/>
      <c r="DB35" s="720"/>
      <c r="DC35" s="724"/>
      <c r="DD35" s="694">
        <v>123714</v>
      </c>
      <c r="DE35" s="722"/>
      <c r="DF35" s="722"/>
      <c r="DG35" s="722"/>
      <c r="DH35" s="722"/>
      <c r="DI35" s="722"/>
      <c r="DJ35" s="722"/>
      <c r="DK35" s="723"/>
      <c r="DL35" s="694">
        <v>123714</v>
      </c>
      <c r="DM35" s="722"/>
      <c r="DN35" s="722"/>
      <c r="DO35" s="722"/>
      <c r="DP35" s="722"/>
      <c r="DQ35" s="722"/>
      <c r="DR35" s="722"/>
      <c r="DS35" s="722"/>
      <c r="DT35" s="722"/>
      <c r="DU35" s="722"/>
      <c r="DV35" s="723"/>
      <c r="DW35" s="690">
        <v>0.7</v>
      </c>
      <c r="DX35" s="720"/>
      <c r="DY35" s="720"/>
      <c r="DZ35" s="720"/>
      <c r="EA35" s="720"/>
      <c r="EB35" s="720"/>
      <c r="EC35" s="721"/>
    </row>
    <row r="36" spans="2:133" ht="11.25" customHeight="1" x14ac:dyDescent="0.2">
      <c r="B36" s="682" t="s">
        <v>332</v>
      </c>
      <c r="C36" s="683"/>
      <c r="D36" s="683"/>
      <c r="E36" s="683"/>
      <c r="F36" s="683"/>
      <c r="G36" s="683"/>
      <c r="H36" s="683"/>
      <c r="I36" s="683"/>
      <c r="J36" s="683"/>
      <c r="K36" s="683"/>
      <c r="L36" s="683"/>
      <c r="M36" s="683"/>
      <c r="N36" s="683"/>
      <c r="O36" s="683"/>
      <c r="P36" s="683"/>
      <c r="Q36" s="684"/>
      <c r="R36" s="685">
        <v>719692</v>
      </c>
      <c r="S36" s="686"/>
      <c r="T36" s="686"/>
      <c r="U36" s="686"/>
      <c r="V36" s="686"/>
      <c r="W36" s="686"/>
      <c r="X36" s="686"/>
      <c r="Y36" s="687"/>
      <c r="Z36" s="688">
        <v>1.6</v>
      </c>
      <c r="AA36" s="688"/>
      <c r="AB36" s="688"/>
      <c r="AC36" s="688"/>
      <c r="AD36" s="689" t="s">
        <v>129</v>
      </c>
      <c r="AE36" s="689"/>
      <c r="AF36" s="689"/>
      <c r="AG36" s="689"/>
      <c r="AH36" s="689"/>
      <c r="AI36" s="689"/>
      <c r="AJ36" s="689"/>
      <c r="AK36" s="689"/>
      <c r="AL36" s="690" t="s">
        <v>129</v>
      </c>
      <c r="AM36" s="691"/>
      <c r="AN36" s="691"/>
      <c r="AO36" s="692"/>
      <c r="AP36" s="235"/>
      <c r="AQ36" s="759" t="s">
        <v>333</v>
      </c>
      <c r="AR36" s="760"/>
      <c r="AS36" s="760"/>
      <c r="AT36" s="760"/>
      <c r="AU36" s="760"/>
      <c r="AV36" s="760"/>
      <c r="AW36" s="760"/>
      <c r="AX36" s="760"/>
      <c r="AY36" s="761"/>
      <c r="AZ36" s="674">
        <v>3923084</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270118</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12754153</v>
      </c>
      <c r="CS36" s="686"/>
      <c r="CT36" s="686"/>
      <c r="CU36" s="686"/>
      <c r="CV36" s="686"/>
      <c r="CW36" s="686"/>
      <c r="CX36" s="686"/>
      <c r="CY36" s="687"/>
      <c r="CZ36" s="690">
        <v>30.2</v>
      </c>
      <c r="DA36" s="720"/>
      <c r="DB36" s="720"/>
      <c r="DC36" s="724"/>
      <c r="DD36" s="694">
        <v>2929406</v>
      </c>
      <c r="DE36" s="686"/>
      <c r="DF36" s="686"/>
      <c r="DG36" s="686"/>
      <c r="DH36" s="686"/>
      <c r="DI36" s="686"/>
      <c r="DJ36" s="686"/>
      <c r="DK36" s="687"/>
      <c r="DL36" s="694">
        <v>1822889</v>
      </c>
      <c r="DM36" s="686"/>
      <c r="DN36" s="686"/>
      <c r="DO36" s="686"/>
      <c r="DP36" s="686"/>
      <c r="DQ36" s="686"/>
      <c r="DR36" s="686"/>
      <c r="DS36" s="686"/>
      <c r="DT36" s="686"/>
      <c r="DU36" s="686"/>
      <c r="DV36" s="687"/>
      <c r="DW36" s="690">
        <v>10.4</v>
      </c>
      <c r="DX36" s="720"/>
      <c r="DY36" s="720"/>
      <c r="DZ36" s="720"/>
      <c r="EA36" s="720"/>
      <c r="EB36" s="720"/>
      <c r="EC36" s="721"/>
    </row>
    <row r="37" spans="2:133" ht="11.25" customHeight="1" x14ac:dyDescent="0.2">
      <c r="B37" s="682" t="s">
        <v>336</v>
      </c>
      <c r="C37" s="683"/>
      <c r="D37" s="683"/>
      <c r="E37" s="683"/>
      <c r="F37" s="683"/>
      <c r="G37" s="683"/>
      <c r="H37" s="683"/>
      <c r="I37" s="683"/>
      <c r="J37" s="683"/>
      <c r="K37" s="683"/>
      <c r="L37" s="683"/>
      <c r="M37" s="683"/>
      <c r="N37" s="683"/>
      <c r="O37" s="683"/>
      <c r="P37" s="683"/>
      <c r="Q37" s="684"/>
      <c r="R37" s="685">
        <v>1464242</v>
      </c>
      <c r="S37" s="686"/>
      <c r="T37" s="686"/>
      <c r="U37" s="686"/>
      <c r="V37" s="686"/>
      <c r="W37" s="686"/>
      <c r="X37" s="686"/>
      <c r="Y37" s="687"/>
      <c r="Z37" s="688">
        <v>3.3</v>
      </c>
      <c r="AA37" s="688"/>
      <c r="AB37" s="688"/>
      <c r="AC37" s="688"/>
      <c r="AD37" s="689" t="s">
        <v>129</v>
      </c>
      <c r="AE37" s="689"/>
      <c r="AF37" s="689"/>
      <c r="AG37" s="689"/>
      <c r="AH37" s="689"/>
      <c r="AI37" s="689"/>
      <c r="AJ37" s="689"/>
      <c r="AK37" s="689"/>
      <c r="AL37" s="690" t="s">
        <v>129</v>
      </c>
      <c r="AM37" s="691"/>
      <c r="AN37" s="691"/>
      <c r="AO37" s="692"/>
      <c r="AQ37" s="763" t="s">
        <v>337</v>
      </c>
      <c r="AR37" s="764"/>
      <c r="AS37" s="764"/>
      <c r="AT37" s="764"/>
      <c r="AU37" s="764"/>
      <c r="AV37" s="764"/>
      <c r="AW37" s="764"/>
      <c r="AX37" s="764"/>
      <c r="AY37" s="765"/>
      <c r="AZ37" s="685">
        <v>539425</v>
      </c>
      <c r="BA37" s="686"/>
      <c r="BB37" s="686"/>
      <c r="BC37" s="686"/>
      <c r="BD37" s="722"/>
      <c r="BE37" s="722"/>
      <c r="BF37" s="752"/>
      <c r="BG37" s="700" t="s">
        <v>338</v>
      </c>
      <c r="BH37" s="701"/>
      <c r="BI37" s="701"/>
      <c r="BJ37" s="701"/>
      <c r="BK37" s="701"/>
      <c r="BL37" s="701"/>
      <c r="BM37" s="701"/>
      <c r="BN37" s="701"/>
      <c r="BO37" s="701"/>
      <c r="BP37" s="701"/>
      <c r="BQ37" s="701"/>
      <c r="BR37" s="701"/>
      <c r="BS37" s="701"/>
      <c r="BT37" s="701"/>
      <c r="BU37" s="702"/>
      <c r="BV37" s="685">
        <v>-107260</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720370</v>
      </c>
      <c r="CS37" s="722"/>
      <c r="CT37" s="722"/>
      <c r="CU37" s="722"/>
      <c r="CV37" s="722"/>
      <c r="CW37" s="722"/>
      <c r="CX37" s="722"/>
      <c r="CY37" s="723"/>
      <c r="CZ37" s="690">
        <v>1.7</v>
      </c>
      <c r="DA37" s="720"/>
      <c r="DB37" s="720"/>
      <c r="DC37" s="724"/>
      <c r="DD37" s="694">
        <v>658156</v>
      </c>
      <c r="DE37" s="722"/>
      <c r="DF37" s="722"/>
      <c r="DG37" s="722"/>
      <c r="DH37" s="722"/>
      <c r="DI37" s="722"/>
      <c r="DJ37" s="722"/>
      <c r="DK37" s="723"/>
      <c r="DL37" s="694">
        <v>553129</v>
      </c>
      <c r="DM37" s="722"/>
      <c r="DN37" s="722"/>
      <c r="DO37" s="722"/>
      <c r="DP37" s="722"/>
      <c r="DQ37" s="722"/>
      <c r="DR37" s="722"/>
      <c r="DS37" s="722"/>
      <c r="DT37" s="722"/>
      <c r="DU37" s="722"/>
      <c r="DV37" s="723"/>
      <c r="DW37" s="690">
        <v>3.1</v>
      </c>
      <c r="DX37" s="720"/>
      <c r="DY37" s="720"/>
      <c r="DZ37" s="720"/>
      <c r="EA37" s="720"/>
      <c r="EB37" s="720"/>
      <c r="EC37" s="721"/>
    </row>
    <row r="38" spans="2:133" ht="11.25" customHeight="1" x14ac:dyDescent="0.2">
      <c r="B38" s="682" t="s">
        <v>340</v>
      </c>
      <c r="C38" s="683"/>
      <c r="D38" s="683"/>
      <c r="E38" s="683"/>
      <c r="F38" s="683"/>
      <c r="G38" s="683"/>
      <c r="H38" s="683"/>
      <c r="I38" s="683"/>
      <c r="J38" s="683"/>
      <c r="K38" s="683"/>
      <c r="L38" s="683"/>
      <c r="M38" s="683"/>
      <c r="N38" s="683"/>
      <c r="O38" s="683"/>
      <c r="P38" s="683"/>
      <c r="Q38" s="684"/>
      <c r="R38" s="685">
        <v>179747</v>
      </c>
      <c r="S38" s="686"/>
      <c r="T38" s="686"/>
      <c r="U38" s="686"/>
      <c r="V38" s="686"/>
      <c r="W38" s="686"/>
      <c r="X38" s="686"/>
      <c r="Y38" s="687"/>
      <c r="Z38" s="688">
        <v>0.4</v>
      </c>
      <c r="AA38" s="688"/>
      <c r="AB38" s="688"/>
      <c r="AC38" s="688"/>
      <c r="AD38" s="689">
        <v>2133</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112930</v>
      </c>
      <c r="BA38" s="686"/>
      <c r="BB38" s="686"/>
      <c r="BC38" s="686"/>
      <c r="BD38" s="722"/>
      <c r="BE38" s="722"/>
      <c r="BF38" s="752"/>
      <c r="BG38" s="700" t="s">
        <v>342</v>
      </c>
      <c r="BH38" s="701"/>
      <c r="BI38" s="701"/>
      <c r="BJ38" s="701"/>
      <c r="BK38" s="701"/>
      <c r="BL38" s="701"/>
      <c r="BM38" s="701"/>
      <c r="BN38" s="701"/>
      <c r="BO38" s="701"/>
      <c r="BP38" s="701"/>
      <c r="BQ38" s="701"/>
      <c r="BR38" s="701"/>
      <c r="BS38" s="701"/>
      <c r="BT38" s="701"/>
      <c r="BU38" s="702"/>
      <c r="BV38" s="685">
        <v>11988</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3246526</v>
      </c>
      <c r="CS38" s="686"/>
      <c r="CT38" s="686"/>
      <c r="CU38" s="686"/>
      <c r="CV38" s="686"/>
      <c r="CW38" s="686"/>
      <c r="CX38" s="686"/>
      <c r="CY38" s="687"/>
      <c r="CZ38" s="690">
        <v>7.7</v>
      </c>
      <c r="DA38" s="720"/>
      <c r="DB38" s="720"/>
      <c r="DC38" s="724"/>
      <c r="DD38" s="694">
        <v>2819719</v>
      </c>
      <c r="DE38" s="686"/>
      <c r="DF38" s="686"/>
      <c r="DG38" s="686"/>
      <c r="DH38" s="686"/>
      <c r="DI38" s="686"/>
      <c r="DJ38" s="686"/>
      <c r="DK38" s="687"/>
      <c r="DL38" s="694">
        <v>2161982</v>
      </c>
      <c r="DM38" s="686"/>
      <c r="DN38" s="686"/>
      <c r="DO38" s="686"/>
      <c r="DP38" s="686"/>
      <c r="DQ38" s="686"/>
      <c r="DR38" s="686"/>
      <c r="DS38" s="686"/>
      <c r="DT38" s="686"/>
      <c r="DU38" s="686"/>
      <c r="DV38" s="687"/>
      <c r="DW38" s="690">
        <v>12.3</v>
      </c>
      <c r="DX38" s="720"/>
      <c r="DY38" s="720"/>
      <c r="DZ38" s="720"/>
      <c r="EA38" s="720"/>
      <c r="EB38" s="720"/>
      <c r="EC38" s="721"/>
    </row>
    <row r="39" spans="2:133" ht="11.25" customHeight="1" x14ac:dyDescent="0.2">
      <c r="B39" s="682" t="s">
        <v>344</v>
      </c>
      <c r="C39" s="683"/>
      <c r="D39" s="683"/>
      <c r="E39" s="683"/>
      <c r="F39" s="683"/>
      <c r="G39" s="683"/>
      <c r="H39" s="683"/>
      <c r="I39" s="683"/>
      <c r="J39" s="683"/>
      <c r="K39" s="683"/>
      <c r="L39" s="683"/>
      <c r="M39" s="683"/>
      <c r="N39" s="683"/>
      <c r="O39" s="683"/>
      <c r="P39" s="683"/>
      <c r="Q39" s="684"/>
      <c r="R39" s="685">
        <v>1555781</v>
      </c>
      <c r="S39" s="686"/>
      <c r="T39" s="686"/>
      <c r="U39" s="686"/>
      <c r="V39" s="686"/>
      <c r="W39" s="686"/>
      <c r="X39" s="686"/>
      <c r="Y39" s="687"/>
      <c r="Z39" s="688">
        <v>3.5</v>
      </c>
      <c r="AA39" s="688"/>
      <c r="AB39" s="688"/>
      <c r="AC39" s="688"/>
      <c r="AD39" s="689" t="s">
        <v>129</v>
      </c>
      <c r="AE39" s="689"/>
      <c r="AF39" s="689"/>
      <c r="AG39" s="689"/>
      <c r="AH39" s="689"/>
      <c r="AI39" s="689"/>
      <c r="AJ39" s="689"/>
      <c r="AK39" s="689"/>
      <c r="AL39" s="690" t="s">
        <v>239</v>
      </c>
      <c r="AM39" s="691"/>
      <c r="AN39" s="691"/>
      <c r="AO39" s="692"/>
      <c r="AQ39" s="763" t="s">
        <v>345</v>
      </c>
      <c r="AR39" s="764"/>
      <c r="AS39" s="764"/>
      <c r="AT39" s="764"/>
      <c r="AU39" s="764"/>
      <c r="AV39" s="764"/>
      <c r="AW39" s="764"/>
      <c r="AX39" s="764"/>
      <c r="AY39" s="765"/>
      <c r="AZ39" s="685">
        <v>24566</v>
      </c>
      <c r="BA39" s="686"/>
      <c r="BB39" s="686"/>
      <c r="BC39" s="686"/>
      <c r="BD39" s="722"/>
      <c r="BE39" s="722"/>
      <c r="BF39" s="752"/>
      <c r="BG39" s="700" t="s">
        <v>346</v>
      </c>
      <c r="BH39" s="701"/>
      <c r="BI39" s="701"/>
      <c r="BJ39" s="701"/>
      <c r="BK39" s="701"/>
      <c r="BL39" s="701"/>
      <c r="BM39" s="701"/>
      <c r="BN39" s="701"/>
      <c r="BO39" s="701"/>
      <c r="BP39" s="701"/>
      <c r="BQ39" s="701"/>
      <c r="BR39" s="701"/>
      <c r="BS39" s="701"/>
      <c r="BT39" s="701"/>
      <c r="BU39" s="702"/>
      <c r="BV39" s="685">
        <v>18237</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1021610</v>
      </c>
      <c r="CS39" s="722"/>
      <c r="CT39" s="722"/>
      <c r="CU39" s="722"/>
      <c r="CV39" s="722"/>
      <c r="CW39" s="722"/>
      <c r="CX39" s="722"/>
      <c r="CY39" s="723"/>
      <c r="CZ39" s="690">
        <v>2.4</v>
      </c>
      <c r="DA39" s="720"/>
      <c r="DB39" s="720"/>
      <c r="DC39" s="724"/>
      <c r="DD39" s="694">
        <v>1019302</v>
      </c>
      <c r="DE39" s="722"/>
      <c r="DF39" s="722"/>
      <c r="DG39" s="722"/>
      <c r="DH39" s="722"/>
      <c r="DI39" s="722"/>
      <c r="DJ39" s="722"/>
      <c r="DK39" s="723"/>
      <c r="DL39" s="694" t="s">
        <v>239</v>
      </c>
      <c r="DM39" s="722"/>
      <c r="DN39" s="722"/>
      <c r="DO39" s="722"/>
      <c r="DP39" s="722"/>
      <c r="DQ39" s="722"/>
      <c r="DR39" s="722"/>
      <c r="DS39" s="722"/>
      <c r="DT39" s="722"/>
      <c r="DU39" s="722"/>
      <c r="DV39" s="723"/>
      <c r="DW39" s="690" t="s">
        <v>239</v>
      </c>
      <c r="DX39" s="720"/>
      <c r="DY39" s="720"/>
      <c r="DZ39" s="720"/>
      <c r="EA39" s="720"/>
      <c r="EB39" s="720"/>
      <c r="EC39" s="721"/>
    </row>
    <row r="40" spans="2:133" ht="11.25" customHeight="1" x14ac:dyDescent="0.2">
      <c r="B40" s="682" t="s">
        <v>348</v>
      </c>
      <c r="C40" s="683"/>
      <c r="D40" s="683"/>
      <c r="E40" s="683"/>
      <c r="F40" s="683"/>
      <c r="G40" s="683"/>
      <c r="H40" s="683"/>
      <c r="I40" s="683"/>
      <c r="J40" s="683"/>
      <c r="K40" s="683"/>
      <c r="L40" s="683"/>
      <c r="M40" s="683"/>
      <c r="N40" s="683"/>
      <c r="O40" s="683"/>
      <c r="P40" s="683"/>
      <c r="Q40" s="684"/>
      <c r="R40" s="685">
        <v>77700</v>
      </c>
      <c r="S40" s="686"/>
      <c r="T40" s="686"/>
      <c r="U40" s="686"/>
      <c r="V40" s="686"/>
      <c r="W40" s="686"/>
      <c r="X40" s="686"/>
      <c r="Y40" s="687"/>
      <c r="Z40" s="688">
        <v>0.2</v>
      </c>
      <c r="AA40" s="688"/>
      <c r="AB40" s="688"/>
      <c r="AC40" s="688"/>
      <c r="AD40" s="689" t="s">
        <v>129</v>
      </c>
      <c r="AE40" s="689"/>
      <c r="AF40" s="689"/>
      <c r="AG40" s="689"/>
      <c r="AH40" s="689"/>
      <c r="AI40" s="689"/>
      <c r="AJ40" s="689"/>
      <c r="AK40" s="689"/>
      <c r="AL40" s="690" t="s">
        <v>239</v>
      </c>
      <c r="AM40" s="691"/>
      <c r="AN40" s="691"/>
      <c r="AO40" s="692"/>
      <c r="AQ40" s="763" t="s">
        <v>349</v>
      </c>
      <c r="AR40" s="764"/>
      <c r="AS40" s="764"/>
      <c r="AT40" s="764"/>
      <c r="AU40" s="764"/>
      <c r="AV40" s="764"/>
      <c r="AW40" s="764"/>
      <c r="AX40" s="764"/>
      <c r="AY40" s="765"/>
      <c r="AZ40" s="685">
        <v>24203</v>
      </c>
      <c r="BA40" s="686"/>
      <c r="BB40" s="686"/>
      <c r="BC40" s="686"/>
      <c r="BD40" s="722"/>
      <c r="BE40" s="722"/>
      <c r="BF40" s="752"/>
      <c r="BG40" s="772" t="s">
        <v>350</v>
      </c>
      <c r="BH40" s="773"/>
      <c r="BI40" s="773"/>
      <c r="BJ40" s="773"/>
      <c r="BK40" s="773"/>
      <c r="BL40" s="236"/>
      <c r="BM40" s="701" t="s">
        <v>351</v>
      </c>
      <c r="BN40" s="701"/>
      <c r="BO40" s="701"/>
      <c r="BP40" s="701"/>
      <c r="BQ40" s="701"/>
      <c r="BR40" s="701"/>
      <c r="BS40" s="701"/>
      <c r="BT40" s="701"/>
      <c r="BU40" s="702"/>
      <c r="BV40" s="685">
        <v>99</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26000</v>
      </c>
      <c r="CS40" s="686"/>
      <c r="CT40" s="686"/>
      <c r="CU40" s="686"/>
      <c r="CV40" s="686"/>
      <c r="CW40" s="686"/>
      <c r="CX40" s="686"/>
      <c r="CY40" s="687"/>
      <c r="CZ40" s="690">
        <v>0.1</v>
      </c>
      <c r="DA40" s="720"/>
      <c r="DB40" s="720"/>
      <c r="DC40" s="724"/>
      <c r="DD40" s="694" t="s">
        <v>239</v>
      </c>
      <c r="DE40" s="686"/>
      <c r="DF40" s="686"/>
      <c r="DG40" s="686"/>
      <c r="DH40" s="686"/>
      <c r="DI40" s="686"/>
      <c r="DJ40" s="686"/>
      <c r="DK40" s="687"/>
      <c r="DL40" s="694" t="s">
        <v>129</v>
      </c>
      <c r="DM40" s="686"/>
      <c r="DN40" s="686"/>
      <c r="DO40" s="686"/>
      <c r="DP40" s="686"/>
      <c r="DQ40" s="686"/>
      <c r="DR40" s="686"/>
      <c r="DS40" s="686"/>
      <c r="DT40" s="686"/>
      <c r="DU40" s="686"/>
      <c r="DV40" s="687"/>
      <c r="DW40" s="690" t="s">
        <v>239</v>
      </c>
      <c r="DX40" s="720"/>
      <c r="DY40" s="720"/>
      <c r="DZ40" s="720"/>
      <c r="EA40" s="720"/>
      <c r="EB40" s="720"/>
      <c r="EC40" s="721"/>
    </row>
    <row r="41" spans="2:133" ht="11.25" customHeight="1" x14ac:dyDescent="0.2">
      <c r="B41" s="682" t="s">
        <v>353</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239</v>
      </c>
      <c r="AA41" s="688"/>
      <c r="AB41" s="688"/>
      <c r="AC41" s="688"/>
      <c r="AD41" s="689" t="s">
        <v>129</v>
      </c>
      <c r="AE41" s="689"/>
      <c r="AF41" s="689"/>
      <c r="AG41" s="689"/>
      <c r="AH41" s="689"/>
      <c r="AI41" s="689"/>
      <c r="AJ41" s="689"/>
      <c r="AK41" s="689"/>
      <c r="AL41" s="690" t="s">
        <v>129</v>
      </c>
      <c r="AM41" s="691"/>
      <c r="AN41" s="691"/>
      <c r="AO41" s="692"/>
      <c r="AQ41" s="763" t="s">
        <v>354</v>
      </c>
      <c r="AR41" s="764"/>
      <c r="AS41" s="764"/>
      <c r="AT41" s="764"/>
      <c r="AU41" s="764"/>
      <c r="AV41" s="764"/>
      <c r="AW41" s="764"/>
      <c r="AX41" s="764"/>
      <c r="AY41" s="765"/>
      <c r="AZ41" s="685">
        <v>902374</v>
      </c>
      <c r="BA41" s="686"/>
      <c r="BB41" s="686"/>
      <c r="BC41" s="686"/>
      <c r="BD41" s="722"/>
      <c r="BE41" s="722"/>
      <c r="BF41" s="752"/>
      <c r="BG41" s="772"/>
      <c r="BH41" s="773"/>
      <c r="BI41" s="773"/>
      <c r="BJ41" s="773"/>
      <c r="BK41" s="773"/>
      <c r="BL41" s="236"/>
      <c r="BM41" s="701" t="s">
        <v>355</v>
      </c>
      <c r="BN41" s="701"/>
      <c r="BO41" s="701"/>
      <c r="BP41" s="701"/>
      <c r="BQ41" s="701"/>
      <c r="BR41" s="701"/>
      <c r="BS41" s="701"/>
      <c r="BT41" s="701"/>
      <c r="BU41" s="702"/>
      <c r="BV41" s="685">
        <v>2</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129</v>
      </c>
      <c r="CS41" s="722"/>
      <c r="CT41" s="722"/>
      <c r="CU41" s="722"/>
      <c r="CV41" s="722"/>
      <c r="CW41" s="722"/>
      <c r="CX41" s="722"/>
      <c r="CY41" s="723"/>
      <c r="CZ41" s="690" t="s">
        <v>129</v>
      </c>
      <c r="DA41" s="720"/>
      <c r="DB41" s="720"/>
      <c r="DC41" s="724"/>
      <c r="DD41" s="694" t="s">
        <v>239</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357</v>
      </c>
      <c r="C42" s="683"/>
      <c r="D42" s="683"/>
      <c r="E42" s="683"/>
      <c r="F42" s="683"/>
      <c r="G42" s="683"/>
      <c r="H42" s="683"/>
      <c r="I42" s="683"/>
      <c r="J42" s="683"/>
      <c r="K42" s="683"/>
      <c r="L42" s="683"/>
      <c r="M42" s="683"/>
      <c r="N42" s="683"/>
      <c r="O42" s="683"/>
      <c r="P42" s="683"/>
      <c r="Q42" s="684"/>
      <c r="R42" s="685">
        <v>1143381</v>
      </c>
      <c r="S42" s="686"/>
      <c r="T42" s="686"/>
      <c r="U42" s="686"/>
      <c r="V42" s="686"/>
      <c r="W42" s="686"/>
      <c r="X42" s="686"/>
      <c r="Y42" s="687"/>
      <c r="Z42" s="688">
        <v>2.6</v>
      </c>
      <c r="AA42" s="688"/>
      <c r="AB42" s="688"/>
      <c r="AC42" s="688"/>
      <c r="AD42" s="689" t="s">
        <v>129</v>
      </c>
      <c r="AE42" s="689"/>
      <c r="AF42" s="689"/>
      <c r="AG42" s="689"/>
      <c r="AH42" s="689"/>
      <c r="AI42" s="689"/>
      <c r="AJ42" s="689"/>
      <c r="AK42" s="689"/>
      <c r="AL42" s="690" t="s">
        <v>239</v>
      </c>
      <c r="AM42" s="691"/>
      <c r="AN42" s="691"/>
      <c r="AO42" s="692"/>
      <c r="AQ42" s="784" t="s">
        <v>358</v>
      </c>
      <c r="AR42" s="785"/>
      <c r="AS42" s="785"/>
      <c r="AT42" s="785"/>
      <c r="AU42" s="785"/>
      <c r="AV42" s="785"/>
      <c r="AW42" s="785"/>
      <c r="AX42" s="785"/>
      <c r="AY42" s="786"/>
      <c r="AZ42" s="776">
        <v>2319586</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294</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1468362</v>
      </c>
      <c r="CS42" s="686"/>
      <c r="CT42" s="686"/>
      <c r="CU42" s="686"/>
      <c r="CV42" s="686"/>
      <c r="CW42" s="686"/>
      <c r="CX42" s="686"/>
      <c r="CY42" s="687"/>
      <c r="CZ42" s="690">
        <v>3.5</v>
      </c>
      <c r="DA42" s="691"/>
      <c r="DB42" s="691"/>
      <c r="DC42" s="703"/>
      <c r="DD42" s="694">
        <v>225162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361</v>
      </c>
      <c r="C43" s="735"/>
      <c r="D43" s="735"/>
      <c r="E43" s="735"/>
      <c r="F43" s="735"/>
      <c r="G43" s="735"/>
      <c r="H43" s="735"/>
      <c r="I43" s="735"/>
      <c r="J43" s="735"/>
      <c r="K43" s="735"/>
      <c r="L43" s="735"/>
      <c r="M43" s="735"/>
      <c r="N43" s="735"/>
      <c r="O43" s="735"/>
      <c r="P43" s="735"/>
      <c r="Q43" s="736"/>
      <c r="R43" s="776">
        <v>44273867</v>
      </c>
      <c r="S43" s="777"/>
      <c r="T43" s="777"/>
      <c r="U43" s="777"/>
      <c r="V43" s="777"/>
      <c r="W43" s="777"/>
      <c r="X43" s="777"/>
      <c r="Y43" s="778"/>
      <c r="Z43" s="779">
        <v>100</v>
      </c>
      <c r="AA43" s="779"/>
      <c r="AB43" s="779"/>
      <c r="AC43" s="779"/>
      <c r="AD43" s="780">
        <v>16341979</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50021</v>
      </c>
      <c r="CS43" s="722"/>
      <c r="CT43" s="722"/>
      <c r="CU43" s="722"/>
      <c r="CV43" s="722"/>
      <c r="CW43" s="722"/>
      <c r="CX43" s="722"/>
      <c r="CY43" s="723"/>
      <c r="CZ43" s="690">
        <v>0.1</v>
      </c>
      <c r="DA43" s="720"/>
      <c r="DB43" s="720"/>
      <c r="DC43" s="724"/>
      <c r="DD43" s="694">
        <v>50021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1420795</v>
      </c>
      <c r="CS44" s="686"/>
      <c r="CT44" s="686"/>
      <c r="CU44" s="686"/>
      <c r="CV44" s="686"/>
      <c r="CW44" s="686"/>
      <c r="CX44" s="686"/>
      <c r="CY44" s="687"/>
      <c r="CZ44" s="690">
        <v>3.4</v>
      </c>
      <c r="DA44" s="691"/>
      <c r="DB44" s="691"/>
      <c r="DC44" s="703"/>
      <c r="DD44" s="694">
        <v>221995</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219820</v>
      </c>
      <c r="CS45" s="722"/>
      <c r="CT45" s="722"/>
      <c r="CU45" s="722"/>
      <c r="CV45" s="722"/>
      <c r="CW45" s="722"/>
      <c r="CX45" s="722"/>
      <c r="CY45" s="723"/>
      <c r="CZ45" s="690">
        <v>0.5</v>
      </c>
      <c r="DA45" s="720"/>
      <c r="DB45" s="720"/>
      <c r="DC45" s="724"/>
      <c r="DD45" s="694">
        <v>2851</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1200975</v>
      </c>
      <c r="CS46" s="686"/>
      <c r="CT46" s="686"/>
      <c r="CU46" s="686"/>
      <c r="CV46" s="686"/>
      <c r="CW46" s="686"/>
      <c r="CX46" s="686"/>
      <c r="CY46" s="687"/>
      <c r="CZ46" s="690">
        <v>2.8</v>
      </c>
      <c r="DA46" s="691"/>
      <c r="DB46" s="691"/>
      <c r="DC46" s="703"/>
      <c r="DD46" s="694">
        <v>219144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47567</v>
      </c>
      <c r="CS47" s="722"/>
      <c r="CT47" s="722"/>
      <c r="CU47" s="722"/>
      <c r="CV47" s="722"/>
      <c r="CW47" s="722"/>
      <c r="CX47" s="722"/>
      <c r="CY47" s="723"/>
      <c r="CZ47" s="690">
        <v>0.1</v>
      </c>
      <c r="DA47" s="720"/>
      <c r="DB47" s="720"/>
      <c r="DC47" s="724"/>
      <c r="DD47" s="694">
        <v>3167</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239</v>
      </c>
      <c r="CS48" s="686"/>
      <c r="CT48" s="686"/>
      <c r="CU48" s="686"/>
      <c r="CV48" s="686"/>
      <c r="CW48" s="686"/>
      <c r="CX48" s="686"/>
      <c r="CY48" s="687"/>
      <c r="CZ48" s="690" t="s">
        <v>239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371</v>
      </c>
      <c r="CE49" s="735"/>
      <c r="CF49" s="735"/>
      <c r="CG49" s="735"/>
      <c r="CH49" s="735"/>
      <c r="CI49" s="735"/>
      <c r="CJ49" s="735"/>
      <c r="CK49" s="735"/>
      <c r="CL49" s="735"/>
      <c r="CM49" s="735"/>
      <c r="CN49" s="735"/>
      <c r="CO49" s="735"/>
      <c r="CP49" s="735"/>
      <c r="CQ49" s="736"/>
      <c r="CR49" s="776">
        <v>42281094</v>
      </c>
      <c r="CS49" s="756"/>
      <c r="CT49" s="756"/>
      <c r="CU49" s="756"/>
      <c r="CV49" s="756"/>
      <c r="CW49" s="756"/>
      <c r="CX49" s="756"/>
      <c r="CY49" s="787"/>
      <c r="CZ49" s="781">
        <v>100</v>
      </c>
      <c r="DA49" s="788"/>
      <c r="DB49" s="788"/>
      <c r="DC49" s="789"/>
      <c r="DD49" s="790">
        <v>19788945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YQ448VKEiuR4qh5iesdi61Jha13O7g9PJlwhBfw4q7G/SnM1/UMgwsv59bIhKwjtx6RbJFTPlB1P0w9p4eIvA==" saltValue="xaOQZqK8c2wNOJEA1qS5L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40" zoomScaleNormal="40" zoomScaleSheetLayoutView="70" workbookViewId="0">
      <selection activeCell="Q7" sqref="Q7:U7"/>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394</v>
      </c>
      <c r="C7" s="818"/>
      <c r="D7" s="818"/>
      <c r="E7" s="818"/>
      <c r="F7" s="818"/>
      <c r="G7" s="818"/>
      <c r="H7" s="818"/>
      <c r="I7" s="818"/>
      <c r="J7" s="818"/>
      <c r="K7" s="818"/>
      <c r="L7" s="818"/>
      <c r="M7" s="818"/>
      <c r="N7" s="818"/>
      <c r="O7" s="818"/>
      <c r="P7" s="819"/>
      <c r="Q7" s="820"/>
      <c r="R7" s="821"/>
      <c r="S7" s="821"/>
      <c r="T7" s="821"/>
      <c r="U7" s="821"/>
      <c r="V7" s="821"/>
      <c r="W7" s="821"/>
      <c r="X7" s="821"/>
      <c r="Y7" s="821"/>
      <c r="Z7" s="821"/>
      <c r="AA7" s="821"/>
      <c r="AB7" s="821"/>
      <c r="AC7" s="821"/>
      <c r="AD7" s="821"/>
      <c r="AE7" s="822"/>
      <c r="AF7" s="823">
        <v>1916</v>
      </c>
      <c r="AG7" s="824"/>
      <c r="AH7" s="824"/>
      <c r="AI7" s="824"/>
      <c r="AJ7" s="825"/>
      <c r="AK7" s="860"/>
      <c r="AL7" s="861"/>
      <c r="AM7" s="861"/>
      <c r="AN7" s="861"/>
      <c r="AO7" s="861"/>
      <c r="AP7" s="861"/>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396</v>
      </c>
      <c r="B23" s="876" t="s">
        <v>397</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1916</v>
      </c>
      <c r="AG23" s="880"/>
      <c r="AH23" s="880"/>
      <c r="AI23" s="880"/>
      <c r="AJ23" s="883"/>
      <c r="AK23" s="884"/>
      <c r="AL23" s="885"/>
      <c r="AM23" s="885"/>
      <c r="AN23" s="885"/>
      <c r="AO23" s="885"/>
      <c r="AP23" s="880"/>
      <c r="AQ23" s="880"/>
      <c r="AR23" s="880"/>
      <c r="AS23" s="880"/>
      <c r="AT23" s="880"/>
      <c r="AU23" s="886"/>
      <c r="AV23" s="886"/>
      <c r="AW23" s="886"/>
      <c r="AX23" s="886"/>
      <c r="AY23" s="887"/>
      <c r="AZ23" s="895" t="s">
        <v>398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377</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409</v>
      </c>
      <c r="C28" s="818"/>
      <c r="D28" s="818"/>
      <c r="E28" s="818"/>
      <c r="F28" s="818"/>
      <c r="G28" s="818"/>
      <c r="H28" s="818"/>
      <c r="I28" s="818"/>
      <c r="J28" s="818"/>
      <c r="K28" s="818"/>
      <c r="L28" s="818"/>
      <c r="M28" s="818"/>
      <c r="N28" s="818"/>
      <c r="O28" s="818"/>
      <c r="P28" s="819"/>
      <c r="Q28" s="908"/>
      <c r="R28" s="909"/>
      <c r="S28" s="909"/>
      <c r="T28" s="909"/>
      <c r="U28" s="909"/>
      <c r="V28" s="909"/>
      <c r="W28" s="909"/>
      <c r="X28" s="909"/>
      <c r="Y28" s="909"/>
      <c r="Z28" s="909"/>
      <c r="AA28" s="909"/>
      <c r="AB28" s="909"/>
      <c r="AC28" s="909"/>
      <c r="AD28" s="909"/>
      <c r="AE28" s="910"/>
      <c r="AF28" s="911">
        <v>270</v>
      </c>
      <c r="AG28" s="909"/>
      <c r="AH28" s="909"/>
      <c r="AI28" s="909"/>
      <c r="AJ28" s="912"/>
      <c r="AK28" s="913"/>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410</v>
      </c>
      <c r="C29" s="842"/>
      <c r="D29" s="842"/>
      <c r="E29" s="842"/>
      <c r="F29" s="842"/>
      <c r="G29" s="842"/>
      <c r="H29" s="842"/>
      <c r="I29" s="842"/>
      <c r="J29" s="842"/>
      <c r="K29" s="842"/>
      <c r="L29" s="842"/>
      <c r="M29" s="842"/>
      <c r="N29" s="842"/>
      <c r="O29" s="842"/>
      <c r="P29" s="843"/>
      <c r="Q29" s="844"/>
      <c r="R29" s="845"/>
      <c r="S29" s="845"/>
      <c r="T29" s="845"/>
      <c r="U29" s="845"/>
      <c r="V29" s="845"/>
      <c r="W29" s="845"/>
      <c r="X29" s="845"/>
      <c r="Y29" s="845"/>
      <c r="Z29" s="845"/>
      <c r="AA29" s="845"/>
      <c r="AB29" s="845"/>
      <c r="AC29" s="845"/>
      <c r="AD29" s="845"/>
      <c r="AE29" s="846"/>
      <c r="AF29" s="847">
        <v>690</v>
      </c>
      <c r="AG29" s="848"/>
      <c r="AH29" s="848"/>
      <c r="AI29" s="848"/>
      <c r="AJ29" s="849"/>
      <c r="AK29" s="916"/>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411</v>
      </c>
      <c r="C30" s="842"/>
      <c r="D30" s="842"/>
      <c r="E30" s="842"/>
      <c r="F30" s="842"/>
      <c r="G30" s="842"/>
      <c r="H30" s="842"/>
      <c r="I30" s="842"/>
      <c r="J30" s="842"/>
      <c r="K30" s="842"/>
      <c r="L30" s="842"/>
      <c r="M30" s="842"/>
      <c r="N30" s="842"/>
      <c r="O30" s="842"/>
      <c r="P30" s="843"/>
      <c r="Q30" s="844"/>
      <c r="R30" s="845"/>
      <c r="S30" s="845"/>
      <c r="T30" s="845"/>
      <c r="U30" s="845"/>
      <c r="V30" s="845"/>
      <c r="W30" s="845"/>
      <c r="X30" s="845"/>
      <c r="Y30" s="845"/>
      <c r="Z30" s="845"/>
      <c r="AA30" s="845"/>
      <c r="AB30" s="845"/>
      <c r="AC30" s="845"/>
      <c r="AD30" s="845"/>
      <c r="AE30" s="846"/>
      <c r="AF30" s="847">
        <v>41</v>
      </c>
      <c r="AG30" s="848"/>
      <c r="AH30" s="848"/>
      <c r="AI30" s="848"/>
      <c r="AJ30" s="849"/>
      <c r="AK30" s="916"/>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412</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v>309</v>
      </c>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414</v>
      </c>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v>1</v>
      </c>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396</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1311</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404</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c r="C69" s="960"/>
      <c r="D69" s="960"/>
      <c r="E69" s="960"/>
      <c r="F69" s="960"/>
      <c r="G69" s="960"/>
      <c r="H69" s="960"/>
      <c r="I69" s="960"/>
      <c r="J69" s="960"/>
      <c r="K69" s="960"/>
      <c r="L69" s="960"/>
      <c r="M69" s="960"/>
      <c r="N69" s="960"/>
      <c r="O69" s="960"/>
      <c r="P69" s="961"/>
      <c r="Q69" s="962"/>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396</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312</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312</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312</v>
      </c>
      <c r="DR109" s="981"/>
      <c r="DS109" s="981"/>
      <c r="DT109" s="981"/>
      <c r="DU109" s="982"/>
      <c r="DV109" s="980" t="s">
        <v>438</v>
      </c>
      <c r="DW109" s="981"/>
      <c r="DX109" s="981"/>
      <c r="DY109" s="981"/>
      <c r="DZ109" s="983"/>
    </row>
    <row r="110" spans="1:131" s="248" customFormat="1" ht="26.25" customHeight="1" x14ac:dyDescent="0.2">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1624684</v>
      </c>
      <c r="AB110" s="988"/>
      <c r="AC110" s="988"/>
      <c r="AD110" s="988"/>
      <c r="AE110" s="989"/>
      <c r="AF110" s="990">
        <v>1629188</v>
      </c>
      <c r="AG110" s="988"/>
      <c r="AH110" s="988"/>
      <c r="AI110" s="988"/>
      <c r="AJ110" s="989"/>
      <c r="AK110" s="990">
        <v>1736014</v>
      </c>
      <c r="AL110" s="988"/>
      <c r="AM110" s="988"/>
      <c r="AN110" s="988"/>
      <c r="AO110" s="989"/>
      <c r="AP110" s="991">
        <v>11.2</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20590899</v>
      </c>
      <c r="BR110" s="1023"/>
      <c r="BS110" s="1023"/>
      <c r="BT110" s="1023"/>
      <c r="BU110" s="1023"/>
      <c r="BV110" s="1023">
        <v>20492023</v>
      </c>
      <c r="BW110" s="1023"/>
      <c r="BX110" s="1023"/>
      <c r="BY110" s="1023"/>
      <c r="BZ110" s="1023"/>
      <c r="CA110" s="1023">
        <v>20414492</v>
      </c>
      <c r="CB110" s="1023"/>
      <c r="CC110" s="1023"/>
      <c r="CD110" s="1023"/>
      <c r="CE110" s="1023"/>
      <c r="CF110" s="1037">
        <v>131.19999999999999</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445</v>
      </c>
      <c r="DM110" s="1023"/>
      <c r="DN110" s="1023"/>
      <c r="DO110" s="1023"/>
      <c r="DP110" s="1023"/>
      <c r="DQ110" s="1023" t="s">
        <v>418</v>
      </c>
      <c r="DR110" s="1023"/>
      <c r="DS110" s="1023"/>
      <c r="DT110" s="1023"/>
      <c r="DU110" s="1023"/>
      <c r="DV110" s="1024" t="s">
        <v>446</v>
      </c>
      <c r="DW110" s="1024"/>
      <c r="DX110" s="1024"/>
      <c r="DY110" s="1024"/>
      <c r="DZ110" s="1025"/>
    </row>
    <row r="111" spans="1:131" s="248" customFormat="1" ht="26.25" customHeight="1" x14ac:dyDescent="0.2">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446</v>
      </c>
      <c r="AB111" s="1030"/>
      <c r="AC111" s="1030"/>
      <c r="AD111" s="1030"/>
      <c r="AE111" s="1031"/>
      <c r="AF111" s="1032" t="s">
        <v>129</v>
      </c>
      <c r="AG111" s="1030"/>
      <c r="AH111" s="1030"/>
      <c r="AI111" s="1030"/>
      <c r="AJ111" s="1031"/>
      <c r="AK111" s="1032" t="s">
        <v>398</v>
      </c>
      <c r="AL111" s="1030"/>
      <c r="AM111" s="1030"/>
      <c r="AN111" s="1030"/>
      <c r="AO111" s="1031"/>
      <c r="AP111" s="1033" t="s">
        <v>418</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42500</v>
      </c>
      <c r="BR111" s="1016"/>
      <c r="BS111" s="1016"/>
      <c r="BT111" s="1016"/>
      <c r="BU111" s="1016"/>
      <c r="BV111" s="1016">
        <v>22346</v>
      </c>
      <c r="BW111" s="1016"/>
      <c r="BX111" s="1016"/>
      <c r="BY111" s="1016"/>
      <c r="BZ111" s="1016"/>
      <c r="CA111" s="1016">
        <v>35274</v>
      </c>
      <c r="CB111" s="1016"/>
      <c r="CC111" s="1016"/>
      <c r="CD111" s="1016"/>
      <c r="CE111" s="1016"/>
      <c r="CF111" s="1010">
        <v>0.2</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450</v>
      </c>
      <c r="DH111" s="1016"/>
      <c r="DI111" s="1016"/>
      <c r="DJ111" s="1016"/>
      <c r="DK111" s="1016"/>
      <c r="DL111" s="1016" t="s">
        <v>398</v>
      </c>
      <c r="DM111" s="1016"/>
      <c r="DN111" s="1016"/>
      <c r="DO111" s="1016"/>
      <c r="DP111" s="1016"/>
      <c r="DQ111" s="1016" t="s">
        <v>444</v>
      </c>
      <c r="DR111" s="1016"/>
      <c r="DS111" s="1016"/>
      <c r="DT111" s="1016"/>
      <c r="DU111" s="1016"/>
      <c r="DV111" s="1017" t="s">
        <v>418</v>
      </c>
      <c r="DW111" s="1017"/>
      <c r="DX111" s="1017"/>
      <c r="DY111" s="1017"/>
      <c r="DZ111" s="1018"/>
    </row>
    <row r="112" spans="1:131" s="248" customFormat="1" ht="26.25" customHeight="1" x14ac:dyDescent="0.2">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453</v>
      </c>
      <c r="AB112" s="1055"/>
      <c r="AC112" s="1055"/>
      <c r="AD112" s="1055"/>
      <c r="AE112" s="1056"/>
      <c r="AF112" s="1057" t="s">
        <v>445</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3022253</v>
      </c>
      <c r="BR112" s="1016"/>
      <c r="BS112" s="1016"/>
      <c r="BT112" s="1016"/>
      <c r="BU112" s="1016"/>
      <c r="BV112" s="1016">
        <v>3165146</v>
      </c>
      <c r="BW112" s="1016"/>
      <c r="BX112" s="1016"/>
      <c r="BY112" s="1016"/>
      <c r="BZ112" s="1016"/>
      <c r="CA112" s="1016">
        <v>3169125</v>
      </c>
      <c r="CB112" s="1016"/>
      <c r="CC112" s="1016"/>
      <c r="CD112" s="1016"/>
      <c r="CE112" s="1016"/>
      <c r="CF112" s="1010">
        <v>20.399999999999999</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129</v>
      </c>
      <c r="DM112" s="1016"/>
      <c r="DN112" s="1016"/>
      <c r="DO112" s="1016"/>
      <c r="DP112" s="1016"/>
      <c r="DQ112" s="1016" t="s">
        <v>450</v>
      </c>
      <c r="DR112" s="1016"/>
      <c r="DS112" s="1016"/>
      <c r="DT112" s="1016"/>
      <c r="DU112" s="1016"/>
      <c r="DV112" s="1017" t="s">
        <v>445</v>
      </c>
      <c r="DW112" s="1017"/>
      <c r="DX112" s="1017"/>
      <c r="DY112" s="1017"/>
      <c r="DZ112" s="1018"/>
    </row>
    <row r="113" spans="1:130" s="248" customFormat="1" ht="26.25" customHeight="1" x14ac:dyDescent="0.2">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425667</v>
      </c>
      <c r="AB113" s="1030"/>
      <c r="AC113" s="1030"/>
      <c r="AD113" s="1030"/>
      <c r="AE113" s="1031"/>
      <c r="AF113" s="1032">
        <v>492103</v>
      </c>
      <c r="AG113" s="1030"/>
      <c r="AH113" s="1030"/>
      <c r="AI113" s="1030"/>
      <c r="AJ113" s="1031"/>
      <c r="AK113" s="1032">
        <v>433189</v>
      </c>
      <c r="AL113" s="1030"/>
      <c r="AM113" s="1030"/>
      <c r="AN113" s="1030"/>
      <c r="AO113" s="1031"/>
      <c r="AP113" s="1033">
        <v>2.8</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558717</v>
      </c>
      <c r="BR113" s="1016"/>
      <c r="BS113" s="1016"/>
      <c r="BT113" s="1016"/>
      <c r="BU113" s="1016"/>
      <c r="BV113" s="1016">
        <v>811424</v>
      </c>
      <c r="BW113" s="1016"/>
      <c r="BX113" s="1016"/>
      <c r="BY113" s="1016"/>
      <c r="BZ113" s="1016"/>
      <c r="CA113" s="1016">
        <v>816753</v>
      </c>
      <c r="CB113" s="1016"/>
      <c r="CC113" s="1016"/>
      <c r="CD113" s="1016"/>
      <c r="CE113" s="1016"/>
      <c r="CF113" s="1010">
        <v>5.2</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418</v>
      </c>
      <c r="DH113" s="1055"/>
      <c r="DI113" s="1055"/>
      <c r="DJ113" s="1055"/>
      <c r="DK113" s="1056"/>
      <c r="DL113" s="1057" t="s">
        <v>418</v>
      </c>
      <c r="DM113" s="1055"/>
      <c r="DN113" s="1055"/>
      <c r="DO113" s="1055"/>
      <c r="DP113" s="1056"/>
      <c r="DQ113" s="1057" t="s">
        <v>445</v>
      </c>
      <c r="DR113" s="1055"/>
      <c r="DS113" s="1055"/>
      <c r="DT113" s="1055"/>
      <c r="DU113" s="1056"/>
      <c r="DV113" s="1058" t="s">
        <v>398</v>
      </c>
      <c r="DW113" s="1059"/>
      <c r="DX113" s="1059"/>
      <c r="DY113" s="1059"/>
      <c r="DZ113" s="1060"/>
    </row>
    <row r="114" spans="1:130" s="248" customFormat="1" ht="26.25" customHeight="1" x14ac:dyDescent="0.2">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41110</v>
      </c>
      <c r="AB114" s="1055"/>
      <c r="AC114" s="1055"/>
      <c r="AD114" s="1055"/>
      <c r="AE114" s="1056"/>
      <c r="AF114" s="1057">
        <v>37457</v>
      </c>
      <c r="AG114" s="1055"/>
      <c r="AH114" s="1055"/>
      <c r="AI114" s="1055"/>
      <c r="AJ114" s="1056"/>
      <c r="AK114" s="1057">
        <v>20082</v>
      </c>
      <c r="AL114" s="1055"/>
      <c r="AM114" s="1055"/>
      <c r="AN114" s="1055"/>
      <c r="AO114" s="1056"/>
      <c r="AP114" s="1058">
        <v>0.1</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3866206</v>
      </c>
      <c r="BR114" s="1016"/>
      <c r="BS114" s="1016"/>
      <c r="BT114" s="1016"/>
      <c r="BU114" s="1016"/>
      <c r="BV114" s="1016">
        <v>3703179</v>
      </c>
      <c r="BW114" s="1016"/>
      <c r="BX114" s="1016"/>
      <c r="BY114" s="1016"/>
      <c r="BZ114" s="1016"/>
      <c r="CA114" s="1016">
        <v>3769792</v>
      </c>
      <c r="CB114" s="1016"/>
      <c r="CC114" s="1016"/>
      <c r="CD114" s="1016"/>
      <c r="CE114" s="1016"/>
      <c r="CF114" s="1010">
        <v>24.2</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453</v>
      </c>
      <c r="DH114" s="1055"/>
      <c r="DI114" s="1055"/>
      <c r="DJ114" s="1055"/>
      <c r="DK114" s="1056"/>
      <c r="DL114" s="1057" t="s">
        <v>445</v>
      </c>
      <c r="DM114" s="1055"/>
      <c r="DN114" s="1055"/>
      <c r="DO114" s="1055"/>
      <c r="DP114" s="1056"/>
      <c r="DQ114" s="1057" t="s">
        <v>445</v>
      </c>
      <c r="DR114" s="1055"/>
      <c r="DS114" s="1055"/>
      <c r="DT114" s="1055"/>
      <c r="DU114" s="1056"/>
      <c r="DV114" s="1058" t="s">
        <v>445</v>
      </c>
      <c r="DW114" s="1059"/>
      <c r="DX114" s="1059"/>
      <c r="DY114" s="1059"/>
      <c r="DZ114" s="1060"/>
    </row>
    <row r="115" spans="1:130" s="248" customFormat="1" ht="26.25" customHeight="1" x14ac:dyDescent="0.2">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20340</v>
      </c>
      <c r="AB115" s="1030"/>
      <c r="AC115" s="1030"/>
      <c r="AD115" s="1030"/>
      <c r="AE115" s="1031"/>
      <c r="AF115" s="1032">
        <v>20151</v>
      </c>
      <c r="AG115" s="1030"/>
      <c r="AH115" s="1030"/>
      <c r="AI115" s="1030"/>
      <c r="AJ115" s="1031"/>
      <c r="AK115" s="1032">
        <v>12837</v>
      </c>
      <c r="AL115" s="1030"/>
      <c r="AM115" s="1030"/>
      <c r="AN115" s="1030"/>
      <c r="AO115" s="1031"/>
      <c r="AP115" s="1033">
        <v>0.1</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418</v>
      </c>
      <c r="BR115" s="1016"/>
      <c r="BS115" s="1016"/>
      <c r="BT115" s="1016"/>
      <c r="BU115" s="1016"/>
      <c r="BV115" s="1016" t="s">
        <v>445</v>
      </c>
      <c r="BW115" s="1016"/>
      <c r="BX115" s="1016"/>
      <c r="BY115" s="1016"/>
      <c r="BZ115" s="1016"/>
      <c r="CA115" s="1016" t="s">
        <v>418</v>
      </c>
      <c r="CB115" s="1016"/>
      <c r="CC115" s="1016"/>
      <c r="CD115" s="1016"/>
      <c r="CE115" s="1016"/>
      <c r="CF115" s="1010" t="s">
        <v>450</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444</v>
      </c>
      <c r="DM115" s="1055"/>
      <c r="DN115" s="1055"/>
      <c r="DO115" s="1055"/>
      <c r="DP115" s="1056"/>
      <c r="DQ115" s="1057">
        <v>25768</v>
      </c>
      <c r="DR115" s="1055"/>
      <c r="DS115" s="1055"/>
      <c r="DT115" s="1055"/>
      <c r="DU115" s="1056"/>
      <c r="DV115" s="1058">
        <v>0.2</v>
      </c>
      <c r="DW115" s="1059"/>
      <c r="DX115" s="1059"/>
      <c r="DY115" s="1059"/>
      <c r="DZ115" s="1060"/>
    </row>
    <row r="116" spans="1:130" s="248" customFormat="1" ht="26.25" customHeight="1" x14ac:dyDescent="0.2">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101</v>
      </c>
      <c r="AB116" s="1055"/>
      <c r="AC116" s="1055"/>
      <c r="AD116" s="1055"/>
      <c r="AE116" s="1056"/>
      <c r="AF116" s="1057" t="s">
        <v>444</v>
      </c>
      <c r="AG116" s="1055"/>
      <c r="AH116" s="1055"/>
      <c r="AI116" s="1055"/>
      <c r="AJ116" s="1056"/>
      <c r="AK116" s="1057" t="s">
        <v>445</v>
      </c>
      <c r="AL116" s="1055"/>
      <c r="AM116" s="1055"/>
      <c r="AN116" s="1055"/>
      <c r="AO116" s="1056"/>
      <c r="AP116" s="1058" t="s">
        <v>129</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418</v>
      </c>
      <c r="BW116" s="1016"/>
      <c r="BX116" s="1016"/>
      <c r="BY116" s="1016"/>
      <c r="BZ116" s="1016"/>
      <c r="CA116" s="1016" t="s">
        <v>418</v>
      </c>
      <c r="CB116" s="1016"/>
      <c r="CC116" s="1016"/>
      <c r="CD116" s="1016"/>
      <c r="CE116" s="1016"/>
      <c r="CF116" s="1010" t="s">
        <v>445</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42500</v>
      </c>
      <c r="DH116" s="1055"/>
      <c r="DI116" s="1055"/>
      <c r="DJ116" s="1055"/>
      <c r="DK116" s="1056"/>
      <c r="DL116" s="1057">
        <v>22346</v>
      </c>
      <c r="DM116" s="1055"/>
      <c r="DN116" s="1055"/>
      <c r="DO116" s="1055"/>
      <c r="DP116" s="1056"/>
      <c r="DQ116" s="1057">
        <v>9506</v>
      </c>
      <c r="DR116" s="1055"/>
      <c r="DS116" s="1055"/>
      <c r="DT116" s="1055"/>
      <c r="DU116" s="1056"/>
      <c r="DV116" s="1058">
        <v>0.1</v>
      </c>
      <c r="DW116" s="1059"/>
      <c r="DX116" s="1059"/>
      <c r="DY116" s="1059"/>
      <c r="DZ116" s="1060"/>
    </row>
    <row r="117" spans="1:130" s="248" customFormat="1" ht="26.25" customHeight="1" x14ac:dyDescent="0.2">
      <c r="A117" s="1000" t="s">
        <v>192</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2111902</v>
      </c>
      <c r="AB117" s="1073"/>
      <c r="AC117" s="1073"/>
      <c r="AD117" s="1073"/>
      <c r="AE117" s="1074"/>
      <c r="AF117" s="1075">
        <v>2178899</v>
      </c>
      <c r="AG117" s="1073"/>
      <c r="AH117" s="1073"/>
      <c r="AI117" s="1073"/>
      <c r="AJ117" s="1074"/>
      <c r="AK117" s="1075">
        <v>2202122</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453</v>
      </c>
      <c r="BR117" s="1016"/>
      <c r="BS117" s="1016"/>
      <c r="BT117" s="1016"/>
      <c r="BU117" s="1016"/>
      <c r="BV117" s="1016" t="s">
        <v>453</v>
      </c>
      <c r="BW117" s="1016"/>
      <c r="BX117" s="1016"/>
      <c r="BY117" s="1016"/>
      <c r="BZ117" s="1016"/>
      <c r="CA117" s="1016" t="s">
        <v>418</v>
      </c>
      <c r="CB117" s="1016"/>
      <c r="CC117" s="1016"/>
      <c r="CD117" s="1016"/>
      <c r="CE117" s="1016"/>
      <c r="CF117" s="1010" t="s">
        <v>453</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453</v>
      </c>
      <c r="DH117" s="1055"/>
      <c r="DI117" s="1055"/>
      <c r="DJ117" s="1055"/>
      <c r="DK117" s="1056"/>
      <c r="DL117" s="1057" t="s">
        <v>453</v>
      </c>
      <c r="DM117" s="1055"/>
      <c r="DN117" s="1055"/>
      <c r="DO117" s="1055"/>
      <c r="DP117" s="1056"/>
      <c r="DQ117" s="1057" t="s">
        <v>453</v>
      </c>
      <c r="DR117" s="1055"/>
      <c r="DS117" s="1055"/>
      <c r="DT117" s="1055"/>
      <c r="DU117" s="1056"/>
      <c r="DV117" s="1058" t="s">
        <v>453</v>
      </c>
      <c r="DW117" s="1059"/>
      <c r="DX117" s="1059"/>
      <c r="DY117" s="1059"/>
      <c r="DZ117" s="1060"/>
    </row>
    <row r="118" spans="1:130" s="248" customFormat="1" ht="26.25" customHeight="1" x14ac:dyDescent="0.2">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312</v>
      </c>
      <c r="AL118" s="981"/>
      <c r="AM118" s="981"/>
      <c r="AN118" s="981"/>
      <c r="AO118" s="982"/>
      <c r="AP118" s="1067" t="s">
        <v>438</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398</v>
      </c>
      <c r="BR118" s="1094"/>
      <c r="BS118" s="1094"/>
      <c r="BT118" s="1094"/>
      <c r="BU118" s="1094"/>
      <c r="BV118" s="1094" t="s">
        <v>398</v>
      </c>
      <c r="BW118" s="1094"/>
      <c r="BX118" s="1094"/>
      <c r="BY118" s="1094"/>
      <c r="BZ118" s="1094"/>
      <c r="CA118" s="1094" t="s">
        <v>398</v>
      </c>
      <c r="CB118" s="1094"/>
      <c r="CC118" s="1094"/>
      <c r="CD118" s="1094"/>
      <c r="CE118" s="1094"/>
      <c r="CF118" s="1010" t="s">
        <v>398</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398</v>
      </c>
      <c r="DH118" s="1055"/>
      <c r="DI118" s="1055"/>
      <c r="DJ118" s="1055"/>
      <c r="DK118" s="1056"/>
      <c r="DL118" s="1057" t="s">
        <v>398</v>
      </c>
      <c r="DM118" s="1055"/>
      <c r="DN118" s="1055"/>
      <c r="DO118" s="1055"/>
      <c r="DP118" s="1056"/>
      <c r="DQ118" s="1057" t="s">
        <v>398</v>
      </c>
      <c r="DR118" s="1055"/>
      <c r="DS118" s="1055"/>
      <c r="DT118" s="1055"/>
      <c r="DU118" s="1056"/>
      <c r="DV118" s="1058" t="s">
        <v>398</v>
      </c>
      <c r="DW118" s="1059"/>
      <c r="DX118" s="1059"/>
      <c r="DY118" s="1059"/>
      <c r="DZ118" s="1060"/>
    </row>
    <row r="119" spans="1:130" s="248" customFormat="1" ht="26.25" customHeight="1" x14ac:dyDescent="0.2">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398</v>
      </c>
      <c r="AB119" s="988"/>
      <c r="AC119" s="988"/>
      <c r="AD119" s="988"/>
      <c r="AE119" s="989"/>
      <c r="AF119" s="990" t="s">
        <v>398</v>
      </c>
      <c r="AG119" s="988"/>
      <c r="AH119" s="988"/>
      <c r="AI119" s="988"/>
      <c r="AJ119" s="989"/>
      <c r="AK119" s="990" t="s">
        <v>398</v>
      </c>
      <c r="AL119" s="988"/>
      <c r="AM119" s="988"/>
      <c r="AN119" s="988"/>
      <c r="AO119" s="989"/>
      <c r="AP119" s="991" t="s">
        <v>398</v>
      </c>
      <c r="AQ119" s="992"/>
      <c r="AR119" s="992"/>
      <c r="AS119" s="992"/>
      <c r="AT119" s="993"/>
      <c r="AU119" s="998"/>
      <c r="AV119" s="999"/>
      <c r="AW119" s="999"/>
      <c r="AX119" s="999"/>
      <c r="AY119" s="999"/>
      <c r="AZ119" s="279" t="s">
        <v>192</v>
      </c>
      <c r="BA119" s="279"/>
      <c r="BB119" s="279"/>
      <c r="BC119" s="279"/>
      <c r="BD119" s="279"/>
      <c r="BE119" s="279"/>
      <c r="BF119" s="279"/>
      <c r="BG119" s="279"/>
      <c r="BH119" s="279"/>
      <c r="BI119" s="279"/>
      <c r="BJ119" s="279"/>
      <c r="BK119" s="279"/>
      <c r="BL119" s="279"/>
      <c r="BM119" s="279"/>
      <c r="BN119" s="279"/>
      <c r="BO119" s="1071" t="s">
        <v>473</v>
      </c>
      <c r="BP119" s="1102"/>
      <c r="BQ119" s="1093">
        <v>28080575</v>
      </c>
      <c r="BR119" s="1094"/>
      <c r="BS119" s="1094"/>
      <c r="BT119" s="1094"/>
      <c r="BU119" s="1094"/>
      <c r="BV119" s="1094">
        <v>28194118</v>
      </c>
      <c r="BW119" s="1094"/>
      <c r="BX119" s="1094"/>
      <c r="BY119" s="1094"/>
      <c r="BZ119" s="1094"/>
      <c r="CA119" s="1094">
        <v>28205436</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475</v>
      </c>
      <c r="DH119" s="1080"/>
      <c r="DI119" s="1080"/>
      <c r="DJ119" s="1080"/>
      <c r="DK119" s="1081"/>
      <c r="DL119" s="1079" t="s">
        <v>476</v>
      </c>
      <c r="DM119" s="1080"/>
      <c r="DN119" s="1080"/>
      <c r="DO119" s="1080"/>
      <c r="DP119" s="1081"/>
      <c r="DQ119" s="1079" t="s">
        <v>477</v>
      </c>
      <c r="DR119" s="1080"/>
      <c r="DS119" s="1080"/>
      <c r="DT119" s="1080"/>
      <c r="DU119" s="1081"/>
      <c r="DV119" s="1082" t="s">
        <v>478</v>
      </c>
      <c r="DW119" s="1083"/>
      <c r="DX119" s="1083"/>
      <c r="DY119" s="1083"/>
      <c r="DZ119" s="1084"/>
    </row>
    <row r="120" spans="1:130" s="248" customFormat="1" ht="26.25" customHeight="1" x14ac:dyDescent="0.2">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479</v>
      </c>
      <c r="AB120" s="1055"/>
      <c r="AC120" s="1055"/>
      <c r="AD120" s="1055"/>
      <c r="AE120" s="1056"/>
      <c r="AF120" s="1057" t="s">
        <v>480</v>
      </c>
      <c r="AG120" s="1055"/>
      <c r="AH120" s="1055"/>
      <c r="AI120" s="1055"/>
      <c r="AJ120" s="1056"/>
      <c r="AK120" s="1057" t="s">
        <v>475</v>
      </c>
      <c r="AL120" s="1055"/>
      <c r="AM120" s="1055"/>
      <c r="AN120" s="1055"/>
      <c r="AO120" s="1056"/>
      <c r="AP120" s="1058" t="s">
        <v>129</v>
      </c>
      <c r="AQ120" s="1059"/>
      <c r="AR120" s="1059"/>
      <c r="AS120" s="1059"/>
      <c r="AT120" s="1060"/>
      <c r="AU120" s="1085" t="s">
        <v>481</v>
      </c>
      <c r="AV120" s="1086"/>
      <c r="AW120" s="1086"/>
      <c r="AX120" s="1086"/>
      <c r="AY120" s="1087"/>
      <c r="AZ120" s="1036" t="s">
        <v>482</v>
      </c>
      <c r="BA120" s="985"/>
      <c r="BB120" s="985"/>
      <c r="BC120" s="985"/>
      <c r="BD120" s="985"/>
      <c r="BE120" s="985"/>
      <c r="BF120" s="985"/>
      <c r="BG120" s="985"/>
      <c r="BH120" s="985"/>
      <c r="BI120" s="985"/>
      <c r="BJ120" s="985"/>
      <c r="BK120" s="985"/>
      <c r="BL120" s="985"/>
      <c r="BM120" s="985"/>
      <c r="BN120" s="985"/>
      <c r="BO120" s="985"/>
      <c r="BP120" s="986"/>
      <c r="BQ120" s="1022">
        <v>6011942</v>
      </c>
      <c r="BR120" s="1023"/>
      <c r="BS120" s="1023"/>
      <c r="BT120" s="1023"/>
      <c r="BU120" s="1023"/>
      <c r="BV120" s="1023">
        <v>6200961</v>
      </c>
      <c r="BW120" s="1023"/>
      <c r="BX120" s="1023"/>
      <c r="BY120" s="1023"/>
      <c r="BZ120" s="1023"/>
      <c r="CA120" s="1023">
        <v>6865131</v>
      </c>
      <c r="CB120" s="1023"/>
      <c r="CC120" s="1023"/>
      <c r="CD120" s="1023"/>
      <c r="CE120" s="1023"/>
      <c r="CF120" s="1037">
        <v>44.1</v>
      </c>
      <c r="CG120" s="1038"/>
      <c r="CH120" s="1038"/>
      <c r="CI120" s="1038"/>
      <c r="CJ120" s="1038"/>
      <c r="CK120" s="1103" t="s">
        <v>483</v>
      </c>
      <c r="CL120" s="1104"/>
      <c r="CM120" s="1104"/>
      <c r="CN120" s="1104"/>
      <c r="CO120" s="1105"/>
      <c r="CP120" s="1111" t="s">
        <v>484</v>
      </c>
      <c r="CQ120" s="1112"/>
      <c r="CR120" s="1112"/>
      <c r="CS120" s="1112"/>
      <c r="CT120" s="1112"/>
      <c r="CU120" s="1112"/>
      <c r="CV120" s="1112"/>
      <c r="CW120" s="1112"/>
      <c r="CX120" s="1112"/>
      <c r="CY120" s="1112"/>
      <c r="CZ120" s="1112"/>
      <c r="DA120" s="1112"/>
      <c r="DB120" s="1112"/>
      <c r="DC120" s="1112"/>
      <c r="DD120" s="1112"/>
      <c r="DE120" s="1112"/>
      <c r="DF120" s="1113"/>
      <c r="DG120" s="1022" t="s">
        <v>480</v>
      </c>
      <c r="DH120" s="1023"/>
      <c r="DI120" s="1023"/>
      <c r="DJ120" s="1023"/>
      <c r="DK120" s="1023"/>
      <c r="DL120" s="1023" t="s">
        <v>398</v>
      </c>
      <c r="DM120" s="1023"/>
      <c r="DN120" s="1023"/>
      <c r="DO120" s="1023"/>
      <c r="DP120" s="1023"/>
      <c r="DQ120" s="1023">
        <v>3169125</v>
      </c>
      <c r="DR120" s="1023"/>
      <c r="DS120" s="1023"/>
      <c r="DT120" s="1023"/>
      <c r="DU120" s="1023"/>
      <c r="DV120" s="1024">
        <v>20.399999999999999</v>
      </c>
      <c r="DW120" s="1024"/>
      <c r="DX120" s="1024"/>
      <c r="DY120" s="1024"/>
      <c r="DZ120" s="1025"/>
    </row>
    <row r="121" spans="1:130" s="248" customFormat="1" ht="26.25" customHeight="1" x14ac:dyDescent="0.2">
      <c r="A121" s="1155"/>
      <c r="B121" s="1042"/>
      <c r="C121" s="1063" t="s">
        <v>485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477</v>
      </c>
      <c r="AG121" s="1055"/>
      <c r="AH121" s="1055"/>
      <c r="AI121" s="1055"/>
      <c r="AJ121" s="1056"/>
      <c r="AK121" s="1057" t="s">
        <v>480</v>
      </c>
      <c r="AL121" s="1055"/>
      <c r="AM121" s="1055"/>
      <c r="AN121" s="1055"/>
      <c r="AO121" s="1056"/>
      <c r="AP121" s="1058" t="s">
        <v>479</v>
      </c>
      <c r="AQ121" s="1059"/>
      <c r="AR121" s="1059"/>
      <c r="AS121" s="1059"/>
      <c r="AT121" s="1060"/>
      <c r="AU121" s="1088"/>
      <c r="AV121" s="1089"/>
      <c r="AW121" s="1089"/>
      <c r="AX121" s="1089"/>
      <c r="AY121" s="1090"/>
      <c r="AZ121" s="1045" t="s">
        <v>486</v>
      </c>
      <c r="BA121" s="1046"/>
      <c r="BB121" s="1046"/>
      <c r="BC121" s="1046"/>
      <c r="BD121" s="1046"/>
      <c r="BE121" s="1046"/>
      <c r="BF121" s="1046"/>
      <c r="BG121" s="1046"/>
      <c r="BH121" s="1046"/>
      <c r="BI121" s="1046"/>
      <c r="BJ121" s="1046"/>
      <c r="BK121" s="1046"/>
      <c r="BL121" s="1046"/>
      <c r="BM121" s="1046"/>
      <c r="BN121" s="1046"/>
      <c r="BO121" s="1046"/>
      <c r="BP121" s="1047"/>
      <c r="BQ121" s="1015">
        <v>3684890</v>
      </c>
      <c r="BR121" s="1016"/>
      <c r="BS121" s="1016"/>
      <c r="BT121" s="1016"/>
      <c r="BU121" s="1016"/>
      <c r="BV121" s="1016">
        <v>4665710</v>
      </c>
      <c r="BW121" s="1016"/>
      <c r="BX121" s="1016"/>
      <c r="BY121" s="1016"/>
      <c r="BZ121" s="1016"/>
      <c r="CA121" s="1016">
        <v>3293985</v>
      </c>
      <c r="CB121" s="1016"/>
      <c r="CC121" s="1016"/>
      <c r="CD121" s="1016"/>
      <c r="CE121" s="1016"/>
      <c r="CF121" s="1010">
        <v>21.2</v>
      </c>
      <c r="CG121" s="1011"/>
      <c r="CH121" s="1011"/>
      <c r="CI121" s="1011"/>
      <c r="CJ121" s="1011"/>
      <c r="CK121" s="1106"/>
      <c r="CL121" s="1107"/>
      <c r="CM121" s="1107"/>
      <c r="CN121" s="1107"/>
      <c r="CO121" s="1108"/>
      <c r="CP121" s="1116" t="s">
        <v>487</v>
      </c>
      <c r="CQ121" s="1117"/>
      <c r="CR121" s="1117"/>
      <c r="CS121" s="1117"/>
      <c r="CT121" s="1117"/>
      <c r="CU121" s="1117"/>
      <c r="CV121" s="1117"/>
      <c r="CW121" s="1117"/>
      <c r="CX121" s="1117"/>
      <c r="CY121" s="1117"/>
      <c r="CZ121" s="1117"/>
      <c r="DA121" s="1117"/>
      <c r="DB121" s="1117"/>
      <c r="DC121" s="1117"/>
      <c r="DD121" s="1117"/>
      <c r="DE121" s="1117"/>
      <c r="DF121" s="1118"/>
      <c r="DG121" s="1015" t="s">
        <v>475</v>
      </c>
      <c r="DH121" s="1016"/>
      <c r="DI121" s="1016"/>
      <c r="DJ121" s="1016"/>
      <c r="DK121" s="1016"/>
      <c r="DL121" s="1016" t="s">
        <v>398</v>
      </c>
      <c r="DM121" s="1016"/>
      <c r="DN121" s="1016"/>
      <c r="DO121" s="1016"/>
      <c r="DP121" s="1016"/>
      <c r="DQ121" s="1016" t="s">
        <v>477</v>
      </c>
      <c r="DR121" s="1016"/>
      <c r="DS121" s="1016"/>
      <c r="DT121" s="1016"/>
      <c r="DU121" s="1016"/>
      <c r="DV121" s="1017" t="s">
        <v>480</v>
      </c>
      <c r="DW121" s="1017"/>
      <c r="DX121" s="1017"/>
      <c r="DY121" s="1017"/>
      <c r="DZ121" s="1018"/>
    </row>
    <row r="122" spans="1:130" s="248" customFormat="1" ht="26.25" customHeight="1" x14ac:dyDescent="0.2">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480</v>
      </c>
      <c r="AB122" s="1055"/>
      <c r="AC122" s="1055"/>
      <c r="AD122" s="1055"/>
      <c r="AE122" s="1056"/>
      <c r="AF122" s="1057" t="s">
        <v>488</v>
      </c>
      <c r="AG122" s="1055"/>
      <c r="AH122" s="1055"/>
      <c r="AI122" s="1055"/>
      <c r="AJ122" s="1056"/>
      <c r="AK122" s="1057" t="s">
        <v>477</v>
      </c>
      <c r="AL122" s="1055"/>
      <c r="AM122" s="1055"/>
      <c r="AN122" s="1055"/>
      <c r="AO122" s="1056"/>
      <c r="AP122" s="1058" t="s">
        <v>475</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20214156</v>
      </c>
      <c r="BR122" s="1094"/>
      <c r="BS122" s="1094"/>
      <c r="BT122" s="1094"/>
      <c r="BU122" s="1094"/>
      <c r="BV122" s="1094">
        <v>20045490</v>
      </c>
      <c r="BW122" s="1094"/>
      <c r="BX122" s="1094"/>
      <c r="BY122" s="1094"/>
      <c r="BZ122" s="1094"/>
      <c r="CA122" s="1094">
        <v>19939254</v>
      </c>
      <c r="CB122" s="1094"/>
      <c r="CC122" s="1094"/>
      <c r="CD122" s="1094"/>
      <c r="CE122" s="1094"/>
      <c r="CF122" s="1114">
        <v>128.1</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t="s">
        <v>476</v>
      </c>
      <c r="DH122" s="1016"/>
      <c r="DI122" s="1016"/>
      <c r="DJ122" s="1016"/>
      <c r="DK122" s="1016"/>
      <c r="DL122" s="1016" t="s">
        <v>480</v>
      </c>
      <c r="DM122" s="1016"/>
      <c r="DN122" s="1016"/>
      <c r="DO122" s="1016"/>
      <c r="DP122" s="1016"/>
      <c r="DQ122" s="1016" t="s">
        <v>478</v>
      </c>
      <c r="DR122" s="1016"/>
      <c r="DS122" s="1016"/>
      <c r="DT122" s="1016"/>
      <c r="DU122" s="1016"/>
      <c r="DV122" s="1017" t="s">
        <v>398</v>
      </c>
      <c r="DW122" s="1017"/>
      <c r="DX122" s="1017"/>
      <c r="DY122" s="1017"/>
      <c r="DZ122" s="1018"/>
    </row>
    <row r="123" spans="1:130" s="248" customFormat="1" ht="26.25" customHeight="1" x14ac:dyDescent="0.2">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7065</v>
      </c>
      <c r="AB123" s="1055"/>
      <c r="AC123" s="1055"/>
      <c r="AD123" s="1055"/>
      <c r="AE123" s="1056"/>
      <c r="AF123" s="1057">
        <v>7065</v>
      </c>
      <c r="AG123" s="1055"/>
      <c r="AH123" s="1055"/>
      <c r="AI123" s="1055"/>
      <c r="AJ123" s="1056"/>
      <c r="AK123" s="1057" t="s">
        <v>490</v>
      </c>
      <c r="AL123" s="1055"/>
      <c r="AM123" s="1055"/>
      <c r="AN123" s="1055"/>
      <c r="AO123" s="1056"/>
      <c r="AP123" s="1058" t="s">
        <v>475</v>
      </c>
      <c r="AQ123" s="1059"/>
      <c r="AR123" s="1059"/>
      <c r="AS123" s="1059"/>
      <c r="AT123" s="1060"/>
      <c r="AU123" s="1091"/>
      <c r="AV123" s="1092"/>
      <c r="AW123" s="1092"/>
      <c r="AX123" s="1092"/>
      <c r="AY123" s="1092"/>
      <c r="AZ123" s="279" t="s">
        <v>192</v>
      </c>
      <c r="BA123" s="279"/>
      <c r="BB123" s="279"/>
      <c r="BC123" s="279"/>
      <c r="BD123" s="279"/>
      <c r="BE123" s="279"/>
      <c r="BF123" s="279"/>
      <c r="BG123" s="279"/>
      <c r="BH123" s="279"/>
      <c r="BI123" s="279"/>
      <c r="BJ123" s="279"/>
      <c r="BK123" s="279"/>
      <c r="BL123" s="279"/>
      <c r="BM123" s="279"/>
      <c r="BN123" s="279"/>
      <c r="BO123" s="1071" t="s">
        <v>491</v>
      </c>
      <c r="BP123" s="1102"/>
      <c r="BQ123" s="1161">
        <v>29910988</v>
      </c>
      <c r="BR123" s="1162"/>
      <c r="BS123" s="1162"/>
      <c r="BT123" s="1162"/>
      <c r="BU123" s="1162"/>
      <c r="BV123" s="1162">
        <v>30912161</v>
      </c>
      <c r="BW123" s="1162"/>
      <c r="BX123" s="1162"/>
      <c r="BY123" s="1162"/>
      <c r="BZ123" s="1162"/>
      <c r="CA123" s="1162">
        <v>30098370</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t="s">
        <v>493</v>
      </c>
      <c r="DH123" s="1055"/>
      <c r="DI123" s="1055"/>
      <c r="DJ123" s="1055"/>
      <c r="DK123" s="1056"/>
      <c r="DL123" s="1057" t="s">
        <v>478</v>
      </c>
      <c r="DM123" s="1055"/>
      <c r="DN123" s="1055"/>
      <c r="DO123" s="1055"/>
      <c r="DP123" s="1056"/>
      <c r="DQ123" s="1057" t="s">
        <v>398</v>
      </c>
      <c r="DR123" s="1055"/>
      <c r="DS123" s="1055"/>
      <c r="DT123" s="1055"/>
      <c r="DU123" s="1056"/>
      <c r="DV123" s="1058" t="s">
        <v>494</v>
      </c>
      <c r="DW123" s="1059"/>
      <c r="DX123" s="1059"/>
      <c r="DY123" s="1059"/>
      <c r="DZ123" s="1060"/>
    </row>
    <row r="124" spans="1:130" s="248" customFormat="1" ht="26.25" customHeight="1" thickBot="1" x14ac:dyDescent="0.25">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488</v>
      </c>
      <c r="AB124" s="1055"/>
      <c r="AC124" s="1055"/>
      <c r="AD124" s="1055"/>
      <c r="AE124" s="1056"/>
      <c r="AF124" s="1057" t="s">
        <v>478</v>
      </c>
      <c r="AG124" s="1055"/>
      <c r="AH124" s="1055"/>
      <c r="AI124" s="1055"/>
      <c r="AJ124" s="1056"/>
      <c r="AK124" s="1057" t="s">
        <v>490</v>
      </c>
      <c r="AL124" s="1055"/>
      <c r="AM124" s="1055"/>
      <c r="AN124" s="1055"/>
      <c r="AO124" s="1056"/>
      <c r="AP124" s="1058" t="s">
        <v>480</v>
      </c>
      <c r="AQ124" s="1059"/>
      <c r="AR124" s="1059"/>
      <c r="AS124" s="1059"/>
      <c r="AT124" s="1060"/>
      <c r="AU124" s="1157" t="s">
        <v>495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475</v>
      </c>
      <c r="BR124" s="1124"/>
      <c r="BS124" s="1124"/>
      <c r="BT124" s="1124"/>
      <c r="BU124" s="1124"/>
      <c r="BV124" s="1124" t="s">
        <v>493</v>
      </c>
      <c r="BW124" s="1124"/>
      <c r="BX124" s="1124"/>
      <c r="BY124" s="1124"/>
      <c r="BZ124" s="1124"/>
      <c r="CA124" s="1124" t="s">
        <v>479</v>
      </c>
      <c r="CB124" s="1124"/>
      <c r="CC124" s="1124"/>
      <c r="CD124" s="1124"/>
      <c r="CE124" s="1124"/>
      <c r="CF124" s="1125"/>
      <c r="CG124" s="1126"/>
      <c r="CH124" s="1126"/>
      <c r="CI124" s="1126"/>
      <c r="CJ124" s="1127"/>
      <c r="CK124" s="1109"/>
      <c r="CL124" s="1109"/>
      <c r="CM124" s="1109"/>
      <c r="CN124" s="1109"/>
      <c r="CO124" s="1110"/>
      <c r="CP124" s="1116" t="s">
        <v>496</v>
      </c>
      <c r="CQ124" s="1117"/>
      <c r="CR124" s="1117"/>
      <c r="CS124" s="1117"/>
      <c r="CT124" s="1117"/>
      <c r="CU124" s="1117"/>
      <c r="CV124" s="1117"/>
      <c r="CW124" s="1117"/>
      <c r="CX124" s="1117"/>
      <c r="CY124" s="1117"/>
      <c r="CZ124" s="1117"/>
      <c r="DA124" s="1117"/>
      <c r="DB124" s="1117"/>
      <c r="DC124" s="1117"/>
      <c r="DD124" s="1117"/>
      <c r="DE124" s="1117"/>
      <c r="DF124" s="1118"/>
      <c r="DG124" s="1101">
        <v>3022253</v>
      </c>
      <c r="DH124" s="1080"/>
      <c r="DI124" s="1080"/>
      <c r="DJ124" s="1080"/>
      <c r="DK124" s="1081"/>
      <c r="DL124" s="1079">
        <v>3165146</v>
      </c>
      <c r="DM124" s="1080"/>
      <c r="DN124" s="1080"/>
      <c r="DO124" s="1080"/>
      <c r="DP124" s="1081"/>
      <c r="DQ124" s="1079" t="s">
        <v>478</v>
      </c>
      <c r="DR124" s="1080"/>
      <c r="DS124" s="1080"/>
      <c r="DT124" s="1080"/>
      <c r="DU124" s="1081"/>
      <c r="DV124" s="1082" t="s">
        <v>488</v>
      </c>
      <c r="DW124" s="1083"/>
      <c r="DX124" s="1083"/>
      <c r="DY124" s="1083"/>
      <c r="DZ124" s="1084"/>
    </row>
    <row r="125" spans="1:130" s="248" customFormat="1" ht="26.25" customHeight="1" x14ac:dyDescent="0.2">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493</v>
      </c>
      <c r="AG125" s="1055"/>
      <c r="AH125" s="1055"/>
      <c r="AI125" s="1055"/>
      <c r="AJ125" s="1056"/>
      <c r="AK125" s="1057" t="s">
        <v>494</v>
      </c>
      <c r="AL125" s="1055"/>
      <c r="AM125" s="1055"/>
      <c r="AN125" s="1055"/>
      <c r="AO125" s="1056"/>
      <c r="AP125" s="1058" t="s">
        <v>497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498</v>
      </c>
      <c r="CL125" s="1104"/>
      <c r="CM125" s="1104"/>
      <c r="CN125" s="1104"/>
      <c r="CO125" s="1105"/>
      <c r="CP125" s="1036" t="s">
        <v>499</v>
      </c>
      <c r="CQ125" s="985"/>
      <c r="CR125" s="985"/>
      <c r="CS125" s="985"/>
      <c r="CT125" s="985"/>
      <c r="CU125" s="985"/>
      <c r="CV125" s="985"/>
      <c r="CW125" s="985"/>
      <c r="CX125" s="985"/>
      <c r="CY125" s="985"/>
      <c r="CZ125" s="985"/>
      <c r="DA125" s="985"/>
      <c r="DB125" s="985"/>
      <c r="DC125" s="985"/>
      <c r="DD125" s="985"/>
      <c r="DE125" s="985"/>
      <c r="DF125" s="986"/>
      <c r="DG125" s="1022" t="s">
        <v>493</v>
      </c>
      <c r="DH125" s="1023"/>
      <c r="DI125" s="1023"/>
      <c r="DJ125" s="1023"/>
      <c r="DK125" s="1023"/>
      <c r="DL125" s="1023" t="s">
        <v>497</v>
      </c>
      <c r="DM125" s="1023"/>
      <c r="DN125" s="1023"/>
      <c r="DO125" s="1023"/>
      <c r="DP125" s="1023"/>
      <c r="DQ125" s="1023" t="s">
        <v>480</v>
      </c>
      <c r="DR125" s="1023"/>
      <c r="DS125" s="1023"/>
      <c r="DT125" s="1023"/>
      <c r="DU125" s="1023"/>
      <c r="DV125" s="1024" t="s">
        <v>493</v>
      </c>
      <c r="DW125" s="1024"/>
      <c r="DX125" s="1024"/>
      <c r="DY125" s="1024"/>
      <c r="DZ125" s="1025"/>
    </row>
    <row r="126" spans="1:130" s="248" customFormat="1" ht="26.25" customHeight="1" thickBot="1" x14ac:dyDescent="0.25">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12580</v>
      </c>
      <c r="AB126" s="1055"/>
      <c r="AC126" s="1055"/>
      <c r="AD126" s="1055"/>
      <c r="AE126" s="1056"/>
      <c r="AF126" s="1057">
        <v>12580</v>
      </c>
      <c r="AG126" s="1055"/>
      <c r="AH126" s="1055"/>
      <c r="AI126" s="1055"/>
      <c r="AJ126" s="1056"/>
      <c r="AK126" s="1057">
        <v>12580</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500</v>
      </c>
      <c r="CQ126" s="1046"/>
      <c r="CR126" s="1046"/>
      <c r="CS126" s="1046"/>
      <c r="CT126" s="1046"/>
      <c r="CU126" s="1046"/>
      <c r="CV126" s="1046"/>
      <c r="CW126" s="1046"/>
      <c r="CX126" s="1046"/>
      <c r="CY126" s="1046"/>
      <c r="CZ126" s="1046"/>
      <c r="DA126" s="1046"/>
      <c r="DB126" s="1046"/>
      <c r="DC126" s="1046"/>
      <c r="DD126" s="1046"/>
      <c r="DE126" s="1046"/>
      <c r="DF126" s="1047"/>
      <c r="DG126" s="1015" t="s">
        <v>476</v>
      </c>
      <c r="DH126" s="1016"/>
      <c r="DI126" s="1016"/>
      <c r="DJ126" s="1016"/>
      <c r="DK126" s="1016"/>
      <c r="DL126" s="1016" t="s">
        <v>480</v>
      </c>
      <c r="DM126" s="1016"/>
      <c r="DN126" s="1016"/>
      <c r="DO126" s="1016"/>
      <c r="DP126" s="1016"/>
      <c r="DQ126" s="1016" t="s">
        <v>475</v>
      </c>
      <c r="DR126" s="1016"/>
      <c r="DS126" s="1016"/>
      <c r="DT126" s="1016"/>
      <c r="DU126" s="1016"/>
      <c r="DV126" s="1017" t="s">
        <v>490</v>
      </c>
      <c r="DW126" s="1017"/>
      <c r="DX126" s="1017"/>
      <c r="DY126" s="1017"/>
      <c r="DZ126" s="1018"/>
    </row>
    <row r="127" spans="1:130" s="248" customFormat="1" ht="26.25" customHeight="1" x14ac:dyDescent="0.2">
      <c r="A127" s="1156"/>
      <c r="B127" s="1044"/>
      <c r="C127" s="1098" t="s">
        <v>501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695</v>
      </c>
      <c r="AB127" s="1055"/>
      <c r="AC127" s="1055"/>
      <c r="AD127" s="1055"/>
      <c r="AE127" s="1056"/>
      <c r="AF127" s="1057">
        <v>506</v>
      </c>
      <c r="AG127" s="1055"/>
      <c r="AH127" s="1055"/>
      <c r="AI127" s="1055"/>
      <c r="AJ127" s="1056"/>
      <c r="AK127" s="1057">
        <v>257</v>
      </c>
      <c r="AL127" s="1055"/>
      <c r="AM127" s="1055"/>
      <c r="AN127" s="1055"/>
      <c r="AO127" s="1056"/>
      <c r="AP127" s="1058">
        <v>0</v>
      </c>
      <c r="AQ127" s="1059"/>
      <c r="AR127" s="1059"/>
      <c r="AS127" s="1059"/>
      <c r="AT127" s="1060"/>
      <c r="AU127" s="284"/>
      <c r="AV127" s="284"/>
      <c r="AW127" s="284"/>
      <c r="AX127" s="1128" t="s">
        <v>502</v>
      </c>
      <c r="AY127" s="1129"/>
      <c r="AZ127" s="1129"/>
      <c r="BA127" s="1129"/>
      <c r="BB127" s="1129"/>
      <c r="BC127" s="1129"/>
      <c r="BD127" s="1129"/>
      <c r="BE127" s="1130"/>
      <c r="BF127" s="1131" t="s">
        <v>503</v>
      </c>
      <c r="BG127" s="1129"/>
      <c r="BH127" s="1129"/>
      <c r="BI127" s="1129"/>
      <c r="BJ127" s="1129"/>
      <c r="BK127" s="1129"/>
      <c r="BL127" s="1130"/>
      <c r="BM127" s="1131" t="s">
        <v>504</v>
      </c>
      <c r="BN127" s="1129"/>
      <c r="BO127" s="1129"/>
      <c r="BP127" s="1129"/>
      <c r="BQ127" s="1129"/>
      <c r="BR127" s="1129"/>
      <c r="BS127" s="1130"/>
      <c r="BT127" s="1131" t="s">
        <v>505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506</v>
      </c>
      <c r="CQ127" s="1046"/>
      <c r="CR127" s="1046"/>
      <c r="CS127" s="1046"/>
      <c r="CT127" s="1046"/>
      <c r="CU127" s="1046"/>
      <c r="CV127" s="1046"/>
      <c r="CW127" s="1046"/>
      <c r="CX127" s="1046"/>
      <c r="CY127" s="1046"/>
      <c r="CZ127" s="1046"/>
      <c r="DA127" s="1046"/>
      <c r="DB127" s="1046"/>
      <c r="DC127" s="1046"/>
      <c r="DD127" s="1046"/>
      <c r="DE127" s="1046"/>
      <c r="DF127" s="1047"/>
      <c r="DG127" s="1015" t="s">
        <v>494</v>
      </c>
      <c r="DH127" s="1016"/>
      <c r="DI127" s="1016"/>
      <c r="DJ127" s="1016"/>
      <c r="DK127" s="1016"/>
      <c r="DL127" s="1016" t="s">
        <v>493</v>
      </c>
      <c r="DM127" s="1016"/>
      <c r="DN127" s="1016"/>
      <c r="DO127" s="1016"/>
      <c r="DP127" s="1016"/>
      <c r="DQ127" s="1016" t="s">
        <v>493</v>
      </c>
      <c r="DR127" s="1016"/>
      <c r="DS127" s="1016"/>
      <c r="DT127" s="1016"/>
      <c r="DU127" s="1016"/>
      <c r="DV127" s="1017" t="s">
        <v>494</v>
      </c>
      <c r="DW127" s="1017"/>
      <c r="DX127" s="1017"/>
      <c r="DY127" s="1017"/>
      <c r="DZ127" s="1018"/>
    </row>
    <row r="128" spans="1:130" s="248" customFormat="1" ht="26.25" customHeight="1" thickBot="1" x14ac:dyDescent="0.25">
      <c r="A128" s="1139" t="s">
        <v>507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508</v>
      </c>
      <c r="X128" s="1141"/>
      <c r="Y128" s="1141"/>
      <c r="Z128" s="1142"/>
      <c r="AA128" s="1143">
        <v>758738</v>
      </c>
      <c r="AB128" s="1144"/>
      <c r="AC128" s="1144"/>
      <c r="AD128" s="1144"/>
      <c r="AE128" s="1145"/>
      <c r="AF128" s="1146">
        <v>781440</v>
      </c>
      <c r="AG128" s="1144"/>
      <c r="AH128" s="1144"/>
      <c r="AI128" s="1144"/>
      <c r="AJ128" s="1145"/>
      <c r="AK128" s="1146">
        <v>679517</v>
      </c>
      <c r="AL128" s="1144"/>
      <c r="AM128" s="1144"/>
      <c r="AN128" s="1144"/>
      <c r="AO128" s="1145"/>
      <c r="AP128" s="1147"/>
      <c r="AQ128" s="1148"/>
      <c r="AR128" s="1148"/>
      <c r="AS128" s="1148"/>
      <c r="AT128" s="1149"/>
      <c r="AU128" s="284"/>
      <c r="AV128" s="284"/>
      <c r="AW128" s="284"/>
      <c r="AX128" s="984" t="s">
        <v>509</v>
      </c>
      <c r="AY128" s="985"/>
      <c r="AZ128" s="985"/>
      <c r="BA128" s="985"/>
      <c r="BB128" s="985"/>
      <c r="BC128" s="985"/>
      <c r="BD128" s="985"/>
      <c r="BE128" s="986"/>
      <c r="BF128" s="1150" t="s">
        <v>398</v>
      </c>
      <c r="BG128" s="1151"/>
      <c r="BH128" s="1151"/>
      <c r="BI128" s="1151"/>
      <c r="BJ128" s="1151"/>
      <c r="BK128" s="1151"/>
      <c r="BL128" s="1152"/>
      <c r="BM128" s="1150">
        <v>12.63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510</v>
      </c>
      <c r="CQ128" s="1133"/>
      <c r="CR128" s="1133"/>
      <c r="CS128" s="1133"/>
      <c r="CT128" s="1133"/>
      <c r="CU128" s="1133"/>
      <c r="CV128" s="1133"/>
      <c r="CW128" s="1133"/>
      <c r="CX128" s="1133"/>
      <c r="CY128" s="1133"/>
      <c r="CZ128" s="1133"/>
      <c r="DA128" s="1133"/>
      <c r="DB128" s="1133"/>
      <c r="DC128" s="1133"/>
      <c r="DD128" s="1133"/>
      <c r="DE128" s="1133"/>
      <c r="DF128" s="1134"/>
      <c r="DG128" s="1135" t="s">
        <v>477</v>
      </c>
      <c r="DH128" s="1136"/>
      <c r="DI128" s="1136"/>
      <c r="DJ128" s="1136"/>
      <c r="DK128" s="1136"/>
      <c r="DL128" s="1136" t="s">
        <v>493</v>
      </c>
      <c r="DM128" s="1136"/>
      <c r="DN128" s="1136"/>
      <c r="DO128" s="1136"/>
      <c r="DP128" s="1136"/>
      <c r="DQ128" s="1136" t="s">
        <v>497</v>
      </c>
      <c r="DR128" s="1136"/>
      <c r="DS128" s="1136"/>
      <c r="DT128" s="1136"/>
      <c r="DU128" s="1136"/>
      <c r="DV128" s="1137" t="s">
        <v>129</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16862482</v>
      </c>
      <c r="AB129" s="1055"/>
      <c r="AC129" s="1055"/>
      <c r="AD129" s="1055"/>
      <c r="AE129" s="1056"/>
      <c r="AF129" s="1057">
        <v>17000011</v>
      </c>
      <c r="AG129" s="1055"/>
      <c r="AH129" s="1055"/>
      <c r="AI129" s="1055"/>
      <c r="AJ129" s="1056"/>
      <c r="AK129" s="1057">
        <v>17286421</v>
      </c>
      <c r="AL129" s="1055"/>
      <c r="AM129" s="1055"/>
      <c r="AN129" s="1055"/>
      <c r="AO129" s="1056"/>
      <c r="AP129" s="1172"/>
      <c r="AQ129" s="1173"/>
      <c r="AR129" s="1173"/>
      <c r="AS129" s="1173"/>
      <c r="AT129" s="1174"/>
      <c r="AU129" s="286"/>
      <c r="AV129" s="286"/>
      <c r="AW129" s="286"/>
      <c r="AX129" s="1163" t="s">
        <v>512</v>
      </c>
      <c r="AY129" s="1046"/>
      <c r="AZ129" s="1046"/>
      <c r="BA129" s="1046"/>
      <c r="BB129" s="1046"/>
      <c r="BC129" s="1046"/>
      <c r="BD129" s="1046"/>
      <c r="BE129" s="1047"/>
      <c r="BF129" s="1164" t="s">
        <v>513</v>
      </c>
      <c r="BG129" s="1165"/>
      <c r="BH129" s="1165"/>
      <c r="BI129" s="1165"/>
      <c r="BJ129" s="1165"/>
      <c r="BK129" s="1165"/>
      <c r="BL129" s="1166"/>
      <c r="BM129" s="1164">
        <v>17.63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515</v>
      </c>
      <c r="X130" s="1170"/>
      <c r="Y130" s="1170"/>
      <c r="Z130" s="1171"/>
      <c r="AA130" s="1054">
        <v>1797393</v>
      </c>
      <c r="AB130" s="1055"/>
      <c r="AC130" s="1055"/>
      <c r="AD130" s="1055"/>
      <c r="AE130" s="1056"/>
      <c r="AF130" s="1057">
        <v>1777512</v>
      </c>
      <c r="AG130" s="1055"/>
      <c r="AH130" s="1055"/>
      <c r="AI130" s="1055"/>
      <c r="AJ130" s="1056"/>
      <c r="AK130" s="1057">
        <v>1721843</v>
      </c>
      <c r="AL130" s="1055"/>
      <c r="AM130" s="1055"/>
      <c r="AN130" s="1055"/>
      <c r="AO130" s="1056"/>
      <c r="AP130" s="1172"/>
      <c r="AQ130" s="1173"/>
      <c r="AR130" s="1173"/>
      <c r="AS130" s="1173"/>
      <c r="AT130" s="1174"/>
      <c r="AU130" s="286"/>
      <c r="AV130" s="286"/>
      <c r="AW130" s="286"/>
      <c r="AX130" s="1163" t="s">
        <v>516</v>
      </c>
      <c r="AY130" s="1046"/>
      <c r="AZ130" s="1046"/>
      <c r="BA130" s="1046"/>
      <c r="BB130" s="1046"/>
      <c r="BC130" s="1046"/>
      <c r="BD130" s="1046"/>
      <c r="BE130" s="1047"/>
      <c r="BF130" s="1200">
        <v>-2.2000000000000002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517</v>
      </c>
      <c r="X131" s="1208"/>
      <c r="Y131" s="1208"/>
      <c r="Z131" s="1209"/>
      <c r="AA131" s="1101">
        <v>15065089</v>
      </c>
      <c r="AB131" s="1080"/>
      <c r="AC131" s="1080"/>
      <c r="AD131" s="1080"/>
      <c r="AE131" s="1081"/>
      <c r="AF131" s="1079">
        <v>15222499</v>
      </c>
      <c r="AG131" s="1080"/>
      <c r="AH131" s="1080"/>
      <c r="AI131" s="1080"/>
      <c r="AJ131" s="1081"/>
      <c r="AK131" s="1079">
        <v>15564578</v>
      </c>
      <c r="AL131" s="1080"/>
      <c r="AM131" s="1080"/>
      <c r="AN131" s="1080"/>
      <c r="AO131" s="1081"/>
      <c r="AP131" s="1210"/>
      <c r="AQ131" s="1211"/>
      <c r="AR131" s="1211"/>
      <c r="AS131" s="1211"/>
      <c r="AT131" s="1212"/>
      <c r="AU131" s="286"/>
      <c r="AV131" s="286"/>
      <c r="AW131" s="286"/>
      <c r="AX131" s="1182" t="s">
        <v>518</v>
      </c>
      <c r="AY131" s="1133"/>
      <c r="AZ131" s="1133"/>
      <c r="BA131" s="1133"/>
      <c r="BB131" s="1133"/>
      <c r="BC131" s="1133"/>
      <c r="BD131" s="1133"/>
      <c r="BE131" s="1134"/>
      <c r="BF131" s="1183" t="s">
        <v>480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520</v>
      </c>
      <c r="W132" s="1193"/>
      <c r="X132" s="1193"/>
      <c r="Y132" s="1193"/>
      <c r="Z132" s="1194"/>
      <c r="AA132" s="1195">
        <v>-2.9487313350000002</v>
      </c>
      <c r="AB132" s="1196"/>
      <c r="AC132" s="1196"/>
      <c r="AD132" s="1196"/>
      <c r="AE132" s="1197"/>
      <c r="AF132" s="1198">
        <v>-2.4966531449999998</v>
      </c>
      <c r="AG132" s="1196"/>
      <c r="AH132" s="1196"/>
      <c r="AI132" s="1196"/>
      <c r="AJ132" s="1197"/>
      <c r="AK132" s="1198">
        <v>-1.2800732539999999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521</v>
      </c>
      <c r="W133" s="1176"/>
      <c r="X133" s="1176"/>
      <c r="Y133" s="1176"/>
      <c r="Z133" s="1177"/>
      <c r="AA133" s="1178">
        <v>-2.7</v>
      </c>
      <c r="AB133" s="1179"/>
      <c r="AC133" s="1179"/>
      <c r="AD133" s="1179"/>
      <c r="AE133" s="1180"/>
      <c r="AF133" s="1178">
        <v>-2.7</v>
      </c>
      <c r="AG133" s="1179"/>
      <c r="AH133" s="1179"/>
      <c r="AI133" s="1179"/>
      <c r="AJ133" s="1180"/>
      <c r="AK133" s="1178">
        <v>-2.2000000000000002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WeyP95EEbVa45lZeH4TEFQTtZw2UyuSQ0NaxIjwPi4P0ujE4CTF2xeI9Hlyh4rVmtyfDibdGjUt66Yv0UenNA==" saltValue="2ZjKrDF9XOQIgxWYrrB5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3" zoomScale="70" zoomScaleNormal="85" zoomScaleSheetLayoutView="70" workbookViewId="0">
      <selection activeCell="CM73" sqref="CM73"/>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qeL2DUT7GeQtQ80ARLrZ/gIE0d/hZtzLmYwL14qKCaKwGLZkP1fSBH6UsgrEBzIiB2IOYRGMIWSwcLDC+Jmjyw==" saltValue="WuEozLPUuz4ATMK3wI1A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1" zoomScale="70" zoomScaleNormal="70" zoomScaleSheetLayoutView="55" workbookViewId="0">
      <selection activeCell="A54" sqref="A54"/>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SjWyAPYvs+t/2C5yMg90NXYvB3v+4U2e+0HHUMw8Ilp1f4TsfcZ6a7JE9OToyWYbgQBTCfraPerbSq42kxH6Q==" saltValue="JUx90q2IDFRRQe8sDSWH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Z1" workbookViewId="0">
      <selection activeCell="AB16" sqref="AB1:AB1048576"/>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525</v>
      </c>
      <c r="AP7" s="305"/>
      <c r="AQ7" s="306" t="s">
        <v>526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527</v>
      </c>
      <c r="AQ8" s="312" t="s">
        <v>528</v>
      </c>
      <c r="AR8" s="313" t="s">
        <v>529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530</v>
      </c>
      <c r="AL9" s="1216"/>
      <c r="AM9" s="1216"/>
      <c r="AN9" s="1217"/>
      <c r="AO9" s="314">
        <v>4671300</v>
      </c>
      <c r="AP9" s="314">
        <v>54752</v>
      </c>
      <c r="AQ9" s="315">
        <v>63314</v>
      </c>
      <c r="AR9" s="316">
        <v>-13.5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531</v>
      </c>
      <c r="AL10" s="1216"/>
      <c r="AM10" s="1216"/>
      <c r="AN10" s="1217"/>
      <c r="AO10" s="317">
        <v>60356</v>
      </c>
      <c r="AP10" s="317">
        <v>707</v>
      </c>
      <c r="AQ10" s="318">
        <v>6537</v>
      </c>
      <c r="AR10" s="319">
        <v>-89.2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532</v>
      </c>
      <c r="AL11" s="1216"/>
      <c r="AM11" s="1216"/>
      <c r="AN11" s="1217"/>
      <c r="AO11" s="317">
        <v>89812</v>
      </c>
      <c r="AP11" s="317">
        <v>1053</v>
      </c>
      <c r="AQ11" s="318">
        <v>1199</v>
      </c>
      <c r="AR11" s="319">
        <v>-12.2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533</v>
      </c>
      <c r="AL12" s="1216"/>
      <c r="AM12" s="1216"/>
      <c r="AN12" s="1217"/>
      <c r="AO12" s="317" t="s">
        <v>534</v>
      </c>
      <c r="AP12" s="317" t="s">
        <v>534</v>
      </c>
      <c r="AQ12" s="318">
        <v>6</v>
      </c>
      <c r="AR12" s="319" t="s">
        <v>534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535</v>
      </c>
      <c r="AL13" s="1216"/>
      <c r="AM13" s="1216"/>
      <c r="AN13" s="1217"/>
      <c r="AO13" s="317">
        <v>311918</v>
      </c>
      <c r="AP13" s="317">
        <v>3656</v>
      </c>
      <c r="AQ13" s="318">
        <v>2551</v>
      </c>
      <c r="AR13" s="319">
        <v>43.3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536</v>
      </c>
      <c r="AL14" s="1216"/>
      <c r="AM14" s="1216"/>
      <c r="AN14" s="1217"/>
      <c r="AO14" s="317">
        <v>50021</v>
      </c>
      <c r="AP14" s="317">
        <v>586</v>
      </c>
      <c r="AQ14" s="318">
        <v>1371</v>
      </c>
      <c r="AR14" s="319">
        <v>-57.3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537</v>
      </c>
      <c r="AL15" s="1222"/>
      <c r="AM15" s="1222"/>
      <c r="AN15" s="1223"/>
      <c r="AO15" s="317">
        <v>-275240</v>
      </c>
      <c r="AP15" s="317">
        <v>-3226</v>
      </c>
      <c r="AQ15" s="318">
        <v>-3830</v>
      </c>
      <c r="AR15" s="319">
        <v>-15.8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192</v>
      </c>
      <c r="AL16" s="1222"/>
      <c r="AM16" s="1222"/>
      <c r="AN16" s="1223"/>
      <c r="AO16" s="317">
        <v>4908167</v>
      </c>
      <c r="AP16" s="317">
        <v>57529</v>
      </c>
      <c r="AQ16" s="318">
        <v>71148</v>
      </c>
      <c r="AR16" s="319">
        <v>-19.100000000000001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542</v>
      </c>
      <c r="AL21" s="1225"/>
      <c r="AM21" s="1225"/>
      <c r="AN21" s="1226"/>
      <c r="AO21" s="330">
        <v>4.95</v>
      </c>
      <c r="AP21" s="331">
        <v>6.38</v>
      </c>
      <c r="AQ21" s="332">
        <v>-1.43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543</v>
      </c>
      <c r="AL22" s="1225"/>
      <c r="AM22" s="1225"/>
      <c r="AN22" s="1226"/>
      <c r="AO22" s="335">
        <v>99.9</v>
      </c>
      <c r="AP22" s="336">
        <v>98.2</v>
      </c>
      <c r="AQ22" s="337">
        <v>1.7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525</v>
      </c>
      <c r="AP30" s="305"/>
      <c r="AQ30" s="306" t="s">
        <v>526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527</v>
      </c>
      <c r="AQ31" s="312" t="s">
        <v>528</v>
      </c>
      <c r="AR31" s="313" t="s">
        <v>529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547</v>
      </c>
      <c r="AL32" s="1219"/>
      <c r="AM32" s="1219"/>
      <c r="AN32" s="1220"/>
      <c r="AO32" s="345">
        <v>1736014</v>
      </c>
      <c r="AP32" s="345">
        <v>20348</v>
      </c>
      <c r="AQ32" s="346">
        <v>34974</v>
      </c>
      <c r="AR32" s="347">
        <v>-41.8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548</v>
      </c>
      <c r="AL33" s="1219"/>
      <c r="AM33" s="1219"/>
      <c r="AN33" s="1220"/>
      <c r="AO33" s="345" t="s">
        <v>534</v>
      </c>
      <c r="AP33" s="345" t="s">
        <v>534</v>
      </c>
      <c r="AQ33" s="346" t="s">
        <v>534</v>
      </c>
      <c r="AR33" s="347" t="s">
        <v>534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549</v>
      </c>
      <c r="AL34" s="1219"/>
      <c r="AM34" s="1219"/>
      <c r="AN34" s="1220"/>
      <c r="AO34" s="345" t="s">
        <v>534</v>
      </c>
      <c r="AP34" s="345" t="s">
        <v>534</v>
      </c>
      <c r="AQ34" s="346">
        <v>13</v>
      </c>
      <c r="AR34" s="347" t="s">
        <v>534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550</v>
      </c>
      <c r="AL35" s="1219"/>
      <c r="AM35" s="1219"/>
      <c r="AN35" s="1220"/>
      <c r="AO35" s="345">
        <v>433189</v>
      </c>
      <c r="AP35" s="345">
        <v>5077</v>
      </c>
      <c r="AQ35" s="346">
        <v>9202</v>
      </c>
      <c r="AR35" s="347">
        <v>-44.8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551</v>
      </c>
      <c r="AL36" s="1219"/>
      <c r="AM36" s="1219"/>
      <c r="AN36" s="1220"/>
      <c r="AO36" s="345">
        <v>20082</v>
      </c>
      <c r="AP36" s="345">
        <v>235</v>
      </c>
      <c r="AQ36" s="346">
        <v>1932</v>
      </c>
      <c r="AR36" s="347">
        <v>-87.8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552</v>
      </c>
      <c r="AL37" s="1219"/>
      <c r="AM37" s="1219"/>
      <c r="AN37" s="1220"/>
      <c r="AO37" s="345">
        <v>12837</v>
      </c>
      <c r="AP37" s="345">
        <v>150</v>
      </c>
      <c r="AQ37" s="346">
        <v>1045</v>
      </c>
      <c r="AR37" s="347">
        <v>-85.6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553</v>
      </c>
      <c r="AL38" s="1228"/>
      <c r="AM38" s="1228"/>
      <c r="AN38" s="1229"/>
      <c r="AO38" s="348" t="s">
        <v>534</v>
      </c>
      <c r="AP38" s="348" t="s">
        <v>534</v>
      </c>
      <c r="AQ38" s="349">
        <v>1</v>
      </c>
      <c r="AR38" s="337" t="s">
        <v>534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554</v>
      </c>
      <c r="AL39" s="1228"/>
      <c r="AM39" s="1228"/>
      <c r="AN39" s="1229"/>
      <c r="AO39" s="345">
        <v>-679517</v>
      </c>
      <c r="AP39" s="345">
        <v>-7965</v>
      </c>
      <c r="AQ39" s="346">
        <v>-6121</v>
      </c>
      <c r="AR39" s="347">
        <v>30.1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555</v>
      </c>
      <c r="AL40" s="1219"/>
      <c r="AM40" s="1219"/>
      <c r="AN40" s="1220"/>
      <c r="AO40" s="345">
        <v>-1721843</v>
      </c>
      <c r="AP40" s="345">
        <v>-20182</v>
      </c>
      <c r="AQ40" s="346">
        <v>-29274</v>
      </c>
      <c r="AR40" s="347">
        <v>-31.1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-199238</v>
      </c>
      <c r="AP41" s="345">
        <v>-2335</v>
      </c>
      <c r="AQ41" s="346">
        <v>11772</v>
      </c>
      <c r="AR41" s="347">
        <v>-119.8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525</v>
      </c>
      <c r="AN49" s="1235" t="s">
        <v>559</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560</v>
      </c>
      <c r="AO50" s="362" t="s">
        <v>561</v>
      </c>
      <c r="AP50" s="363" t="s">
        <v>562</v>
      </c>
      <c r="AQ50" s="364" t="s">
        <v>563</v>
      </c>
      <c r="AR50" s="365" t="s">
        <v>564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3747669</v>
      </c>
      <c r="AN51" s="367">
        <v>43605</v>
      </c>
      <c r="AO51" s="368">
        <v>87.3</v>
      </c>
      <c r="AP51" s="369">
        <v>44504</v>
      </c>
      <c r="AQ51" s="370">
        <v>-5.9</v>
      </c>
      <c r="AR51" s="371">
        <v>93.2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3588784</v>
      </c>
      <c r="AN52" s="375">
        <v>41757</v>
      </c>
      <c r="AO52" s="376">
        <v>172.4</v>
      </c>
      <c r="AP52" s="377">
        <v>25876</v>
      </c>
      <c r="AQ52" s="378">
        <v>7.4</v>
      </c>
      <c r="AR52" s="379">
        <v>165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1833808</v>
      </c>
      <c r="AN53" s="367">
        <v>21393</v>
      </c>
      <c r="AO53" s="368">
        <v>-50.9</v>
      </c>
      <c r="AP53" s="369">
        <v>47820</v>
      </c>
      <c r="AQ53" s="370">
        <v>7.5</v>
      </c>
      <c r="AR53" s="371">
        <v>-58.4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523298</v>
      </c>
      <c r="AN54" s="375">
        <v>6105</v>
      </c>
      <c r="AO54" s="376">
        <v>-85.4</v>
      </c>
      <c r="AP54" s="377">
        <v>25855</v>
      </c>
      <c r="AQ54" s="378">
        <v>-0.1</v>
      </c>
      <c r="AR54" s="379">
        <v>-85.3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1002781</v>
      </c>
      <c r="AN55" s="367">
        <v>11720</v>
      </c>
      <c r="AO55" s="368">
        <v>-45.2</v>
      </c>
      <c r="AP55" s="369">
        <v>41934</v>
      </c>
      <c r="AQ55" s="370">
        <v>-12.3</v>
      </c>
      <c r="AR55" s="371">
        <v>-32.9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576930</v>
      </c>
      <c r="AN56" s="375">
        <v>6743</v>
      </c>
      <c r="AO56" s="376">
        <v>10.5</v>
      </c>
      <c r="AP56" s="377">
        <v>23352</v>
      </c>
      <c r="AQ56" s="378">
        <v>-9.6999999999999993</v>
      </c>
      <c r="AR56" s="379">
        <v>20.2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992815</v>
      </c>
      <c r="AN57" s="367">
        <v>11639</v>
      </c>
      <c r="AO57" s="368">
        <v>-0.7</v>
      </c>
      <c r="AP57" s="369">
        <v>45588</v>
      </c>
      <c r="AQ57" s="370">
        <v>8.6999999999999993</v>
      </c>
      <c r="AR57" s="371">
        <v>-9.4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704036</v>
      </c>
      <c r="AN58" s="375">
        <v>8254</v>
      </c>
      <c r="AO58" s="376">
        <v>22.4</v>
      </c>
      <c r="AP58" s="377">
        <v>24150</v>
      </c>
      <c r="AQ58" s="378">
        <v>3.4</v>
      </c>
      <c r="AR58" s="379">
        <v>19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1420795</v>
      </c>
      <c r="AN59" s="367">
        <v>16653</v>
      </c>
      <c r="AO59" s="368">
        <v>43.1</v>
      </c>
      <c r="AP59" s="369">
        <v>45483</v>
      </c>
      <c r="AQ59" s="370">
        <v>-0.2</v>
      </c>
      <c r="AR59" s="371">
        <v>43.3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1200975</v>
      </c>
      <c r="AN60" s="375">
        <v>14077</v>
      </c>
      <c r="AO60" s="376">
        <v>70.5</v>
      </c>
      <c r="AP60" s="377">
        <v>24241</v>
      </c>
      <c r="AQ60" s="378">
        <v>0.4</v>
      </c>
      <c r="AR60" s="379">
        <v>70.099999999999994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1799574</v>
      </c>
      <c r="AN61" s="382">
        <v>21002</v>
      </c>
      <c r="AO61" s="383">
        <v>6.7</v>
      </c>
      <c r="AP61" s="384">
        <v>45066</v>
      </c>
      <c r="AQ61" s="385">
        <v>-0.4</v>
      </c>
      <c r="AR61" s="371">
        <v>7.1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1318805</v>
      </c>
      <c r="AN62" s="375">
        <v>15387</v>
      </c>
      <c r="AO62" s="376">
        <v>38.1</v>
      </c>
      <c r="AP62" s="377">
        <v>24695</v>
      </c>
      <c r="AQ62" s="378">
        <v>0.3</v>
      </c>
      <c r="AR62" s="379">
        <v>37.799999999999997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Z1Vs5v0YkMe55fGOV+ux03iJ36Wba1+SFuwDjBgsLJJEu+Q82Etm8Py/CdmHHiCa1+A7bdyWvgIz0lOgTk6FGQ==" saltValue="SszDIvneKtesmaEk4ATl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573</v>
      </c>
    </row>
    <row r="121" spans="125:125" ht="13.5" hidden="1" customHeight="1" x14ac:dyDescent="0.2">
      <c r="DU121" s="292"/>
    </row>
  </sheetData>
  <sheetProtection algorithmName="SHA-512" hashValue="YXlUehx+xqPjihONXhrMLFvvEvRZQyKwFvU8kJNUyvm4ancGVH7qmBp6u0XXt5Ef2QEnIXOIMTJ7/qIbEW0rUw==" saltValue="4fvyLrd6CsHEXdVL9rPw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574</v>
      </c>
    </row>
  </sheetData>
  <sheetProtection algorithmName="SHA-512" hashValue="fNCpTg+pjd19F3+ftkFmUPG+ovdBlj67yPlx320/caGjod09WC0xN2M5Qu1N7Uwla+1uRrZQ5WYmvHispGztKQ==" saltValue="zl159VrHtpwe+/5YnCgD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85" zoomScaleNormal="85" zoomScaleSheetLayoutView="100" workbookViewId="0">
      <selection activeCell="I48" sqref="I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2">
      <c r="B47" s="10"/>
      <c r="C47" s="1238" t="s">
        <v>3</v>
      </c>
      <c r="D47" s="1238"/>
      <c r="E47" s="1239"/>
      <c r="F47" s="11">
        <v>12.6</v>
      </c>
      <c r="G47" s="12">
        <v>13.58</v>
      </c>
      <c r="H47" s="12">
        <v>14.6</v>
      </c>
      <c r="I47" s="12">
        <v>12.5</v>
      </c>
      <c r="J47" s="13">
        <v>13.91</v>
      </c>
    </row>
    <row r="48" spans="2:10" ht="57.75" customHeight="1" x14ac:dyDescent="0.2">
      <c r="B48" s="14"/>
      <c r="C48" s="1240" t="s">
        <v>4</v>
      </c>
      <c r="D48" s="1240"/>
      <c r="E48" s="1241"/>
      <c r="F48" s="15">
        <v>9.0500000000000007</v>
      </c>
      <c r="G48" s="16">
        <v>8.5</v>
      </c>
      <c r="H48" s="16">
        <v>8.74</v>
      </c>
      <c r="I48" s="16">
        <v>8.14</v>
      </c>
      <c r="J48" s="17">
        <v>11.09</v>
      </c>
    </row>
    <row r="49" spans="2:10" ht="57.75" customHeight="1" thickBot="1" x14ac:dyDescent="0.25">
      <c r="B49" s="18"/>
      <c r="C49" s="1242" t="s">
        <v>5</v>
      </c>
      <c r="D49" s="1242"/>
      <c r="E49" s="1243"/>
      <c r="F49" s="19">
        <v>0.45</v>
      </c>
      <c r="G49" s="20">
        <v>0.69</v>
      </c>
      <c r="H49" s="20">
        <v>1.45</v>
      </c>
      <c r="I49" s="20" t="s">
        <v>580</v>
      </c>
      <c r="J49" s="21">
        <v>4.7</v>
      </c>
    </row>
    <row r="50" spans="2:10" ht="13.5" customHeight="1" x14ac:dyDescent="0.2"/>
  </sheetData>
  <sheetProtection algorithmName="SHA-512" hashValue="yva/5AL/9fgS8xFSJXcSYeLbPFDBWe73TVM16LN/t4/vvv3sHE9f0RyiKUVaeuOkw4mSjInCMbncCpIVbOx/Xw==" saltValue="Q5xmKolgMcb1xQEQVhjR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85" zoomScaleNormal="85" zoomScaleSheetLayoutView="100" workbookViewId="0">
      <selection activeCell="I2" sqref="I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250" t="s">
        <v>581</v>
      </c>
      <c r="D34" s="1250"/>
      <c r="E34" s="1251"/>
      <c r="F34" s="32">
        <v>9.0399999999999991</v>
      </c>
      <c r="G34" s="33">
        <v>8.49</v>
      </c>
      <c r="H34" s="33">
        <v>8.73</v>
      </c>
      <c r="I34" s="33">
        <v>8.14</v>
      </c>
      <c r="J34" s="34">
        <v>11.08</v>
      </c>
      <c r="K34" s="22"/>
      <c r="L34" s="22"/>
      <c r="M34" s="22"/>
      <c r="N34" s="22"/>
      <c r="O34" s="22"/>
      <c r="P34" s="22"/>
    </row>
    <row r="35" spans="1:16" ht="39" customHeight="1" x14ac:dyDescent="0.2">
      <c r="A35" s="22"/>
      <c r="B35" s="35"/>
      <c r="C35" s="1244" t="s">
        <v>582</v>
      </c>
      <c r="D35" s="1245"/>
      <c r="E35" s="1246"/>
      <c r="F35" s="36">
        <v>1.74</v>
      </c>
      <c r="G35" s="37">
        <v>3.2</v>
      </c>
      <c r="H35" s="37">
        <v>2.1</v>
      </c>
      <c r="I35" s="37">
        <v>2.81</v>
      </c>
      <c r="J35" s="38">
        <v>3.99</v>
      </c>
      <c r="K35" s="22"/>
      <c r="L35" s="22"/>
      <c r="M35" s="22"/>
      <c r="N35" s="22"/>
      <c r="O35" s="22"/>
      <c r="P35" s="22"/>
    </row>
    <row r="36" spans="1:16" ht="39" customHeight="1" x14ac:dyDescent="0.2">
      <c r="A36" s="22"/>
      <c r="B36" s="35"/>
      <c r="C36" s="1244" t="s">
        <v>583</v>
      </c>
      <c r="D36" s="1245"/>
      <c r="E36" s="1246"/>
      <c r="F36" s="36" t="s">
        <v>534</v>
      </c>
      <c r="G36" s="37" t="s">
        <v>534</v>
      </c>
      <c r="H36" s="37" t="s">
        <v>534</v>
      </c>
      <c r="I36" s="37" t="s">
        <v>534</v>
      </c>
      <c r="J36" s="38">
        <v>1.78</v>
      </c>
      <c r="K36" s="22"/>
      <c r="L36" s="22"/>
      <c r="M36" s="22"/>
      <c r="N36" s="22"/>
      <c r="O36" s="22"/>
      <c r="P36" s="22"/>
    </row>
    <row r="37" spans="1:16" ht="39" customHeight="1" x14ac:dyDescent="0.2">
      <c r="A37" s="22"/>
      <c r="B37" s="35"/>
      <c r="C37" s="1244" t="s">
        <v>584</v>
      </c>
      <c r="D37" s="1245"/>
      <c r="E37" s="1246"/>
      <c r="F37" s="36">
        <v>0.5</v>
      </c>
      <c r="G37" s="37">
        <v>2.35</v>
      </c>
      <c r="H37" s="37">
        <v>1.3</v>
      </c>
      <c r="I37" s="37">
        <v>1.55</v>
      </c>
      <c r="J37" s="38">
        <v>1.56</v>
      </c>
      <c r="K37" s="22"/>
      <c r="L37" s="22"/>
      <c r="M37" s="22"/>
      <c r="N37" s="22"/>
      <c r="O37" s="22"/>
      <c r="P37" s="22"/>
    </row>
    <row r="38" spans="1:16" ht="39" customHeight="1" x14ac:dyDescent="0.2">
      <c r="A38" s="22"/>
      <c r="B38" s="35"/>
      <c r="C38" s="1244" t="s">
        <v>585</v>
      </c>
      <c r="D38" s="1245"/>
      <c r="E38" s="1246"/>
      <c r="F38" s="36">
        <v>0.22</v>
      </c>
      <c r="G38" s="37">
        <v>0.15</v>
      </c>
      <c r="H38" s="37">
        <v>0.19</v>
      </c>
      <c r="I38" s="37">
        <v>0.19</v>
      </c>
      <c r="J38" s="38">
        <v>0.23</v>
      </c>
      <c r="K38" s="22"/>
      <c r="L38" s="22"/>
      <c r="M38" s="22"/>
      <c r="N38" s="22"/>
      <c r="O38" s="22"/>
      <c r="P38" s="22"/>
    </row>
    <row r="39" spans="1:16" ht="39" customHeight="1" x14ac:dyDescent="0.2">
      <c r="A39" s="22"/>
      <c r="B39" s="35"/>
      <c r="C39" s="1244" t="s">
        <v>586</v>
      </c>
      <c r="D39" s="1245"/>
      <c r="E39" s="1246"/>
      <c r="F39" s="36">
        <v>0.24</v>
      </c>
      <c r="G39" s="37">
        <v>0.03</v>
      </c>
      <c r="H39" s="37">
        <v>0.03</v>
      </c>
      <c r="I39" s="37">
        <v>0.03</v>
      </c>
      <c r="J39" s="38">
        <v>0</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587</v>
      </c>
      <c r="D42" s="1245"/>
      <c r="E42" s="1246"/>
      <c r="F42" s="36" t="s">
        <v>534</v>
      </c>
      <c r="G42" s="37" t="s">
        <v>534</v>
      </c>
      <c r="H42" s="37" t="s">
        <v>534</v>
      </c>
      <c r="I42" s="37" t="s">
        <v>534</v>
      </c>
      <c r="J42" s="38" t="s">
        <v>534</v>
      </c>
      <c r="K42" s="22"/>
      <c r="L42" s="22"/>
      <c r="M42" s="22"/>
      <c r="N42" s="22"/>
      <c r="O42" s="22"/>
      <c r="P42" s="22"/>
    </row>
    <row r="43" spans="1:16" ht="39" customHeight="1" thickBot="1" x14ac:dyDescent="0.25">
      <c r="A43" s="22"/>
      <c r="B43" s="40"/>
      <c r="C43" s="1247" t="s">
        <v>588</v>
      </c>
      <c r="D43" s="1248"/>
      <c r="E43" s="1249"/>
      <c r="F43" s="41">
        <v>0.31</v>
      </c>
      <c r="G43" s="42">
        <v>0.31</v>
      </c>
      <c r="H43" s="42">
        <v>0.39</v>
      </c>
      <c r="I43" s="42">
        <v>0.1</v>
      </c>
      <c r="J43" s="43" t="s">
        <v>534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EGsupJwM0Tb1UHrhSCI3RWq+7om5chgMQLjtP67NZsTtVfyiGJsokaYJUp9B+FxG++Zh0xw8r825dShSnjIAg==" saltValue="sz19950eEDTZh1fl80J9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70" zoomScaleNormal="70"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1590</v>
      </c>
      <c r="L45" s="60">
        <v>1618</v>
      </c>
      <c r="M45" s="60">
        <v>1625</v>
      </c>
      <c r="N45" s="60">
        <v>1629</v>
      </c>
      <c r="O45" s="61">
        <v>1736</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2">
      <c r="A48" s="48"/>
      <c r="B48" s="1254"/>
      <c r="C48" s="1255"/>
      <c r="D48" s="62"/>
      <c r="E48" s="1260" t="s">
        <v>15</v>
      </c>
      <c r="F48" s="1260"/>
      <c r="G48" s="1260"/>
      <c r="H48" s="1260"/>
      <c r="I48" s="1260"/>
      <c r="J48" s="1261"/>
      <c r="K48" s="63">
        <v>294</v>
      </c>
      <c r="L48" s="64">
        <v>354</v>
      </c>
      <c r="M48" s="64">
        <v>426</v>
      </c>
      <c r="N48" s="64">
        <v>492</v>
      </c>
      <c r="O48" s="65">
        <v>433</v>
      </c>
      <c r="P48" s="48"/>
      <c r="Q48" s="48"/>
      <c r="R48" s="48"/>
      <c r="S48" s="48"/>
      <c r="T48" s="48"/>
      <c r="U48" s="48"/>
    </row>
    <row r="49" spans="1:21" ht="30.75" customHeight="1" x14ac:dyDescent="0.2">
      <c r="A49" s="48"/>
      <c r="B49" s="1254"/>
      <c r="C49" s="1255"/>
      <c r="D49" s="62"/>
      <c r="E49" s="1260" t="s">
        <v>16</v>
      </c>
      <c r="F49" s="1260"/>
      <c r="G49" s="1260"/>
      <c r="H49" s="1260"/>
      <c r="I49" s="1260"/>
      <c r="J49" s="1261"/>
      <c r="K49" s="63">
        <v>56</v>
      </c>
      <c r="L49" s="64">
        <v>46</v>
      </c>
      <c r="M49" s="64">
        <v>41</v>
      </c>
      <c r="N49" s="64">
        <v>37</v>
      </c>
      <c r="O49" s="65">
        <v>20</v>
      </c>
      <c r="P49" s="48"/>
      <c r="Q49" s="48"/>
      <c r="R49" s="48"/>
      <c r="S49" s="48"/>
      <c r="T49" s="48"/>
      <c r="U49" s="48"/>
    </row>
    <row r="50" spans="1:21" ht="30.75" customHeight="1" x14ac:dyDescent="0.2">
      <c r="A50" s="48"/>
      <c r="B50" s="1254"/>
      <c r="C50" s="1255"/>
      <c r="D50" s="62"/>
      <c r="E50" s="1260" t="s">
        <v>17</v>
      </c>
      <c r="F50" s="1260"/>
      <c r="G50" s="1260"/>
      <c r="H50" s="1260"/>
      <c r="I50" s="1260"/>
      <c r="J50" s="1261"/>
      <c r="K50" s="63">
        <v>40</v>
      </c>
      <c r="L50" s="64">
        <v>22</v>
      </c>
      <c r="M50" s="64">
        <v>20</v>
      </c>
      <c r="N50" s="64">
        <v>20</v>
      </c>
      <c r="O50" s="65">
        <v>13</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v>0</v>
      </c>
      <c r="N51" s="64" t="s">
        <v>534</v>
      </c>
      <c r="O51" s="65" t="s">
        <v>534</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2352</v>
      </c>
      <c r="L52" s="64">
        <v>2474</v>
      </c>
      <c r="M52" s="64">
        <v>2557</v>
      </c>
      <c r="N52" s="64">
        <v>2559</v>
      </c>
      <c r="O52" s="65">
        <v>2402</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-372</v>
      </c>
      <c r="L53" s="69">
        <v>-434</v>
      </c>
      <c r="M53" s="69">
        <v>-445</v>
      </c>
      <c r="N53" s="69">
        <v>-381</v>
      </c>
      <c r="O53" s="70">
        <v>-200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600</v>
      </c>
      <c r="L57" s="84" t="s">
        <v>602</v>
      </c>
      <c r="M57" s="84" t="s">
        <v>602</v>
      </c>
      <c r="N57" s="84" t="s">
        <v>602</v>
      </c>
      <c r="O57" s="85" t="s">
        <v>605</v>
      </c>
    </row>
    <row r="58" spans="1:21" ht="31.5" customHeight="1" thickBot="1" x14ac:dyDescent="0.25">
      <c r="B58" s="1270"/>
      <c r="C58" s="1271"/>
      <c r="D58" s="1275" t="s">
        <v>27</v>
      </c>
      <c r="E58" s="1276"/>
      <c r="F58" s="1276"/>
      <c r="G58" s="1276"/>
      <c r="H58" s="1276"/>
      <c r="I58" s="1276"/>
      <c r="J58" s="1277"/>
      <c r="K58" s="86" t="s">
        <v>601</v>
      </c>
      <c r="L58" s="87" t="s">
        <v>602</v>
      </c>
      <c r="M58" s="87" t="s">
        <v>603</v>
      </c>
      <c r="N58" s="87" t="s">
        <v>604</v>
      </c>
      <c r="O58" s="88" t="s">
        <v>602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1wskcSVrs0kKvrB686a0iayNJLfkGO3JzLaXFe3aAGSyiWonOoqRl4bDT4B2G/yg7qxWZg0lFEMPbdaAThAA==" saltValue="MEjm49Y9MufuGYPlrlKB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H4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575</v>
      </c>
      <c r="J40" s="100" t="s">
        <v>576</v>
      </c>
      <c r="K40" s="100" t="s">
        <v>577</v>
      </c>
      <c r="L40" s="100" t="s">
        <v>578</v>
      </c>
      <c r="M40" s="101" t="s">
        <v>579</v>
      </c>
    </row>
    <row r="41" spans="2:13" ht="27.75" customHeight="1" x14ac:dyDescent="0.2">
      <c r="B41" s="1278" t="s">
        <v>30</v>
      </c>
      <c r="C41" s="1279"/>
      <c r="D41" s="102"/>
      <c r="E41" s="1284" t="s">
        <v>31</v>
      </c>
      <c r="F41" s="1284"/>
      <c r="G41" s="1284"/>
      <c r="H41" s="1285"/>
      <c r="I41" s="103">
        <v>20525</v>
      </c>
      <c r="J41" s="104">
        <v>20525</v>
      </c>
      <c r="K41" s="104">
        <v>20591</v>
      </c>
      <c r="L41" s="104">
        <v>20492</v>
      </c>
      <c r="M41" s="105">
        <v>20414</v>
      </c>
    </row>
    <row r="42" spans="2:13" ht="27.75" customHeight="1" x14ac:dyDescent="0.2">
      <c r="B42" s="1280"/>
      <c r="C42" s="1281"/>
      <c r="D42" s="106"/>
      <c r="E42" s="1286" t="s">
        <v>32</v>
      </c>
      <c r="F42" s="1286"/>
      <c r="G42" s="1286"/>
      <c r="H42" s="1287"/>
      <c r="I42" s="107">
        <v>169</v>
      </c>
      <c r="J42" s="108">
        <v>63</v>
      </c>
      <c r="K42" s="108">
        <v>43</v>
      </c>
      <c r="L42" s="108">
        <v>22</v>
      </c>
      <c r="M42" s="109">
        <v>35</v>
      </c>
    </row>
    <row r="43" spans="2:13" ht="27.75" customHeight="1" x14ac:dyDescent="0.2">
      <c r="B43" s="1280"/>
      <c r="C43" s="1281"/>
      <c r="D43" s="106"/>
      <c r="E43" s="1286" t="s">
        <v>33</v>
      </c>
      <c r="F43" s="1286"/>
      <c r="G43" s="1286"/>
      <c r="H43" s="1287"/>
      <c r="I43" s="107">
        <v>3354</v>
      </c>
      <c r="J43" s="108">
        <v>3141</v>
      </c>
      <c r="K43" s="108">
        <v>3022</v>
      </c>
      <c r="L43" s="108">
        <v>3165</v>
      </c>
      <c r="M43" s="109">
        <v>3169</v>
      </c>
    </row>
    <row r="44" spans="2:13" ht="27.75" customHeight="1" x14ac:dyDescent="0.2">
      <c r="B44" s="1280"/>
      <c r="C44" s="1281"/>
      <c r="D44" s="106"/>
      <c r="E44" s="1286" t="s">
        <v>34</v>
      </c>
      <c r="F44" s="1286"/>
      <c r="G44" s="1286"/>
      <c r="H44" s="1287"/>
      <c r="I44" s="107">
        <v>254</v>
      </c>
      <c r="J44" s="108">
        <v>359</v>
      </c>
      <c r="K44" s="108">
        <v>559</v>
      </c>
      <c r="L44" s="108">
        <v>811</v>
      </c>
      <c r="M44" s="109">
        <v>817</v>
      </c>
    </row>
    <row r="45" spans="2:13" ht="27.75" customHeight="1" x14ac:dyDescent="0.2">
      <c r="B45" s="1280"/>
      <c r="C45" s="1281"/>
      <c r="D45" s="106"/>
      <c r="E45" s="1286" t="s">
        <v>35</v>
      </c>
      <c r="F45" s="1286"/>
      <c r="G45" s="1286"/>
      <c r="H45" s="1287"/>
      <c r="I45" s="107">
        <v>4317</v>
      </c>
      <c r="J45" s="108">
        <v>3940</v>
      </c>
      <c r="K45" s="108">
        <v>3866</v>
      </c>
      <c r="L45" s="108">
        <v>3703</v>
      </c>
      <c r="M45" s="109">
        <v>3770</v>
      </c>
    </row>
    <row r="46" spans="2:13" ht="27.75" customHeight="1" x14ac:dyDescent="0.2">
      <c r="B46" s="1280"/>
      <c r="C46" s="1281"/>
      <c r="D46" s="110"/>
      <c r="E46" s="1286" t="s">
        <v>36</v>
      </c>
      <c r="F46" s="1286"/>
      <c r="G46" s="1286"/>
      <c r="H46" s="1287"/>
      <c r="I46" s="107" t="s">
        <v>534</v>
      </c>
      <c r="J46" s="108" t="s">
        <v>534</v>
      </c>
      <c r="K46" s="108" t="s">
        <v>534</v>
      </c>
      <c r="L46" s="108" t="s">
        <v>534</v>
      </c>
      <c r="M46" s="109" t="s">
        <v>534</v>
      </c>
    </row>
    <row r="47" spans="2:13" ht="27.75" customHeight="1" x14ac:dyDescent="0.2">
      <c r="B47" s="1280"/>
      <c r="C47" s="1281"/>
      <c r="D47" s="111"/>
      <c r="E47" s="1288" t="s">
        <v>37</v>
      </c>
      <c r="F47" s="1289"/>
      <c r="G47" s="1289"/>
      <c r="H47" s="1290"/>
      <c r="I47" s="107" t="s">
        <v>534</v>
      </c>
      <c r="J47" s="108" t="s">
        <v>534</v>
      </c>
      <c r="K47" s="108" t="s">
        <v>534</v>
      </c>
      <c r="L47" s="108" t="s">
        <v>534</v>
      </c>
      <c r="M47" s="109" t="s">
        <v>534</v>
      </c>
    </row>
    <row r="48" spans="2:13" ht="27.75" customHeight="1" x14ac:dyDescent="0.2">
      <c r="B48" s="1280"/>
      <c r="C48" s="1281"/>
      <c r="D48" s="106"/>
      <c r="E48" s="1286" t="s">
        <v>38</v>
      </c>
      <c r="F48" s="1286"/>
      <c r="G48" s="1286"/>
      <c r="H48" s="1287"/>
      <c r="I48" s="107" t="s">
        <v>534</v>
      </c>
      <c r="J48" s="108" t="s">
        <v>534</v>
      </c>
      <c r="K48" s="108" t="s">
        <v>534</v>
      </c>
      <c r="L48" s="108" t="s">
        <v>534</v>
      </c>
      <c r="M48" s="109" t="s">
        <v>534</v>
      </c>
    </row>
    <row r="49" spans="2:13" ht="27.75" customHeight="1" x14ac:dyDescent="0.2">
      <c r="B49" s="1282"/>
      <c r="C49" s="1283"/>
      <c r="D49" s="106"/>
      <c r="E49" s="1286" t="s">
        <v>39</v>
      </c>
      <c r="F49" s="1286"/>
      <c r="G49" s="1286"/>
      <c r="H49" s="1287"/>
      <c r="I49" s="107" t="s">
        <v>534</v>
      </c>
      <c r="J49" s="108" t="s">
        <v>534</v>
      </c>
      <c r="K49" s="108" t="s">
        <v>534</v>
      </c>
      <c r="L49" s="108" t="s">
        <v>534</v>
      </c>
      <c r="M49" s="109" t="s">
        <v>534</v>
      </c>
    </row>
    <row r="50" spans="2:13" ht="27.75" customHeight="1" x14ac:dyDescent="0.2">
      <c r="B50" s="1291" t="s">
        <v>40</v>
      </c>
      <c r="C50" s="1292"/>
      <c r="D50" s="112"/>
      <c r="E50" s="1286" t="s">
        <v>41</v>
      </c>
      <c r="F50" s="1286"/>
      <c r="G50" s="1286"/>
      <c r="H50" s="1287"/>
      <c r="I50" s="107">
        <v>4337</v>
      </c>
      <c r="J50" s="108">
        <v>5007</v>
      </c>
      <c r="K50" s="108">
        <v>6012</v>
      </c>
      <c r="L50" s="108">
        <v>6201</v>
      </c>
      <c r="M50" s="109">
        <v>6865</v>
      </c>
    </row>
    <row r="51" spans="2:13" ht="27.75" customHeight="1" x14ac:dyDescent="0.2">
      <c r="B51" s="1280"/>
      <c r="C51" s="1281"/>
      <c r="D51" s="106"/>
      <c r="E51" s="1286" t="s">
        <v>42</v>
      </c>
      <c r="F51" s="1286"/>
      <c r="G51" s="1286"/>
      <c r="H51" s="1287"/>
      <c r="I51" s="107">
        <v>5132</v>
      </c>
      <c r="J51" s="108">
        <v>3695</v>
      </c>
      <c r="K51" s="108">
        <v>3685</v>
      </c>
      <c r="L51" s="108">
        <v>4666</v>
      </c>
      <c r="M51" s="109">
        <v>3294</v>
      </c>
    </row>
    <row r="52" spans="2:13" ht="27.75" customHeight="1" x14ac:dyDescent="0.2">
      <c r="B52" s="1282"/>
      <c r="C52" s="1283"/>
      <c r="D52" s="106"/>
      <c r="E52" s="1286" t="s">
        <v>43</v>
      </c>
      <c r="F52" s="1286"/>
      <c r="G52" s="1286"/>
      <c r="H52" s="1287"/>
      <c r="I52" s="107">
        <v>20445</v>
      </c>
      <c r="J52" s="108">
        <v>20295</v>
      </c>
      <c r="K52" s="108">
        <v>20214</v>
      </c>
      <c r="L52" s="108">
        <v>20045</v>
      </c>
      <c r="M52" s="109">
        <v>19939</v>
      </c>
    </row>
    <row r="53" spans="2:13" ht="27.75" customHeight="1" thickBot="1" x14ac:dyDescent="0.25">
      <c r="B53" s="1293" t="s">
        <v>44</v>
      </c>
      <c r="C53" s="1294"/>
      <c r="D53" s="113"/>
      <c r="E53" s="1295" t="s">
        <v>45</v>
      </c>
      <c r="F53" s="1295"/>
      <c r="G53" s="1295"/>
      <c r="H53" s="1296"/>
      <c r="I53" s="114">
        <v>-1294</v>
      </c>
      <c r="J53" s="115">
        <v>-969</v>
      </c>
      <c r="K53" s="115">
        <v>-1830</v>
      </c>
      <c r="L53" s="115">
        <v>-2718</v>
      </c>
      <c r="M53" s="116">
        <v>-1893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d784fTiWYuPLWmXGAT2miFbT1hq0jtsQTsPb+EaBoLG1srQ3wIEaA+Wjxj08+s6Fk5Cl3tHZ2htpbxAPDlCHg==" saltValue="ZHOf/tVY35kwweLKPuzZ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55" zoomScaleNormal="55" zoomScaleSheetLayoutView="100" workbookViewId="0">
      <selection activeCell="C58" sqref="C58:E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577</v>
      </c>
      <c r="G54" s="125" t="s">
        <v>578</v>
      </c>
      <c r="H54" s="126" t="s">
        <v>579</v>
      </c>
    </row>
    <row r="55" spans="2:8" ht="52.5" customHeight="1" x14ac:dyDescent="0.2">
      <c r="B55" s="127"/>
      <c r="C55" s="1305" t="s">
        <v>48</v>
      </c>
      <c r="D55" s="1305"/>
      <c r="E55" s="1306"/>
      <c r="F55" s="128">
        <v>2462</v>
      </c>
      <c r="G55" s="128">
        <v>2125</v>
      </c>
      <c r="H55" s="129">
        <v>2405</v>
      </c>
    </row>
    <row r="56" spans="2:8" ht="52.5" customHeight="1" x14ac:dyDescent="0.2">
      <c r="B56" s="130"/>
      <c r="C56" s="1307" t="s">
        <v>49</v>
      </c>
      <c r="D56" s="1307"/>
      <c r="E56" s="1308"/>
      <c r="F56" s="131">
        <v>856</v>
      </c>
      <c r="G56" s="131">
        <v>956</v>
      </c>
      <c r="H56" s="132">
        <v>906</v>
      </c>
    </row>
    <row r="57" spans="2:8" ht="53.25" customHeight="1" x14ac:dyDescent="0.2">
      <c r="B57" s="130"/>
      <c r="C57" s="1309" t="s">
        <v>50</v>
      </c>
      <c r="D57" s="1309"/>
      <c r="E57" s="1310"/>
      <c r="F57" s="133">
        <v>1730</v>
      </c>
      <c r="G57" s="133">
        <v>2099</v>
      </c>
      <c r="H57" s="134">
        <v>2389</v>
      </c>
    </row>
    <row r="58" spans="2:8" ht="45.75" customHeight="1" x14ac:dyDescent="0.2">
      <c r="B58" s="135"/>
      <c r="C58" s="1297" t="s">
        <v>595</v>
      </c>
      <c r="D58" s="1298"/>
      <c r="E58" s="1299"/>
      <c r="F58" s="136">
        <v>1374</v>
      </c>
      <c r="G58" s="136">
        <v>1666</v>
      </c>
      <c r="H58" s="137">
        <v>1993</v>
      </c>
    </row>
    <row r="59" spans="2:8" ht="45.75" customHeight="1" x14ac:dyDescent="0.2">
      <c r="B59" s="135"/>
      <c r="C59" s="1297" t="s">
        <v>596</v>
      </c>
      <c r="D59" s="1298"/>
      <c r="E59" s="1299"/>
      <c r="F59" s="136">
        <v>238</v>
      </c>
      <c r="G59" s="136">
        <v>238</v>
      </c>
      <c r="H59" s="137">
        <v>238</v>
      </c>
    </row>
    <row r="60" spans="2:8" ht="45.75" customHeight="1" x14ac:dyDescent="0.2">
      <c r="B60" s="135"/>
      <c r="C60" s="1297" t="s">
        <v>597</v>
      </c>
      <c r="D60" s="1298"/>
      <c r="E60" s="1299"/>
      <c r="F60" s="136">
        <v>25</v>
      </c>
      <c r="G60" s="136">
        <v>101</v>
      </c>
      <c r="H60" s="137">
        <v>61</v>
      </c>
    </row>
    <row r="61" spans="2:8" ht="45.75" customHeight="1" x14ac:dyDescent="0.2">
      <c r="B61" s="135"/>
      <c r="C61" s="1297" t="s">
        <v>598</v>
      </c>
      <c r="D61" s="1298"/>
      <c r="E61" s="1299"/>
      <c r="F61" s="136">
        <v>44</v>
      </c>
      <c r="G61" s="136">
        <v>44</v>
      </c>
      <c r="H61" s="137">
        <v>44</v>
      </c>
    </row>
    <row r="62" spans="2:8" ht="45.75" customHeight="1" thickBot="1" x14ac:dyDescent="0.25">
      <c r="B62" s="138"/>
      <c r="C62" s="1300" t="s">
        <v>599</v>
      </c>
      <c r="D62" s="1301"/>
      <c r="E62" s="1302"/>
      <c r="F62" s="139">
        <v>40</v>
      </c>
      <c r="G62" s="139">
        <v>40</v>
      </c>
      <c r="H62" s="140">
        <v>40</v>
      </c>
    </row>
    <row r="63" spans="2:8" ht="52.5" customHeight="1" thickBot="1" x14ac:dyDescent="0.25">
      <c r="B63" s="141"/>
      <c r="C63" s="1303" t="s">
        <v>51</v>
      </c>
      <c r="D63" s="1303"/>
      <c r="E63" s="1304"/>
      <c r="F63" s="142">
        <v>5048</v>
      </c>
      <c r="G63" s="142">
        <v>5180</v>
      </c>
      <c r="H63" s="143">
        <v>5700</v>
      </c>
    </row>
    <row r="64" spans="2:8" ht="15" customHeight="1" x14ac:dyDescent="0.2"/>
  </sheetData>
  <sheetProtection algorithmName="SHA-512" hashValue="d5rQDKDTUudswAGzoGGq6MbQ4o61QzUGcSVeYkT+nD1d+iWtWFwHj8I9jOhFChCh0UhVWIM0wG0x1A2RowlYpQ==" saltValue="C/rC4dBf4oQA/OwAC9qR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609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610</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575</v>
      </c>
      <c r="BQ50" s="1316"/>
      <c r="BR50" s="1316"/>
      <c r="BS50" s="1316"/>
      <c r="BT50" s="1316"/>
      <c r="BU50" s="1316"/>
      <c r="BV50" s="1316"/>
      <c r="BW50" s="1316"/>
      <c r="BX50" s="1316" t="s">
        <v>576</v>
      </c>
      <c r="BY50" s="1316"/>
      <c r="BZ50" s="1316"/>
      <c r="CA50" s="1316"/>
      <c r="CB50" s="1316"/>
      <c r="CC50" s="1316"/>
      <c r="CD50" s="1316"/>
      <c r="CE50" s="1316"/>
      <c r="CF50" s="1316" t="s">
        <v>577</v>
      </c>
      <c r="CG50" s="1316"/>
      <c r="CH50" s="1316"/>
      <c r="CI50" s="1316"/>
      <c r="CJ50" s="1316"/>
      <c r="CK50" s="1316"/>
      <c r="CL50" s="1316"/>
      <c r="CM50" s="1316"/>
      <c r="CN50" s="1316" t="s">
        <v>578</v>
      </c>
      <c r="CO50" s="1316"/>
      <c r="CP50" s="1316"/>
      <c r="CQ50" s="1316"/>
      <c r="CR50" s="1316"/>
      <c r="CS50" s="1316"/>
      <c r="CT50" s="1316"/>
      <c r="CU50" s="1316"/>
      <c r="CV50" s="1316" t="s">
        <v>579</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67.900000000000006</v>
      </c>
      <c r="BQ53" s="1311"/>
      <c r="BR53" s="1311"/>
      <c r="BS53" s="1311"/>
      <c r="BT53" s="1311"/>
      <c r="BU53" s="1311"/>
      <c r="BV53" s="1311"/>
      <c r="BW53" s="1311"/>
      <c r="BX53" s="1311">
        <v>69.3</v>
      </c>
      <c r="BY53" s="1311"/>
      <c r="BZ53" s="1311"/>
      <c r="CA53" s="1311"/>
      <c r="CB53" s="1311"/>
      <c r="CC53" s="1311"/>
      <c r="CD53" s="1311"/>
      <c r="CE53" s="1311"/>
      <c r="CF53" s="1311">
        <v>69.8</v>
      </c>
      <c r="CG53" s="1311"/>
      <c r="CH53" s="1311"/>
      <c r="CI53" s="1311"/>
      <c r="CJ53" s="1311"/>
      <c r="CK53" s="1311"/>
      <c r="CL53" s="1311"/>
      <c r="CM53" s="1311"/>
      <c r="CN53" s="1311">
        <v>70.400000000000006</v>
      </c>
      <c r="CO53" s="1311"/>
      <c r="CP53" s="1311"/>
      <c r="CQ53" s="1311"/>
      <c r="CR53" s="1311"/>
      <c r="CS53" s="1311"/>
      <c r="CT53" s="1311"/>
      <c r="CU53" s="1311"/>
      <c r="CV53" s="1311">
        <v>71.099999999999994</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614</v>
      </c>
      <c r="AO55" s="1316"/>
      <c r="AP55" s="1316"/>
      <c r="AQ55" s="1316"/>
      <c r="AR55" s="1316"/>
      <c r="AS55" s="1316"/>
      <c r="AT55" s="1316"/>
      <c r="AU55" s="1316"/>
      <c r="AV55" s="1316"/>
      <c r="AW55" s="1316"/>
      <c r="AX55" s="1316"/>
      <c r="AY55" s="1316"/>
      <c r="AZ55" s="1316"/>
      <c r="BA55" s="1316"/>
      <c r="BB55" s="1314" t="s">
        <v>612</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613</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615</v>
      </c>
    </row>
    <row r="64" spans="1:109" ht="13.2" x14ac:dyDescent="0.2">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610</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575</v>
      </c>
      <c r="BQ72" s="1316"/>
      <c r="BR72" s="1316"/>
      <c r="BS72" s="1316"/>
      <c r="BT72" s="1316"/>
      <c r="BU72" s="1316"/>
      <c r="BV72" s="1316"/>
      <c r="BW72" s="1316"/>
      <c r="BX72" s="1316" t="s">
        <v>576</v>
      </c>
      <c r="BY72" s="1316"/>
      <c r="BZ72" s="1316"/>
      <c r="CA72" s="1316"/>
      <c r="CB72" s="1316"/>
      <c r="CC72" s="1316"/>
      <c r="CD72" s="1316"/>
      <c r="CE72" s="1316"/>
      <c r="CF72" s="1316" t="s">
        <v>577</v>
      </c>
      <c r="CG72" s="1316"/>
      <c r="CH72" s="1316"/>
      <c r="CI72" s="1316"/>
      <c r="CJ72" s="1316"/>
      <c r="CK72" s="1316"/>
      <c r="CL72" s="1316"/>
      <c r="CM72" s="1316"/>
      <c r="CN72" s="1316" t="s">
        <v>578</v>
      </c>
      <c r="CO72" s="1316"/>
      <c r="CP72" s="1316"/>
      <c r="CQ72" s="1316"/>
      <c r="CR72" s="1316"/>
      <c r="CS72" s="1316"/>
      <c r="CT72" s="1316"/>
      <c r="CU72" s="1316"/>
      <c r="CV72" s="1316" t="s">
        <v>579</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-2.6</v>
      </c>
      <c r="BQ75" s="1311"/>
      <c r="BR75" s="1311"/>
      <c r="BS75" s="1311"/>
      <c r="BT75" s="1311"/>
      <c r="BU75" s="1311"/>
      <c r="BV75" s="1311"/>
      <c r="BW75" s="1311"/>
      <c r="BX75" s="1311">
        <v>-2.6</v>
      </c>
      <c r="BY75" s="1311"/>
      <c r="BZ75" s="1311"/>
      <c r="CA75" s="1311"/>
      <c r="CB75" s="1311"/>
      <c r="CC75" s="1311"/>
      <c r="CD75" s="1311"/>
      <c r="CE75" s="1311"/>
      <c r="CF75" s="1311">
        <v>-2.7</v>
      </c>
      <c r="CG75" s="1311"/>
      <c r="CH75" s="1311"/>
      <c r="CI75" s="1311"/>
      <c r="CJ75" s="1311"/>
      <c r="CK75" s="1311"/>
      <c r="CL75" s="1311"/>
      <c r="CM75" s="1311"/>
      <c r="CN75" s="1311">
        <v>-2.7</v>
      </c>
      <c r="CO75" s="1311"/>
      <c r="CP75" s="1311"/>
      <c r="CQ75" s="1311"/>
      <c r="CR75" s="1311"/>
      <c r="CS75" s="1311"/>
      <c r="CT75" s="1311"/>
      <c r="CU75" s="1311"/>
      <c r="CV75" s="1311">
        <v>-2.2000000000000002</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618</v>
      </c>
      <c r="AO77" s="1316"/>
      <c r="AP77" s="1316"/>
      <c r="AQ77" s="1316"/>
      <c r="AR77" s="1316"/>
      <c r="AS77" s="1316"/>
      <c r="AT77" s="1316"/>
      <c r="AU77" s="1316"/>
      <c r="AV77" s="1316"/>
      <c r="AW77" s="1316"/>
      <c r="AX77" s="1316"/>
      <c r="AY77" s="1316"/>
      <c r="AZ77" s="1316"/>
      <c r="BA77" s="1316"/>
      <c r="BB77" s="1314" t="s">
        <v>612</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617</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OaoeM3LV4IJEkY5K+8LT/PiCYp1sJzUzuk4rtzIUlp1cJHiWZvi3wyG1NjmS40TbnzKIqW1YfMBf+9LDPb6GaA==" saltValue="aXRT2Yu65vcSbdBwamb9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619</v>
      </c>
    </row>
  </sheetData>
  <sheetProtection algorithmName="SHA-512" hashValue="8qIvJREDJISVeZAUksduXtEOQ4OJ28qIf1GKVK9a47FDRsrWw7w9v6Rpjl0o6uHPAe0claUTfmIlQsIOqqm0lA==" saltValue="uDdQj5yAFaq1iEKbdqAO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620</v>
      </c>
    </row>
  </sheetData>
  <sheetProtection algorithmName="SHA-512" hashValue="KQJ7igPm3A1ODeRNl9h4vxqnxn43uOggptDuOvxYCvrnRx7rF0I27pg2jmuiY5XJszGzLGDGuWsjL1tumLh+TA==" saltValue="3h78c1B9tKHB5NMxrQ/7e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572</v>
      </c>
      <c r="G2" s="157"/>
      <c r="H2" s="158"/>
    </row>
    <row r="3" spans="1:8" x14ac:dyDescent="0.2">
      <c r="A3" s="154" t="s">
        <v>565</v>
      </c>
      <c r="B3" s="159"/>
      <c r="C3" s="160"/>
      <c r="D3" s="161">
        <v>43605</v>
      </c>
      <c r="E3" s="162"/>
      <c r="F3" s="163">
        <v>44504</v>
      </c>
      <c r="G3" s="164"/>
      <c r="H3" s="165"/>
    </row>
    <row r="4" spans="1:8" x14ac:dyDescent="0.2">
      <c r="A4" s="166"/>
      <c r="B4" s="167"/>
      <c r="C4" s="168"/>
      <c r="D4" s="169">
        <v>41757</v>
      </c>
      <c r="E4" s="170"/>
      <c r="F4" s="171">
        <v>25876</v>
      </c>
      <c r="G4" s="172"/>
      <c r="H4" s="173"/>
    </row>
    <row r="5" spans="1:8" x14ac:dyDescent="0.2">
      <c r="A5" s="154" t="s">
        <v>567</v>
      </c>
      <c r="B5" s="159"/>
      <c r="C5" s="160"/>
      <c r="D5" s="161">
        <v>21393</v>
      </c>
      <c r="E5" s="162"/>
      <c r="F5" s="163">
        <v>47820</v>
      </c>
      <c r="G5" s="164"/>
      <c r="H5" s="165"/>
    </row>
    <row r="6" spans="1:8" x14ac:dyDescent="0.2">
      <c r="A6" s="166"/>
      <c r="B6" s="167"/>
      <c r="C6" s="168"/>
      <c r="D6" s="169">
        <v>6105</v>
      </c>
      <c r="E6" s="170"/>
      <c r="F6" s="171">
        <v>25855</v>
      </c>
      <c r="G6" s="172"/>
      <c r="H6" s="173"/>
    </row>
    <row r="7" spans="1:8" x14ac:dyDescent="0.2">
      <c r="A7" s="154" t="s">
        <v>568</v>
      </c>
      <c r="B7" s="159"/>
      <c r="C7" s="160"/>
      <c r="D7" s="161">
        <v>11720</v>
      </c>
      <c r="E7" s="162"/>
      <c r="F7" s="163">
        <v>41934</v>
      </c>
      <c r="G7" s="164"/>
      <c r="H7" s="165"/>
    </row>
    <row r="8" spans="1:8" x14ac:dyDescent="0.2">
      <c r="A8" s="166"/>
      <c r="B8" s="167"/>
      <c r="C8" s="168"/>
      <c r="D8" s="169">
        <v>6743</v>
      </c>
      <c r="E8" s="170"/>
      <c r="F8" s="171">
        <v>23352</v>
      </c>
      <c r="G8" s="172"/>
      <c r="H8" s="173"/>
    </row>
    <row r="9" spans="1:8" x14ac:dyDescent="0.2">
      <c r="A9" s="154" t="s">
        <v>569</v>
      </c>
      <c r="B9" s="159"/>
      <c r="C9" s="160"/>
      <c r="D9" s="161">
        <v>11639</v>
      </c>
      <c r="E9" s="162"/>
      <c r="F9" s="163">
        <v>45588</v>
      </c>
      <c r="G9" s="164"/>
      <c r="H9" s="165"/>
    </row>
    <row r="10" spans="1:8" x14ac:dyDescent="0.2">
      <c r="A10" s="166"/>
      <c r="B10" s="167"/>
      <c r="C10" s="168"/>
      <c r="D10" s="169">
        <v>8254</v>
      </c>
      <c r="E10" s="170"/>
      <c r="F10" s="171">
        <v>24150</v>
      </c>
      <c r="G10" s="172"/>
      <c r="H10" s="173"/>
    </row>
    <row r="11" spans="1:8" x14ac:dyDescent="0.2">
      <c r="A11" s="154" t="s">
        <v>570</v>
      </c>
      <c r="B11" s="159"/>
      <c r="C11" s="160"/>
      <c r="D11" s="161">
        <v>16653</v>
      </c>
      <c r="E11" s="162"/>
      <c r="F11" s="163">
        <v>45483</v>
      </c>
      <c r="G11" s="164"/>
      <c r="H11" s="165"/>
    </row>
    <row r="12" spans="1:8" x14ac:dyDescent="0.2">
      <c r="A12" s="166"/>
      <c r="B12" s="167"/>
      <c r="C12" s="174"/>
      <c r="D12" s="169">
        <v>14077</v>
      </c>
      <c r="E12" s="170"/>
      <c r="F12" s="171">
        <v>24241</v>
      </c>
      <c r="G12" s="172"/>
      <c r="H12" s="173"/>
    </row>
    <row r="13" spans="1:8" x14ac:dyDescent="0.2">
      <c r="A13" s="154"/>
      <c r="B13" s="159"/>
      <c r="C13" s="175"/>
      <c r="D13" s="176">
        <v>21002</v>
      </c>
      <c r="E13" s="177"/>
      <c r="F13" s="178">
        <v>45066</v>
      </c>
      <c r="G13" s="179"/>
      <c r="H13" s="165"/>
    </row>
    <row r="14" spans="1:8" x14ac:dyDescent="0.2">
      <c r="A14" s="166"/>
      <c r="B14" s="167"/>
      <c r="C14" s="168"/>
      <c r="D14" s="169">
        <v>15387</v>
      </c>
      <c r="E14" s="170"/>
      <c r="F14" s="171">
        <v>24695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9.0500000000000007</v>
      </c>
      <c r="C19" s="180">
        <f>ROUND(VALUE(SUBSTITUTE(実質収支比率等に係る経年分析!G$48,"▲","-")),2)</f>
        <v>8.5</v>
      </c>
      <c r="D19" s="180">
        <f>ROUND(VALUE(SUBSTITUTE(実質収支比率等に係る経年分析!H$48,"▲","-")),2)</f>
        <v>8.74</v>
      </c>
      <c r="E19" s="180">
        <f>ROUND(VALUE(SUBSTITUTE(実質収支比率等に係る経年分析!I$48,"▲","-")),2)</f>
        <v>8.14</v>
      </c>
      <c r="F19" s="180">
        <f>ROUND(VALUE(SUBSTITUTE(実質収支比率等に係る経年分析!J$48,"▲","-")),2)</f>
        <v>11.09</v>
      </c>
    </row>
    <row r="20" spans="1:11" x14ac:dyDescent="0.2">
      <c r="A20" s="180" t="s">
        <v>55</v>
      </c>
      <c r="B20" s="180">
        <f>ROUND(VALUE(SUBSTITUTE(実質収支比率等に係る経年分析!F$47,"▲","-")),2)</f>
        <v>12.6</v>
      </c>
      <c r="C20" s="180">
        <f>ROUND(VALUE(SUBSTITUTE(実質収支比率等に係る経年分析!G$47,"▲","-")),2)</f>
        <v>13.58</v>
      </c>
      <c r="D20" s="180">
        <f>ROUND(VALUE(SUBSTITUTE(実質収支比率等に係る経年分析!H$47,"▲","-")),2)</f>
        <v>14.6</v>
      </c>
      <c r="E20" s="180">
        <f>ROUND(VALUE(SUBSTITUTE(実質収支比率等に係る経年分析!I$47,"▲","-")),2)</f>
        <v>12.5</v>
      </c>
      <c r="F20" s="180">
        <f>ROUND(VALUE(SUBSTITUTE(実質収支比率等に係る経年分析!J$47,"▲","-")),2)</f>
        <v>13.91</v>
      </c>
    </row>
    <row r="21" spans="1:11" x14ac:dyDescent="0.2">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-2.5099999999999998</v>
      </c>
      <c r="F21" s="180">
        <f>IF(ISNUMBER(VALUE(SUBSTITUTE(実質収支比率等に係る経年分析!J$49,"▲","-"))),ROUND(VALUE(SUBSTITUTE(実質収支比率等に係る経年分析!J$49,"▲","-")),2),NA())</f>
        <v>4.7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1.56</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1.78</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2352</v>
      </c>
      <c r="E42" s="182"/>
      <c r="F42" s="182"/>
      <c r="G42" s="182">
        <f>'実質公債費比率（分子）の構造'!L$52</f>
        <v>2474</v>
      </c>
      <c r="H42" s="182"/>
      <c r="I42" s="182"/>
      <c r="J42" s="182">
        <f>'実質公債費比率（分子）の構造'!M$52</f>
        <v>2557</v>
      </c>
      <c r="K42" s="182"/>
      <c r="L42" s="182"/>
      <c r="M42" s="182">
        <f>'実質公債費比率（分子）の構造'!N$52</f>
        <v>2559</v>
      </c>
      <c r="N42" s="182"/>
      <c r="O42" s="182"/>
      <c r="P42" s="182">
        <f>'実質公債費比率（分子）の構造'!O$52</f>
        <v>2402</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40</v>
      </c>
      <c r="C44" s="182"/>
      <c r="D44" s="182"/>
      <c r="E44" s="182">
        <f>'実質公債費比率（分子）の構造'!L$50</f>
        <v>22</v>
      </c>
      <c r="F44" s="182"/>
      <c r="G44" s="182"/>
      <c r="H44" s="182">
        <f>'実質公債費比率（分子）の構造'!M$50</f>
        <v>20</v>
      </c>
      <c r="I44" s="182"/>
      <c r="J44" s="182"/>
      <c r="K44" s="182">
        <f>'実質公債費比率（分子）の構造'!N$50</f>
        <v>20</v>
      </c>
      <c r="L44" s="182"/>
      <c r="M44" s="182"/>
      <c r="N44" s="182">
        <f>'実質公債費比率（分子）の構造'!O$50</f>
        <v>13</v>
      </c>
      <c r="O44" s="182"/>
      <c r="P44" s="182"/>
    </row>
    <row r="45" spans="1:16" x14ac:dyDescent="0.2">
      <c r="A45" s="182" t="s">
        <v>66</v>
      </c>
      <c r="B45" s="182">
        <f>'実質公債費比率（分子）の構造'!K$49</f>
        <v>56</v>
      </c>
      <c r="C45" s="182"/>
      <c r="D45" s="182"/>
      <c r="E45" s="182">
        <f>'実質公債費比率（分子）の構造'!L$49</f>
        <v>46</v>
      </c>
      <c r="F45" s="182"/>
      <c r="G45" s="182"/>
      <c r="H45" s="182">
        <f>'実質公債費比率（分子）の構造'!M$49</f>
        <v>41</v>
      </c>
      <c r="I45" s="182"/>
      <c r="J45" s="182"/>
      <c r="K45" s="182">
        <f>'実質公債費比率（分子）の構造'!N$49</f>
        <v>37</v>
      </c>
      <c r="L45" s="182"/>
      <c r="M45" s="182"/>
      <c r="N45" s="182">
        <f>'実質公債費比率（分子）の構造'!O$49</f>
        <v>20</v>
      </c>
      <c r="O45" s="182"/>
      <c r="P45" s="182"/>
    </row>
    <row r="46" spans="1:16" x14ac:dyDescent="0.2">
      <c r="A46" s="182" t="s">
        <v>67</v>
      </c>
      <c r="B46" s="182">
        <f>'実質公債費比率（分子）の構造'!K$48</f>
        <v>294</v>
      </c>
      <c r="C46" s="182"/>
      <c r="D46" s="182"/>
      <c r="E46" s="182">
        <f>'実質公債費比率（分子）の構造'!L$48</f>
        <v>354</v>
      </c>
      <c r="F46" s="182"/>
      <c r="G46" s="182"/>
      <c r="H46" s="182">
        <f>'実質公債費比率（分子）の構造'!M$48</f>
        <v>426</v>
      </c>
      <c r="I46" s="182"/>
      <c r="J46" s="182"/>
      <c r="K46" s="182">
        <f>'実質公債費比率（分子）の構造'!N$48</f>
        <v>492</v>
      </c>
      <c r="L46" s="182"/>
      <c r="M46" s="182"/>
      <c r="N46" s="182">
        <f>'実質公債費比率（分子）の構造'!O$48</f>
        <v>433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1590</v>
      </c>
      <c r="C49" s="182"/>
      <c r="D49" s="182"/>
      <c r="E49" s="182">
        <f>'実質公債費比率（分子）の構造'!L$45</f>
        <v>1618</v>
      </c>
      <c r="F49" s="182"/>
      <c r="G49" s="182"/>
      <c r="H49" s="182">
        <f>'実質公債費比率（分子）の構造'!M$45</f>
        <v>1625</v>
      </c>
      <c r="I49" s="182"/>
      <c r="J49" s="182"/>
      <c r="K49" s="182">
        <f>'実質公債費比率（分子）の構造'!N$45</f>
        <v>1629</v>
      </c>
      <c r="L49" s="182"/>
      <c r="M49" s="182"/>
      <c r="N49" s="182">
        <f>'実質公債費比率（分子）の構造'!O$45</f>
        <v>1736</v>
      </c>
      <c r="O49" s="182"/>
      <c r="P49" s="182"/>
    </row>
    <row r="50" spans="1:16" x14ac:dyDescent="0.2">
      <c r="A50" s="182" t="s">
        <v>71</v>
      </c>
      <c r="B50" s="182" t="e">
        <f>NA()</f>
        <v>#N/A</v>
      </c>
      <c r="C50" s="182">
        <f>IF(ISNUMBER('実質公債費比率（分子）の構造'!K$53),'実質公債費比率（分子）の構造'!K$53,NA())</f>
        <v>-372</v>
      </c>
      <c r="D50" s="182" t="e">
        <f>NA()</f>
        <v>#N/A</v>
      </c>
      <c r="E50" s="182" t="e">
        <f>NA()</f>
        <v>#N/A</v>
      </c>
      <c r="F50" s="182">
        <f>IF(ISNUMBER('実質公債費比率（分子）の構造'!L$53),'実質公債費比率（分子）の構造'!L$53,NA())</f>
        <v>-434</v>
      </c>
      <c r="G50" s="182" t="e">
        <f>NA()</f>
        <v>#N/A</v>
      </c>
      <c r="H50" s="182" t="e">
        <f>NA()</f>
        <v>#N/A</v>
      </c>
      <c r="I50" s="182">
        <f>IF(ISNUMBER('実質公債費比率（分子）の構造'!M$53),'実質公債費比率（分子）の構造'!M$53,NA())</f>
        <v>-445</v>
      </c>
      <c r="J50" s="182" t="e">
        <f>NA()</f>
        <v>#N/A</v>
      </c>
      <c r="K50" s="182" t="e">
        <f>NA()</f>
        <v>#N/A</v>
      </c>
      <c r="L50" s="182">
        <f>IF(ISNUMBER('実質公債費比率（分子）の構造'!N$53),'実質公債費比率（分子）の構造'!N$53,NA())</f>
        <v>-381</v>
      </c>
      <c r="M50" s="182" t="e">
        <f>NA()</f>
        <v>#N/A</v>
      </c>
      <c r="N50" s="182" t="e">
        <f>NA()</f>
        <v>#N/A</v>
      </c>
      <c r="O50" s="182">
        <f>IF(ISNUMBER('実質公債費比率（分子）の構造'!O$53),'実質公債費比率（分子）の構造'!O$53,NA())</f>
        <v>-200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20445</v>
      </c>
      <c r="E56" s="181"/>
      <c r="F56" s="181"/>
      <c r="G56" s="181">
        <f>'将来負担比率（分子）の構造'!J$52</f>
        <v>20295</v>
      </c>
      <c r="H56" s="181"/>
      <c r="I56" s="181"/>
      <c r="J56" s="181">
        <f>'将来負担比率（分子）の構造'!K$52</f>
        <v>20214</v>
      </c>
      <c r="K56" s="181"/>
      <c r="L56" s="181"/>
      <c r="M56" s="181">
        <f>'将来負担比率（分子）の構造'!L$52</f>
        <v>20045</v>
      </c>
      <c r="N56" s="181"/>
      <c r="O56" s="181"/>
      <c r="P56" s="181">
        <f>'将来負担比率（分子）の構造'!M$52</f>
        <v>19939</v>
      </c>
    </row>
    <row r="57" spans="1:16" x14ac:dyDescent="0.2">
      <c r="A57" s="181" t="s">
        <v>42</v>
      </c>
      <c r="B57" s="181"/>
      <c r="C57" s="181"/>
      <c r="D57" s="181">
        <f>'将来負担比率（分子）の構造'!I$51</f>
        <v>5132</v>
      </c>
      <c r="E57" s="181"/>
      <c r="F57" s="181"/>
      <c r="G57" s="181">
        <f>'将来負担比率（分子）の構造'!J$51</f>
        <v>3695</v>
      </c>
      <c r="H57" s="181"/>
      <c r="I57" s="181"/>
      <c r="J57" s="181">
        <f>'将来負担比率（分子）の構造'!K$51</f>
        <v>3685</v>
      </c>
      <c r="K57" s="181"/>
      <c r="L57" s="181"/>
      <c r="M57" s="181">
        <f>'将来負担比率（分子）の構造'!L$51</f>
        <v>4666</v>
      </c>
      <c r="N57" s="181"/>
      <c r="O57" s="181"/>
      <c r="P57" s="181">
        <f>'将来負担比率（分子）の構造'!M$51</f>
        <v>3294</v>
      </c>
    </row>
    <row r="58" spans="1:16" x14ac:dyDescent="0.2">
      <c r="A58" s="181" t="s">
        <v>41</v>
      </c>
      <c r="B58" s="181"/>
      <c r="C58" s="181"/>
      <c r="D58" s="181">
        <f>'将来負担比率（分子）の構造'!I$50</f>
        <v>4337</v>
      </c>
      <c r="E58" s="181"/>
      <c r="F58" s="181"/>
      <c r="G58" s="181">
        <f>'将来負担比率（分子）の構造'!J$50</f>
        <v>5007</v>
      </c>
      <c r="H58" s="181"/>
      <c r="I58" s="181"/>
      <c r="J58" s="181">
        <f>'将来負担比率（分子）の構造'!K$50</f>
        <v>6012</v>
      </c>
      <c r="K58" s="181"/>
      <c r="L58" s="181"/>
      <c r="M58" s="181">
        <f>'将来負担比率（分子）の構造'!L$50</f>
        <v>6201</v>
      </c>
      <c r="N58" s="181"/>
      <c r="O58" s="181"/>
      <c r="P58" s="181">
        <f>'将来負担比率（分子）の構造'!M$50</f>
        <v>6865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4317</v>
      </c>
      <c r="C62" s="181"/>
      <c r="D62" s="181"/>
      <c r="E62" s="181">
        <f>'将来負担比率（分子）の構造'!J$45</f>
        <v>3940</v>
      </c>
      <c r="F62" s="181"/>
      <c r="G62" s="181"/>
      <c r="H62" s="181">
        <f>'将来負担比率（分子）の構造'!K$45</f>
        <v>3866</v>
      </c>
      <c r="I62" s="181"/>
      <c r="J62" s="181"/>
      <c r="K62" s="181">
        <f>'将来負担比率（分子）の構造'!L$45</f>
        <v>3703</v>
      </c>
      <c r="L62" s="181"/>
      <c r="M62" s="181"/>
      <c r="N62" s="181">
        <f>'将来負担比率（分子）の構造'!M$45</f>
        <v>3770</v>
      </c>
      <c r="O62" s="181"/>
      <c r="P62" s="181"/>
    </row>
    <row r="63" spans="1:16" x14ac:dyDescent="0.2">
      <c r="A63" s="181" t="s">
        <v>34</v>
      </c>
      <c r="B63" s="181">
        <f>'将来負担比率（分子）の構造'!I$44</f>
        <v>254</v>
      </c>
      <c r="C63" s="181"/>
      <c r="D63" s="181"/>
      <c r="E63" s="181">
        <f>'将来負担比率（分子）の構造'!J$44</f>
        <v>359</v>
      </c>
      <c r="F63" s="181"/>
      <c r="G63" s="181"/>
      <c r="H63" s="181">
        <f>'将来負担比率（分子）の構造'!K$44</f>
        <v>559</v>
      </c>
      <c r="I63" s="181"/>
      <c r="J63" s="181"/>
      <c r="K63" s="181">
        <f>'将来負担比率（分子）の構造'!L$44</f>
        <v>811</v>
      </c>
      <c r="L63" s="181"/>
      <c r="M63" s="181"/>
      <c r="N63" s="181">
        <f>'将来負担比率（分子）の構造'!M$44</f>
        <v>817</v>
      </c>
      <c r="O63" s="181"/>
      <c r="P63" s="181"/>
    </row>
    <row r="64" spans="1:16" x14ac:dyDescent="0.2">
      <c r="A64" s="181" t="s">
        <v>33</v>
      </c>
      <c r="B64" s="181">
        <f>'将来負担比率（分子）の構造'!I$43</f>
        <v>3354</v>
      </c>
      <c r="C64" s="181"/>
      <c r="D64" s="181"/>
      <c r="E64" s="181">
        <f>'将来負担比率（分子）の構造'!J$43</f>
        <v>3141</v>
      </c>
      <c r="F64" s="181"/>
      <c r="G64" s="181"/>
      <c r="H64" s="181">
        <f>'将来負担比率（分子）の構造'!K$43</f>
        <v>3022</v>
      </c>
      <c r="I64" s="181"/>
      <c r="J64" s="181"/>
      <c r="K64" s="181">
        <f>'将来負担比率（分子）の構造'!L$43</f>
        <v>3165</v>
      </c>
      <c r="L64" s="181"/>
      <c r="M64" s="181"/>
      <c r="N64" s="181">
        <f>'将来負担比率（分子）の構造'!M$43</f>
        <v>3169</v>
      </c>
      <c r="O64" s="181"/>
      <c r="P64" s="181"/>
    </row>
    <row r="65" spans="1:16" x14ac:dyDescent="0.2">
      <c r="A65" s="181" t="s">
        <v>32</v>
      </c>
      <c r="B65" s="181">
        <f>'将来負担比率（分子）の構造'!I$42</f>
        <v>169</v>
      </c>
      <c r="C65" s="181"/>
      <c r="D65" s="181"/>
      <c r="E65" s="181">
        <f>'将来負担比率（分子）の構造'!J$42</f>
        <v>63</v>
      </c>
      <c r="F65" s="181"/>
      <c r="G65" s="181"/>
      <c r="H65" s="181">
        <f>'将来負担比率（分子）の構造'!K$42</f>
        <v>43</v>
      </c>
      <c r="I65" s="181"/>
      <c r="J65" s="181"/>
      <c r="K65" s="181">
        <f>'将来負担比率（分子）の構造'!L$42</f>
        <v>22</v>
      </c>
      <c r="L65" s="181"/>
      <c r="M65" s="181"/>
      <c r="N65" s="181">
        <f>'将来負担比率（分子）の構造'!M$42</f>
        <v>35</v>
      </c>
      <c r="O65" s="181"/>
      <c r="P65" s="181"/>
    </row>
    <row r="66" spans="1:16" x14ac:dyDescent="0.2">
      <c r="A66" s="181" t="s">
        <v>31</v>
      </c>
      <c r="B66" s="181">
        <f>'将来負担比率（分子）の構造'!I$41</f>
        <v>20525</v>
      </c>
      <c r="C66" s="181"/>
      <c r="D66" s="181"/>
      <c r="E66" s="181">
        <f>'将来負担比率（分子）の構造'!J$41</f>
        <v>20525</v>
      </c>
      <c r="F66" s="181"/>
      <c r="G66" s="181"/>
      <c r="H66" s="181">
        <f>'将来負担比率（分子）の構造'!K$41</f>
        <v>20591</v>
      </c>
      <c r="I66" s="181"/>
      <c r="J66" s="181"/>
      <c r="K66" s="181">
        <f>'将来負担比率（分子）の構造'!L$41</f>
        <v>20492</v>
      </c>
      <c r="L66" s="181"/>
      <c r="M66" s="181"/>
      <c r="N66" s="181">
        <f>'将来負担比率（分子）の構造'!M$41</f>
        <v>20414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2462</v>
      </c>
      <c r="C72" s="185">
        <f>基金残高に係る経年分析!G55</f>
        <v>2125</v>
      </c>
      <c r="D72" s="185">
        <f>基金残高に係る経年分析!H55</f>
        <v>2405</v>
      </c>
    </row>
    <row r="73" spans="1:16" x14ac:dyDescent="0.2">
      <c r="A73" s="184" t="s">
        <v>78</v>
      </c>
      <c r="B73" s="185">
        <f>基金残高に係る経年分析!F56</f>
        <v>856</v>
      </c>
      <c r="C73" s="185">
        <f>基金残高に係る経年分析!G56</f>
        <v>956</v>
      </c>
      <c r="D73" s="185">
        <f>基金残高に係る経年分析!H56</f>
        <v>906</v>
      </c>
    </row>
    <row r="74" spans="1:16" x14ac:dyDescent="0.2">
      <c r="A74" s="184" t="s">
        <v>79</v>
      </c>
      <c r="B74" s="185">
        <f>基金残高に係る経年分析!F57</f>
        <v>1730</v>
      </c>
      <c r="C74" s="185">
        <f>基金残高に係る経年分析!G57</f>
        <v>2099</v>
      </c>
      <c r="D74" s="185">
        <f>基金残高に係る経年分析!H57</f>
        <v>2389</v>
      </c>
    </row>
  </sheetData>
  <sheetProtection algorithmName="SHA-512" hashValue="+2AVg+wQFsR4xfyqSMBtGICXVjnB9+3yp6RbGuXD8eg6gpp599PPEIFHsFtr/VVhtLqNUMjtc+mYIdFh0ib67A==" saltValue="M75wcAOo1jRlJp1H/KJ1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香澄</cp:lastModifiedBy>
  <cp:lastPrinted>2022-03-07T07:36:16Z</cp:lastPrinted>
  <dcterms:created xsi:type="dcterms:W3CDTF">2022-02-02T04:34:49Z</dcterms:created>
  <dcterms:modified xsi:type="dcterms:W3CDTF">2024-11-18T12:28:31Z</dcterms:modified>
  <cp:category/>
</cp:coreProperties>
</file>