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bu2yNYiQD7tebbUwUpQELkUd2w8brK0I4cGm5Orllmn7qPRuIYZWQ7x6LZWVtpOZoVKpuQ0Chr+aC2SVQarQA==" workbookSaltValue="p2yxT2KN8qXAIVXEEsrB3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<sst xmlns="http://schemas.openxmlformats.org/spreadsheetml/2006/main" xmlns:r="http://schemas.openxmlformats.org/officeDocument/2006/relationships" count="114" uniqueCount="114">
  <si>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</si>
  <si>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</si>
  <si>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</si>
  <si>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</si>
  <si>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</si>
  <si>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</si>
  <si>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</si>
  <si>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</si>
  <si>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</si>
  <si>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</si>
  <si>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東京都　狛江市</t>
  </si>
  <si>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</si>
  <si>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</si>
  <si>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</si>
  <si>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</si>
  <si>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</si>
  <si>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</si>
  <si>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</si>
  <si>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</si>
  <si>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</si>
  <si>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</si>
  <si>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</si>
  <si>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</si>
  <si>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</si>
  <si>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</si>
  <si>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</si>
  <si>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</si>
  <si>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</si>
  <si>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</si>
  <si>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</si>
  <si>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</si>
  <si>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</si>
  <si>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</si>
  <si>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</si>
  <si>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</si>
  <si>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</si>
  <si>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</si>
  <si>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</si>
  <si>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</si>
  <si>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</si>
  <si>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</si>
  <si>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</si>
  <si>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</si>
  <si>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</si>
  <si>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</si>
  <si>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</si>
  <si>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</si>
  <si>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</si>
  <si>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</si>
  <si>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</si>
  <si>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</si>
  <si>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</si>
  <si>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</si>
  <si>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</si>
  <si>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</si>
  <si>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</si>
  <si>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</si>
  <si>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</si>
  <si>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</si>
  <si>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</si>
  <si>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</si>
  <si>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</si>
  <si>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</si>
  <si>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</si>
  <si>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</si>
  <si>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</si>
  <si>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</si>
  <si>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</si>
  <si>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</si>
  <si>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</si>
  <si>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</si>
  <si>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</si>
  <si>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</si>
  <si>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</si>
  <si>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</si>
  <si>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</si>
  <si>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</si>
  <si>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</si>
  <si>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</si>
  <si>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</si>
  <si>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</si>
  <si>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Ba</t>
  </si>
  <si>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</si>
  <si>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</si>
  <si>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</si>
  <si>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</si>
  <si>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</si>
  <si>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</si>
  <si>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</si>
  <si>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</si>
  <si>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</si>
  <si>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</si>
  <si>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</si>
  <si>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</si>
  <si>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</si>
  <si>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</si>
  <si>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</si>
  <si>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</si>
  <si>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</si>
  <si>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</si>
  <si>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</si>
  <si>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</si>
  <si>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</si>
  <si>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</si>
  <si>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</si>
  <si>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</si>
  <si>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</si>
  <si>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</si>
  <si>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</si>
  <si>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</si>
  <si>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</si>
  <si>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①経常収支比率は、単年度の収支が黒字であるとともに、平均値よりも高い数値のため、健全な事業経営ができていることを示している。
③流動比率は、短期的な債務に対する支払能力を表す指標であり、狛江市の流動比率は100％を超えているため、１年以内に支払うべき債務に対して支払うことができる現金等がある状況を示している。
④企業債残高対事業規模比率は、使用料収入に対する下水道事業の市債残高の割合であり、狛江市は類似団体の平均と比較して低くなっている。しかしながら、今後下水道施設の長寿命化や耐震化事業及び浸水対策事業の増加が見込まれていることから、令和７年度改定中の「狛江市下水道総合計画」に基づき現在の経営状況を維持しつつ、計画的な施設更新を行っていく。
⑤経費回収率は、100%を上回っており、現状は適切であるといえる。
⑥狛江市の汚水処理原価は、類似団体の平均と比較して低額であり、効率的な汚水処理を行えていると言える。
⑧水洗化率とは、現在の処理区域内人口のうち、実際に水洗便所を設置して汚水処理を行っている人口の割合を表した指標であり、狛江市の水洗化率については、100%となっている。</t>
    <rPh sb="56" eb="57">
      <t>シメ</t>
    </rPh>
    <rPh sb="149" eb="150">
      <t>シメ</t>
    </rPh>
    <rPh sb="201" eb="203">
      <t>ルイジ</t>
    </rPh>
    <rPh sb="203" eb="205">
      <t>ダンタイ</t>
    </rPh>
    <rPh sb="209" eb="211">
      <t>ヒカク</t>
    </rPh>
    <rPh sb="275" eb="277">
      <t>カイテイ</t>
    </rPh>
    <rPh sb="277" eb="278">
      <t>チュウ</t>
    </rPh>
    <rPh sb="292" eb="293">
      <t>モト</t>
    </rPh>
    <rPh sb="360" eb="363">
      <t>コマエシ</t>
    </rPh>
    <phoneticPr fontId="1"/>
  </si>
  <si>
    <t>①狛江市の有形固定資産減価償却率は、類似団体の平均と比べて低くなっており、資産の老朽化度合は低いと言えるが、今後も将来の更新需要に備え、現在の経営状況を維持しつつ、計画的な施設更新を行っていく。
②管渠老朽化率は類似団体の平均と比べて高く、狛江市は昭和40年代に集中的に管渠整備に取り組んだため、更新時期を迎えている。下水道の機能が維持できるよう、計画的に修繕・改築を行っていく。
③管渠改善率については、当該年度に更新した管渠の延長の割合を表しており、下水道の機能が維持できるよう管内の調査を行い健全度を確認し、計画的に修繕・改築を行っていく。</t>
    <rPh sb="1" eb="4">
      <t>コマエシ</t>
    </rPh>
    <rPh sb="46" eb="47">
      <t>ヒク</t>
    </rPh>
    <rPh sb="49" eb="50">
      <t>イ</t>
    </rPh>
    <phoneticPr fontId="1"/>
  </si>
  <si>
    <t>狛江市の下水道事業の経営状況は健全であると言える。しかし、今後は東京都の流域下水道維持管理負担金の増額による経営状況の悪化が見込まれるため、下水道使用料の改定も視野に、引き続き、健全で効率的な事業運営に努めていく。
なお、狛江市は下水道施設の整備時期が昭和40年代と比較的早かったため、今後更新等の建設改良費が増加する見込みとなっている。このため、令和８年３月には「狛江市下水道総合計画」を改定し、計画的な事業の推進に努めていく。</t>
    <rPh sb="29" eb="31">
      <t>コンゴ</t>
    </rPh>
    <rPh sb="32" eb="35">
      <t>トウキョウト</t>
    </rPh>
    <rPh sb="36" eb="38">
      <t>リュウイキ</t>
    </rPh>
    <rPh sb="38" eb="41">
      <t>ゲスイドウ</t>
    </rPh>
    <rPh sb="41" eb="43">
      <t>イジ</t>
    </rPh>
    <rPh sb="43" eb="45">
      <t>カンリ</t>
    </rPh>
    <rPh sb="45" eb="48">
      <t>フタンキン</t>
    </rPh>
    <rPh sb="49" eb="51">
      <t>ゾウガク</t>
    </rPh>
    <rPh sb="54" eb="56">
      <t>ケイエイ</t>
    </rPh>
    <rPh sb="56" eb="58">
      <t>ジョウキョウ</t>
    </rPh>
    <rPh sb="59" eb="61">
      <t>アッカ</t>
    </rPh>
    <rPh sb="62" eb="64">
      <t>ミコ</t>
    </rPh>
    <rPh sb="70" eb="73">
      <t>ゲスイドウ</t>
    </rPh>
    <rPh sb="73" eb="76">
      <t>シヨウリョウ</t>
    </rPh>
    <rPh sb="77" eb="79">
      <t>カイテイ</t>
    </rPh>
    <rPh sb="80" eb="82">
      <t>シヤ</t>
    </rPh>
    <rPh sb="174" eb="176">
      <t>レイワ</t>
    </rPh>
    <rPh sb="177" eb="178">
      <t>ネン</t>
    </rPh>
    <rPh sb="179" eb="180">
      <t>ガツ</t>
    </rPh>
    <rPh sb="195" eb="197">
      <t>カイテイ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</si>
</sst>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formatCode="#,##0.00;&quot;△&quot;#,##0.00;&quot;-&quot;">
                  <c:v>0.12</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0.11</c:v>
                </c:pt>
                <c:pt idx="2">
                  <c:v>4.e-002</c:v>
                </c:pt>
                <c:pt idx="3">
                  <c:v>0.11</c:v>
                </c:pt>
                <c:pt idx="4">
                  <c:v>0.11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97.53</c:v>
                </c:pt>
                <c:pt idx="1">
                  <c:v>98.14</c:v>
                </c:pt>
                <c:pt idx="2">
                  <c:v>98.08</c:v>
                </c:pt>
                <c:pt idx="3">
                  <c:v>97.92</c:v>
                </c:pt>
                <c:pt idx="4">
                  <c:v>98.21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112.54</c:v>
                </c:pt>
                <c:pt idx="1">
                  <c:v>110.68</c:v>
                </c:pt>
                <c:pt idx="2">
                  <c:v>109.53</c:v>
                </c:pt>
                <c:pt idx="3">
                  <c:v>109.12</c:v>
                </c:pt>
                <c:pt idx="4">
                  <c:v>111.31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108.18</c:v>
                </c:pt>
                <c:pt idx="2">
                  <c:v>105.76</c:v>
                </c:pt>
                <c:pt idx="3">
                  <c:v>103.96</c:v>
                </c:pt>
                <c:pt idx="4">
                  <c:v>104.97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2.2799999999999998</c:v>
                </c:pt>
                <c:pt idx="1">
                  <c:v>4.43</c:v>
                </c:pt>
                <c:pt idx="2">
                  <c:v>6.53</c:v>
                </c:pt>
                <c:pt idx="3">
                  <c:v>8.67</c:v>
                </c:pt>
                <c:pt idx="4">
                  <c:v>10.89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11.11</c:v>
                </c:pt>
                <c:pt idx="1">
                  <c:v>23.49</c:v>
                </c:pt>
                <c:pt idx="2">
                  <c:v>26.35</c:v>
                </c:pt>
                <c:pt idx="3">
                  <c:v>28.87</c:v>
                </c:pt>
                <c:pt idx="4">
                  <c:v>32.32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formatCode="#,##0.00;&quot;△&quot;#,##0.00">
                  <c:v>0</c:v>
                </c:pt>
                <c:pt idx="2">
                  <c:v>19.329999999999998</c:v>
                </c:pt>
                <c:pt idx="3">
                  <c:v>26.75</c:v>
                </c:pt>
                <c:pt idx="4">
                  <c:v>39.94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1.6</c:v>
                </c:pt>
                <c:pt idx="1">
                  <c:v>8.67</c:v>
                </c:pt>
                <c:pt idx="2">
                  <c:v>14.22</c:v>
                </c:pt>
                <c:pt idx="3">
                  <c:v>18.190000000000001</c:v>
                </c:pt>
                <c:pt idx="4">
                  <c:v>23.14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1.31</c:v>
                </c:pt>
                <c:pt idx="1">
                  <c:v>3.66</c:v>
                </c:pt>
                <c:pt idx="2">
                  <c:v>5.65</c:v>
                </c:pt>
                <c:pt idx="3">
                  <c:v>5.59</c:v>
                </c:pt>
                <c:pt idx="4">
                  <c:v>5.07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103.32</c:v>
                </c:pt>
                <c:pt idx="1">
                  <c:v>104.16</c:v>
                </c:pt>
                <c:pt idx="2">
                  <c:v>102.81</c:v>
                </c:pt>
                <c:pt idx="3">
                  <c:v>105.17</c:v>
                </c:pt>
                <c:pt idx="4">
                  <c:v>110.9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78.55</c:v>
                </c:pt>
                <c:pt idx="1">
                  <c:v>105.97</c:v>
                </c:pt>
                <c:pt idx="2">
                  <c:v>132.56</c:v>
                </c:pt>
                <c:pt idx="3">
                  <c:v>120.5</c:v>
                </c:pt>
                <c:pt idx="4">
                  <c:v>166.49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112.32</c:v>
                </c:pt>
                <c:pt idx="1">
                  <c:v>117.28</c:v>
                </c:pt>
                <c:pt idx="2">
                  <c:v>140.80000000000001</c:v>
                </c:pt>
                <c:pt idx="3">
                  <c:v>501.77</c:v>
                </c:pt>
                <c:pt idx="4">
                  <c:v>145.25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479.51</c:v>
                </c:pt>
                <c:pt idx="1">
                  <c:v>498.02</c:v>
                </c:pt>
                <c:pt idx="2">
                  <c:v>462.53</c:v>
                </c:pt>
                <c:pt idx="3">
                  <c:v>513.14</c:v>
                </c:pt>
                <c:pt idx="4">
                  <c:v>323.58999999999997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108.87</c:v>
                </c:pt>
                <c:pt idx="1">
                  <c:v>109.77</c:v>
                </c:pt>
                <c:pt idx="2">
                  <c:v>100.99</c:v>
                </c:pt>
                <c:pt idx="3">
                  <c:v>158.49</c:v>
                </c:pt>
                <c:pt idx="4">
                  <c:v>109.97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97.75</c:v>
                </c:pt>
                <c:pt idx="1">
                  <c:v>98.23</c:v>
                </c:pt>
                <c:pt idx="2">
                  <c:v>94.99</c:v>
                </c:pt>
                <c:pt idx="3">
                  <c:v>100</c:v>
                </c:pt>
                <c:pt idx="4">
                  <c:v>97.47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84.16</c:v>
                </c:pt>
                <c:pt idx="1">
                  <c:v>83.46</c:v>
                </c:pt>
                <c:pt idx="2">
                  <c:v>90.8</c:v>
                </c:pt>
                <c:pt idx="3">
                  <c:v>62.22</c:v>
                </c:pt>
                <c:pt idx="4">
                  <c:v>83.37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105.3</c:v>
                </c:pt>
                <c:pt idx="1">
                  <c:v>100.56</c:v>
                </c:pt>
                <c:pt idx="2">
                  <c:v>101.01</c:v>
                </c:pt>
                <c:pt idx="3">
                  <c:v>99.62</c:v>
                </c:pt>
                <c:pt idx="4">
                  <c:v>101.09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4" zoomScale="70" zoomScaleNormal="70" workbookViewId="0">
      <selection activeCell="BL83" sqref="BL8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東京都　狛江市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16</v>
      </c>
      <c r="X7" s="5"/>
      <c r="Y7" s="5"/>
      <c r="Z7" s="5"/>
      <c r="AA7" s="5"/>
      <c r="AB7" s="5"/>
      <c r="AC7" s="5"/>
      <c r="AD7" s="5" t="s">
        <v>5</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Ba</v>
      </c>
      <c r="X8" s="6"/>
      <c r="Y8" s="6"/>
      <c r="Z8" s="6"/>
      <c r="AA8" s="6"/>
      <c r="AB8" s="6"/>
      <c r="AC8" s="6"/>
      <c r="AD8" s="20" t="str">
        <f>データ!$M$6</f>
        <v>非設置</v>
      </c>
      <c r="AE8" s="20"/>
      <c r="AF8" s="20"/>
      <c r="AG8" s="20"/>
      <c r="AH8" s="20"/>
      <c r="AI8" s="20"/>
      <c r="AJ8" s="20"/>
      <c r="AK8" s="3"/>
      <c r="AL8" s="21">
        <f>データ!S6</f>
        <v>82048</v>
      </c>
      <c r="AM8" s="21"/>
      <c r="AN8" s="21"/>
      <c r="AO8" s="21"/>
      <c r="AP8" s="21"/>
      <c r="AQ8" s="21"/>
      <c r="AR8" s="21"/>
      <c r="AS8" s="21"/>
      <c r="AT8" s="7">
        <f>データ!T6</f>
        <v>6.39</v>
      </c>
      <c r="AU8" s="7"/>
      <c r="AV8" s="7"/>
      <c r="AW8" s="7"/>
      <c r="AX8" s="7"/>
      <c r="AY8" s="7"/>
      <c r="AZ8" s="7"/>
      <c r="BA8" s="7"/>
      <c r="BB8" s="7">
        <f>データ!U6</f>
        <v>12840.06</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64.739999999999995</v>
      </c>
      <c r="J10" s="7"/>
      <c r="K10" s="7"/>
      <c r="L10" s="7"/>
      <c r="M10" s="7"/>
      <c r="N10" s="7"/>
      <c r="O10" s="7"/>
      <c r="P10" s="7">
        <f>データ!P6</f>
        <v>100</v>
      </c>
      <c r="Q10" s="7"/>
      <c r="R10" s="7"/>
      <c r="S10" s="7"/>
      <c r="T10" s="7"/>
      <c r="U10" s="7"/>
      <c r="V10" s="7"/>
      <c r="W10" s="7">
        <f>データ!Q6</f>
        <v>80.62</v>
      </c>
      <c r="X10" s="7"/>
      <c r="Y10" s="7"/>
      <c r="Z10" s="7"/>
      <c r="AA10" s="7"/>
      <c r="AB10" s="7"/>
      <c r="AC10" s="7"/>
      <c r="AD10" s="21">
        <f>データ!R6</f>
        <v>1537</v>
      </c>
      <c r="AE10" s="21"/>
      <c r="AF10" s="21"/>
      <c r="AG10" s="21"/>
      <c r="AH10" s="21"/>
      <c r="AI10" s="21"/>
      <c r="AJ10" s="21"/>
      <c r="AK10" s="2"/>
      <c r="AL10" s="21">
        <f>データ!V6</f>
        <v>82169</v>
      </c>
      <c r="AM10" s="21"/>
      <c r="AN10" s="21"/>
      <c r="AO10" s="21"/>
      <c r="AP10" s="21"/>
      <c r="AQ10" s="21"/>
      <c r="AR10" s="21"/>
      <c r="AS10" s="21"/>
      <c r="AT10" s="7">
        <f>データ!W6</f>
        <v>5.82</v>
      </c>
      <c r="AU10" s="7"/>
      <c r="AV10" s="7"/>
      <c r="AW10" s="7"/>
      <c r="AX10" s="7"/>
      <c r="AY10" s="7"/>
      <c r="AZ10" s="7"/>
      <c r="BA10" s="7"/>
      <c r="BB10" s="7">
        <f>データ!X6</f>
        <v>14118.38</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SFjDIFvhDnCZZHvlycmFoGzBe8WuTYmxFX7YfCavvsetsx75tE2dGai8W1VOs3H5y2ZwuN5g2xk+VsxUr/yrw==" saltValue="Y4S72HUFJEpN7C1MU79tz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60</v>
      </c>
      <c r="D3" s="58" t="s">
        <v>39</v>
      </c>
      <c r="E3" s="58" t="s">
        <v>4</v>
      </c>
      <c r="F3" s="58" t="s">
        <v>3</v>
      </c>
      <c r="G3" s="58" t="s">
        <v>25</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11</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28</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82</v>
      </c>
      <c r="W5" s="66" t="s">
        <v>83</v>
      </c>
      <c r="X5" s="66" t="s">
        <v>84</v>
      </c>
      <c r="Y5" s="66" t="s">
        <v>85</v>
      </c>
      <c r="Z5" s="66" t="s">
        <v>86</v>
      </c>
      <c r="AA5" s="66" t="s">
        <v>87</v>
      </c>
      <c r="AB5" s="66" t="s">
        <v>88</v>
      </c>
      <c r="AC5" s="66" t="s">
        <v>89</v>
      </c>
      <c r="AD5" s="66" t="s">
        <v>91</v>
      </c>
      <c r="AE5" s="66" t="s">
        <v>92</v>
      </c>
      <c r="AF5" s="66" t="s">
        <v>93</v>
      </c>
      <c r="AG5" s="66" t="s">
        <v>94</v>
      </c>
      <c r="AH5" s="66" t="s">
        <v>95</v>
      </c>
      <c r="AI5" s="66" t="s">
        <v>46</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2024</v>
      </c>
      <c r="C6" s="61">
        <f t="shared" si="1"/>
        <v>132195</v>
      </c>
      <c r="D6" s="61">
        <f t="shared" si="1"/>
        <v>46</v>
      </c>
      <c r="E6" s="61">
        <f t="shared" si="1"/>
        <v>17</v>
      </c>
      <c r="F6" s="61">
        <f t="shared" si="1"/>
        <v>1</v>
      </c>
      <c r="G6" s="61">
        <f t="shared" si="1"/>
        <v>0</v>
      </c>
      <c r="H6" s="61" t="str">
        <f t="shared" si="1"/>
        <v>東京都　狛江市</v>
      </c>
      <c r="I6" s="61" t="str">
        <f t="shared" si="1"/>
        <v>法適用</v>
      </c>
      <c r="J6" s="61" t="str">
        <f t="shared" si="1"/>
        <v>下水道事業</v>
      </c>
      <c r="K6" s="61" t="str">
        <f t="shared" si="1"/>
        <v>公共下水道</v>
      </c>
      <c r="L6" s="61" t="str">
        <f t="shared" si="1"/>
        <v>Ba</v>
      </c>
      <c r="M6" s="61" t="str">
        <f t="shared" si="1"/>
        <v>非設置</v>
      </c>
      <c r="N6" s="69" t="str">
        <f t="shared" si="1"/>
        <v>-</v>
      </c>
      <c r="O6" s="69">
        <f t="shared" si="1"/>
        <v>64.739999999999995</v>
      </c>
      <c r="P6" s="69">
        <f t="shared" si="1"/>
        <v>100</v>
      </c>
      <c r="Q6" s="69">
        <f t="shared" si="1"/>
        <v>80.62</v>
      </c>
      <c r="R6" s="69">
        <f t="shared" si="1"/>
        <v>1537</v>
      </c>
      <c r="S6" s="69">
        <f t="shared" si="1"/>
        <v>82048</v>
      </c>
      <c r="T6" s="69">
        <f t="shared" si="1"/>
        <v>6.39</v>
      </c>
      <c r="U6" s="69">
        <f t="shared" si="1"/>
        <v>12840.06</v>
      </c>
      <c r="V6" s="69">
        <f t="shared" si="1"/>
        <v>82169</v>
      </c>
      <c r="W6" s="69">
        <f t="shared" si="1"/>
        <v>5.82</v>
      </c>
      <c r="X6" s="69">
        <f t="shared" si="1"/>
        <v>14118.38</v>
      </c>
      <c r="Y6" s="77">
        <f t="shared" ref="Y6:AH6" si="2">IF(Y7="",NA(),Y7)</f>
        <v>112.54</v>
      </c>
      <c r="Z6" s="77">
        <f t="shared" si="2"/>
        <v>110.68</v>
      </c>
      <c r="AA6" s="77">
        <f t="shared" si="2"/>
        <v>109.53</v>
      </c>
      <c r="AB6" s="77">
        <f t="shared" si="2"/>
        <v>109.12</v>
      </c>
      <c r="AC6" s="77">
        <f t="shared" si="2"/>
        <v>111.31</v>
      </c>
      <c r="AD6" s="77">
        <f t="shared" si="2"/>
        <v>107.21</v>
      </c>
      <c r="AE6" s="77">
        <f t="shared" si="2"/>
        <v>108.18</v>
      </c>
      <c r="AF6" s="77">
        <f t="shared" si="2"/>
        <v>105.76</v>
      </c>
      <c r="AG6" s="77">
        <f t="shared" si="2"/>
        <v>103.96</v>
      </c>
      <c r="AH6" s="77">
        <f t="shared" si="2"/>
        <v>104.97</v>
      </c>
      <c r="AI6" s="69" t="str">
        <f>IF(AI7="","",IF(AI7="-","【-】","【"&amp;SUBSTITUTE(TEXT(AI7,"#,##0.00"),"-","△")&amp;"】"))</f>
        <v>【105.36】</v>
      </c>
      <c r="AJ6" s="69">
        <f t="shared" ref="AJ6:AS6" si="3">IF(AJ7="",NA(),AJ7)</f>
        <v>0</v>
      </c>
      <c r="AK6" s="69">
        <f t="shared" si="3"/>
        <v>0</v>
      </c>
      <c r="AL6" s="69">
        <f t="shared" si="3"/>
        <v>0</v>
      </c>
      <c r="AM6" s="69">
        <f t="shared" si="3"/>
        <v>0</v>
      </c>
      <c r="AN6" s="69">
        <f t="shared" si="3"/>
        <v>0</v>
      </c>
      <c r="AO6" s="77">
        <f t="shared" si="3"/>
        <v>1.31</v>
      </c>
      <c r="AP6" s="77">
        <f t="shared" si="3"/>
        <v>3.66</v>
      </c>
      <c r="AQ6" s="77">
        <f t="shared" si="3"/>
        <v>5.65</v>
      </c>
      <c r="AR6" s="77">
        <f t="shared" si="3"/>
        <v>5.59</v>
      </c>
      <c r="AS6" s="77">
        <f t="shared" si="3"/>
        <v>5.07</v>
      </c>
      <c r="AT6" s="69" t="str">
        <f>IF(AT7="","",IF(AT7="-","【-】","【"&amp;SUBSTITUTE(TEXT(AT7,"#,##0.00"),"-","△")&amp;"】"))</f>
        <v>【3.12】</v>
      </c>
      <c r="AU6" s="77">
        <f t="shared" ref="AU6:BD6" si="4">IF(AU7="",NA(),AU7)</f>
        <v>103.32</v>
      </c>
      <c r="AV6" s="77">
        <f t="shared" si="4"/>
        <v>104.16</v>
      </c>
      <c r="AW6" s="77">
        <f t="shared" si="4"/>
        <v>102.81</v>
      </c>
      <c r="AX6" s="77">
        <f t="shared" si="4"/>
        <v>105.17</v>
      </c>
      <c r="AY6" s="77">
        <f t="shared" si="4"/>
        <v>110.9</v>
      </c>
      <c r="AZ6" s="77">
        <f t="shared" si="4"/>
        <v>78.55</v>
      </c>
      <c r="BA6" s="77">
        <f t="shared" si="4"/>
        <v>105.97</v>
      </c>
      <c r="BB6" s="77">
        <f t="shared" si="4"/>
        <v>132.56</v>
      </c>
      <c r="BC6" s="77">
        <f t="shared" si="4"/>
        <v>120.5</v>
      </c>
      <c r="BD6" s="77">
        <f t="shared" si="4"/>
        <v>166.49</v>
      </c>
      <c r="BE6" s="69" t="str">
        <f>IF(BE7="","",IF(BE7="-","【-】","【"&amp;SUBSTITUTE(TEXT(BE7,"#,##0.00"),"-","△")&amp;"】"))</f>
        <v>【82.75】</v>
      </c>
      <c r="BF6" s="77">
        <f t="shared" ref="BF6:BO6" si="5">IF(BF7="",NA(),BF7)</f>
        <v>112.32</v>
      </c>
      <c r="BG6" s="77">
        <f t="shared" si="5"/>
        <v>117.28</v>
      </c>
      <c r="BH6" s="77">
        <f t="shared" si="5"/>
        <v>140.80000000000001</v>
      </c>
      <c r="BI6" s="77">
        <f t="shared" si="5"/>
        <v>501.77</v>
      </c>
      <c r="BJ6" s="77">
        <f t="shared" si="5"/>
        <v>145.25</v>
      </c>
      <c r="BK6" s="77">
        <f t="shared" si="5"/>
        <v>479.51</v>
      </c>
      <c r="BL6" s="77">
        <f t="shared" si="5"/>
        <v>498.02</v>
      </c>
      <c r="BM6" s="77">
        <f t="shared" si="5"/>
        <v>462.53</v>
      </c>
      <c r="BN6" s="77">
        <f t="shared" si="5"/>
        <v>513.14</v>
      </c>
      <c r="BO6" s="77">
        <f t="shared" si="5"/>
        <v>323.58999999999997</v>
      </c>
      <c r="BP6" s="69" t="str">
        <f>IF(BP7="","",IF(BP7="-","【-】","【"&amp;SUBSTITUTE(TEXT(BP7,"#,##0.00"),"-","△")&amp;"】"))</f>
        <v>【602.56】</v>
      </c>
      <c r="BQ6" s="77">
        <f t="shared" ref="BQ6:BZ6" si="6">IF(BQ7="",NA(),BQ7)</f>
        <v>108.87</v>
      </c>
      <c r="BR6" s="77">
        <f t="shared" si="6"/>
        <v>109.77</v>
      </c>
      <c r="BS6" s="77">
        <f t="shared" si="6"/>
        <v>100.99</v>
      </c>
      <c r="BT6" s="77">
        <f t="shared" si="6"/>
        <v>158.49</v>
      </c>
      <c r="BU6" s="77">
        <f t="shared" si="6"/>
        <v>109.97</v>
      </c>
      <c r="BV6" s="77">
        <f t="shared" si="6"/>
        <v>97.75</v>
      </c>
      <c r="BW6" s="77">
        <f t="shared" si="6"/>
        <v>98.23</v>
      </c>
      <c r="BX6" s="77">
        <f t="shared" si="6"/>
        <v>94.99</v>
      </c>
      <c r="BY6" s="77">
        <f t="shared" si="6"/>
        <v>100</v>
      </c>
      <c r="BZ6" s="77">
        <f t="shared" si="6"/>
        <v>97.47</v>
      </c>
      <c r="CA6" s="69" t="str">
        <f>IF(CA7="","",IF(CA7="-","【-】","【"&amp;SUBSTITUTE(TEXT(CA7,"#,##0.00"),"-","△")&amp;"】"))</f>
        <v>【97.94】</v>
      </c>
      <c r="CB6" s="77">
        <f t="shared" ref="CB6:CK6" si="7">IF(CB7="",NA(),CB7)</f>
        <v>84.16</v>
      </c>
      <c r="CC6" s="77">
        <f t="shared" si="7"/>
        <v>83.46</v>
      </c>
      <c r="CD6" s="77">
        <f t="shared" si="7"/>
        <v>90.8</v>
      </c>
      <c r="CE6" s="77">
        <f t="shared" si="7"/>
        <v>62.22</v>
      </c>
      <c r="CF6" s="77">
        <f t="shared" si="7"/>
        <v>83.37</v>
      </c>
      <c r="CG6" s="77">
        <f t="shared" si="7"/>
        <v>105.3</v>
      </c>
      <c r="CH6" s="77">
        <f t="shared" si="7"/>
        <v>100.56</v>
      </c>
      <c r="CI6" s="77">
        <f t="shared" si="7"/>
        <v>101.01</v>
      </c>
      <c r="CJ6" s="77">
        <f t="shared" si="7"/>
        <v>99.62</v>
      </c>
      <c r="CK6" s="77">
        <f t="shared" si="7"/>
        <v>101.09</v>
      </c>
      <c r="CL6" s="69" t="str">
        <f>IF(CL7="","",IF(CL7="-","【-】","【"&amp;SUBSTITUTE(TEXT(CL7,"#,##0.00"),"-","△")&amp;"】"))</f>
        <v>【140.98】</v>
      </c>
      <c r="CM6" s="77" t="str">
        <f t="shared" ref="CM6:CV6" si="8">IF(CM7="",NA(),CM7)</f>
        <v>-</v>
      </c>
      <c r="CN6" s="77" t="str">
        <f t="shared" si="8"/>
        <v>-</v>
      </c>
      <c r="CO6" s="77" t="str">
        <f t="shared" si="8"/>
        <v>-</v>
      </c>
      <c r="CP6" s="77" t="str">
        <f t="shared" si="8"/>
        <v>-</v>
      </c>
      <c r="CQ6" s="77" t="str">
        <f t="shared" si="8"/>
        <v>-</v>
      </c>
      <c r="CR6" s="77" t="str">
        <f t="shared" si="8"/>
        <v>-</v>
      </c>
      <c r="CS6" s="77" t="str">
        <f t="shared" si="8"/>
        <v>-</v>
      </c>
      <c r="CT6" s="77" t="str">
        <f t="shared" si="8"/>
        <v>-</v>
      </c>
      <c r="CU6" s="77" t="str">
        <f t="shared" si="8"/>
        <v>-</v>
      </c>
      <c r="CV6" s="77" t="str">
        <f t="shared" si="8"/>
        <v>-</v>
      </c>
      <c r="CW6" s="69" t="str">
        <f>IF(CW7="","",IF(CW7="-","【-】","【"&amp;SUBSTITUTE(TEXT(CW7,"#,##0.00"),"-","△")&amp;"】"))</f>
        <v>【60.13】</v>
      </c>
      <c r="CX6" s="77">
        <f t="shared" ref="CX6:DG6" si="9">IF(CX7="",NA(),CX7)</f>
        <v>100</v>
      </c>
      <c r="CY6" s="77">
        <f t="shared" si="9"/>
        <v>100</v>
      </c>
      <c r="CZ6" s="77">
        <f t="shared" si="9"/>
        <v>100</v>
      </c>
      <c r="DA6" s="77">
        <f t="shared" si="9"/>
        <v>100</v>
      </c>
      <c r="DB6" s="77">
        <f t="shared" si="9"/>
        <v>100</v>
      </c>
      <c r="DC6" s="77">
        <f t="shared" si="9"/>
        <v>97.53</v>
      </c>
      <c r="DD6" s="77">
        <f t="shared" si="9"/>
        <v>98.14</v>
      </c>
      <c r="DE6" s="77">
        <f t="shared" si="9"/>
        <v>98.08</v>
      </c>
      <c r="DF6" s="77">
        <f t="shared" si="9"/>
        <v>97.92</v>
      </c>
      <c r="DG6" s="77">
        <f t="shared" si="9"/>
        <v>98.21</v>
      </c>
      <c r="DH6" s="69" t="str">
        <f>IF(DH7="","",IF(DH7="-","【-】","【"&amp;SUBSTITUTE(TEXT(DH7,"#,##0.00"),"-","△")&amp;"】"))</f>
        <v>【96.00】</v>
      </c>
      <c r="DI6" s="77">
        <f t="shared" ref="DI6:DR6" si="10">IF(DI7="",NA(),DI7)</f>
        <v>2.2799999999999998</v>
      </c>
      <c r="DJ6" s="77">
        <f t="shared" si="10"/>
        <v>4.43</v>
      </c>
      <c r="DK6" s="77">
        <f t="shared" si="10"/>
        <v>6.53</v>
      </c>
      <c r="DL6" s="77">
        <f t="shared" si="10"/>
        <v>8.67</v>
      </c>
      <c r="DM6" s="77">
        <f t="shared" si="10"/>
        <v>10.89</v>
      </c>
      <c r="DN6" s="77">
        <f t="shared" si="10"/>
        <v>11.11</v>
      </c>
      <c r="DO6" s="77">
        <f t="shared" si="10"/>
        <v>23.49</v>
      </c>
      <c r="DP6" s="77">
        <f t="shared" si="10"/>
        <v>26.35</v>
      </c>
      <c r="DQ6" s="77">
        <f t="shared" si="10"/>
        <v>28.87</v>
      </c>
      <c r="DR6" s="77">
        <f t="shared" si="10"/>
        <v>32.32</v>
      </c>
      <c r="DS6" s="69" t="str">
        <f>IF(DS7="","",IF(DS7="-","【-】","【"&amp;SUBSTITUTE(TEXT(DS7,"#,##0.00"),"-","△")&amp;"】"))</f>
        <v>【42.20】</v>
      </c>
      <c r="DT6" s="69">
        <f t="shared" ref="DT6:EC6" si="11">IF(DT7="",NA(),DT7)</f>
        <v>0</v>
      </c>
      <c r="DU6" s="69">
        <f t="shared" si="11"/>
        <v>0</v>
      </c>
      <c r="DV6" s="77">
        <f t="shared" si="11"/>
        <v>19.329999999999998</v>
      </c>
      <c r="DW6" s="77">
        <f t="shared" si="11"/>
        <v>26.75</v>
      </c>
      <c r="DX6" s="77">
        <f t="shared" si="11"/>
        <v>39.94</v>
      </c>
      <c r="DY6" s="77">
        <f t="shared" si="11"/>
        <v>1.6</v>
      </c>
      <c r="DZ6" s="77">
        <f t="shared" si="11"/>
        <v>8.67</v>
      </c>
      <c r="EA6" s="77">
        <f t="shared" si="11"/>
        <v>14.22</v>
      </c>
      <c r="EB6" s="77">
        <f t="shared" si="11"/>
        <v>18.190000000000001</v>
      </c>
      <c r="EC6" s="77">
        <f t="shared" si="11"/>
        <v>23.14</v>
      </c>
      <c r="ED6" s="69" t="str">
        <f>IF(ED7="","",IF(ED7="-","【-】","【"&amp;SUBSTITUTE(TEXT(ED7,"#,##0.00"),"-","△")&amp;"】"))</f>
        <v>【9.46】</v>
      </c>
      <c r="EE6" s="69">
        <f t="shared" ref="EE6:EN6" si="12">IF(EE7="",NA(),EE7)</f>
        <v>0</v>
      </c>
      <c r="EF6" s="77">
        <f t="shared" si="12"/>
        <v>0.12</v>
      </c>
      <c r="EG6" s="69">
        <f t="shared" si="12"/>
        <v>0</v>
      </c>
      <c r="EH6" s="69">
        <f t="shared" si="12"/>
        <v>0</v>
      </c>
      <c r="EI6" s="69">
        <f t="shared" si="12"/>
        <v>0</v>
      </c>
      <c r="EJ6" s="77">
        <f t="shared" si="12"/>
        <v>2.e-002</v>
      </c>
      <c r="EK6" s="77">
        <f t="shared" si="12"/>
        <v>0.11</v>
      </c>
      <c r="EL6" s="77">
        <f t="shared" si="12"/>
        <v>4.e-002</v>
      </c>
      <c r="EM6" s="77">
        <f t="shared" si="12"/>
        <v>0.11</v>
      </c>
      <c r="EN6" s="77">
        <f t="shared" si="12"/>
        <v>0.11</v>
      </c>
      <c r="EO6" s="69" t="str">
        <f>IF(EO7="","",IF(EO7="-","【-】","【"&amp;SUBSTITUTE(TEXT(EO7,"#,##0.00"),"-","△")&amp;"】"))</f>
        <v>【0.19】</v>
      </c>
    </row>
    <row r="7" spans="1:148" s="55" customFormat="1">
      <c r="A7" s="56"/>
      <c r="B7" s="62">
        <v>2024</v>
      </c>
      <c r="C7" s="62">
        <v>132195</v>
      </c>
      <c r="D7" s="62">
        <v>46</v>
      </c>
      <c r="E7" s="62">
        <v>17</v>
      </c>
      <c r="F7" s="62">
        <v>1</v>
      </c>
      <c r="G7" s="62">
        <v>0</v>
      </c>
      <c r="H7" s="62" t="s">
        <v>10</v>
      </c>
      <c r="I7" s="62" t="s">
        <v>97</v>
      </c>
      <c r="J7" s="62" t="s">
        <v>98</v>
      </c>
      <c r="K7" s="62" t="s">
        <v>99</v>
      </c>
      <c r="L7" s="62" t="s">
        <v>81</v>
      </c>
      <c r="M7" s="62" t="s">
        <v>100</v>
      </c>
      <c r="N7" s="70" t="s">
        <v>101</v>
      </c>
      <c r="O7" s="70">
        <v>64.739999999999995</v>
      </c>
      <c r="P7" s="70">
        <v>100</v>
      </c>
      <c r="Q7" s="70">
        <v>80.62</v>
      </c>
      <c r="R7" s="70">
        <v>1537</v>
      </c>
      <c r="S7" s="70">
        <v>82048</v>
      </c>
      <c r="T7" s="70">
        <v>6.39</v>
      </c>
      <c r="U7" s="70">
        <v>12840.06</v>
      </c>
      <c r="V7" s="70">
        <v>82169</v>
      </c>
      <c r="W7" s="70">
        <v>5.82</v>
      </c>
      <c r="X7" s="70">
        <v>14118.38</v>
      </c>
      <c r="Y7" s="70">
        <v>112.54</v>
      </c>
      <c r="Z7" s="70">
        <v>110.68</v>
      </c>
      <c r="AA7" s="70">
        <v>109.53</v>
      </c>
      <c r="AB7" s="70">
        <v>109.12</v>
      </c>
      <c r="AC7" s="70">
        <v>111.31</v>
      </c>
      <c r="AD7" s="70">
        <v>107.21</v>
      </c>
      <c r="AE7" s="70">
        <v>108.18</v>
      </c>
      <c r="AF7" s="70">
        <v>105.76</v>
      </c>
      <c r="AG7" s="70">
        <v>103.96</v>
      </c>
      <c r="AH7" s="70">
        <v>104.97</v>
      </c>
      <c r="AI7" s="70">
        <v>105.36</v>
      </c>
      <c r="AJ7" s="70">
        <v>0</v>
      </c>
      <c r="AK7" s="70">
        <v>0</v>
      </c>
      <c r="AL7" s="70">
        <v>0</v>
      </c>
      <c r="AM7" s="70">
        <v>0</v>
      </c>
      <c r="AN7" s="70">
        <v>0</v>
      </c>
      <c r="AO7" s="70">
        <v>1.31</v>
      </c>
      <c r="AP7" s="70">
        <v>3.66</v>
      </c>
      <c r="AQ7" s="70">
        <v>5.65</v>
      </c>
      <c r="AR7" s="70">
        <v>5.59</v>
      </c>
      <c r="AS7" s="70">
        <v>5.07</v>
      </c>
      <c r="AT7" s="70">
        <v>3.12</v>
      </c>
      <c r="AU7" s="70">
        <v>103.32</v>
      </c>
      <c r="AV7" s="70">
        <v>104.16</v>
      </c>
      <c r="AW7" s="70">
        <v>102.81</v>
      </c>
      <c r="AX7" s="70">
        <v>105.17</v>
      </c>
      <c r="AY7" s="70">
        <v>110.9</v>
      </c>
      <c r="AZ7" s="70">
        <v>78.55</v>
      </c>
      <c r="BA7" s="70">
        <v>105.97</v>
      </c>
      <c r="BB7" s="70">
        <v>132.56</v>
      </c>
      <c r="BC7" s="70">
        <v>120.5</v>
      </c>
      <c r="BD7" s="70">
        <v>166.49</v>
      </c>
      <c r="BE7" s="70">
        <v>82.75</v>
      </c>
      <c r="BF7" s="70">
        <v>112.32</v>
      </c>
      <c r="BG7" s="70">
        <v>117.28</v>
      </c>
      <c r="BH7" s="70">
        <v>140.80000000000001</v>
      </c>
      <c r="BI7" s="70">
        <v>501.77</v>
      </c>
      <c r="BJ7" s="70">
        <v>145.25</v>
      </c>
      <c r="BK7" s="70">
        <v>479.51</v>
      </c>
      <c r="BL7" s="70">
        <v>498.02</v>
      </c>
      <c r="BM7" s="70">
        <v>462.53</v>
      </c>
      <c r="BN7" s="70">
        <v>513.14</v>
      </c>
      <c r="BO7" s="70">
        <v>323.58999999999997</v>
      </c>
      <c r="BP7" s="70">
        <v>602.55999999999995</v>
      </c>
      <c r="BQ7" s="70">
        <v>108.87</v>
      </c>
      <c r="BR7" s="70">
        <v>109.77</v>
      </c>
      <c r="BS7" s="70">
        <v>100.99</v>
      </c>
      <c r="BT7" s="70">
        <v>158.49</v>
      </c>
      <c r="BU7" s="70">
        <v>109.97</v>
      </c>
      <c r="BV7" s="70">
        <v>97.75</v>
      </c>
      <c r="BW7" s="70">
        <v>98.23</v>
      </c>
      <c r="BX7" s="70">
        <v>94.99</v>
      </c>
      <c r="BY7" s="70">
        <v>100</v>
      </c>
      <c r="BZ7" s="70">
        <v>97.47</v>
      </c>
      <c r="CA7" s="70">
        <v>97.94</v>
      </c>
      <c r="CB7" s="70">
        <v>84.16</v>
      </c>
      <c r="CC7" s="70">
        <v>83.46</v>
      </c>
      <c r="CD7" s="70">
        <v>90.8</v>
      </c>
      <c r="CE7" s="70">
        <v>62.22</v>
      </c>
      <c r="CF7" s="70">
        <v>83.37</v>
      </c>
      <c r="CG7" s="70">
        <v>105.3</v>
      </c>
      <c r="CH7" s="70">
        <v>100.56</v>
      </c>
      <c r="CI7" s="70">
        <v>101.01</v>
      </c>
      <c r="CJ7" s="70">
        <v>99.62</v>
      </c>
      <c r="CK7" s="70">
        <v>101.09</v>
      </c>
      <c r="CL7" s="70">
        <v>140.97999999999999</v>
      </c>
      <c r="CM7" s="70" t="s">
        <v>101</v>
      </c>
      <c r="CN7" s="70" t="s">
        <v>101</v>
      </c>
      <c r="CO7" s="70" t="s">
        <v>101</v>
      </c>
      <c r="CP7" s="70" t="s">
        <v>101</v>
      </c>
      <c r="CQ7" s="70" t="s">
        <v>101</v>
      </c>
      <c r="CR7" s="70" t="s">
        <v>101</v>
      </c>
      <c r="CS7" s="70" t="s">
        <v>101</v>
      </c>
      <c r="CT7" s="70" t="s">
        <v>101</v>
      </c>
      <c r="CU7" s="70" t="s">
        <v>101</v>
      </c>
      <c r="CV7" s="70" t="s">
        <v>101</v>
      </c>
      <c r="CW7" s="70">
        <v>60.13</v>
      </c>
      <c r="CX7" s="70">
        <v>100</v>
      </c>
      <c r="CY7" s="70">
        <v>100</v>
      </c>
      <c r="CZ7" s="70">
        <v>100</v>
      </c>
      <c r="DA7" s="70">
        <v>100</v>
      </c>
      <c r="DB7" s="70">
        <v>100</v>
      </c>
      <c r="DC7" s="70">
        <v>97.53</v>
      </c>
      <c r="DD7" s="70">
        <v>98.14</v>
      </c>
      <c r="DE7" s="70">
        <v>98.08</v>
      </c>
      <c r="DF7" s="70">
        <v>97.92</v>
      </c>
      <c r="DG7" s="70">
        <v>98.21</v>
      </c>
      <c r="DH7" s="70">
        <v>96</v>
      </c>
      <c r="DI7" s="70">
        <v>2.2799999999999998</v>
      </c>
      <c r="DJ7" s="70">
        <v>4.43</v>
      </c>
      <c r="DK7" s="70">
        <v>6.53</v>
      </c>
      <c r="DL7" s="70">
        <v>8.67</v>
      </c>
      <c r="DM7" s="70">
        <v>10.89</v>
      </c>
      <c r="DN7" s="70">
        <v>11.11</v>
      </c>
      <c r="DO7" s="70">
        <v>23.49</v>
      </c>
      <c r="DP7" s="70">
        <v>26.35</v>
      </c>
      <c r="DQ7" s="70">
        <v>28.87</v>
      </c>
      <c r="DR7" s="70">
        <v>32.32</v>
      </c>
      <c r="DS7" s="70">
        <v>42.2</v>
      </c>
      <c r="DT7" s="70">
        <v>0</v>
      </c>
      <c r="DU7" s="70">
        <v>0</v>
      </c>
      <c r="DV7" s="70">
        <v>19.329999999999998</v>
      </c>
      <c r="DW7" s="70">
        <v>26.75</v>
      </c>
      <c r="DX7" s="70">
        <v>39.94</v>
      </c>
      <c r="DY7" s="70">
        <v>1.6</v>
      </c>
      <c r="DZ7" s="70">
        <v>8.67</v>
      </c>
      <c r="EA7" s="70">
        <v>14.22</v>
      </c>
      <c r="EB7" s="70">
        <v>18.190000000000001</v>
      </c>
      <c r="EC7" s="70">
        <v>23.14</v>
      </c>
      <c r="ED7" s="70">
        <v>9.4600000000000009</v>
      </c>
      <c r="EE7" s="70">
        <v>0</v>
      </c>
      <c r="EF7" s="70">
        <v>0.12</v>
      </c>
      <c r="EG7" s="70">
        <v>0</v>
      </c>
      <c r="EH7" s="70">
        <v>0</v>
      </c>
      <c r="EI7" s="70">
        <v>0</v>
      </c>
      <c r="EJ7" s="70">
        <v>2.e-002</v>
      </c>
      <c r="EK7" s="70">
        <v>0.11</v>
      </c>
      <c r="EL7" s="70">
        <v>4.e-002</v>
      </c>
      <c r="EM7" s="70">
        <v>0.11</v>
      </c>
      <c r="EN7" s="70">
        <v>0.11</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2025-12-23T05:59:31Z</dcterms:created>
  <dcterms:modified xsi:type="dcterms:W3CDTF">2026-01-26T10:01:12Z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2026-01-26T10:01:12Z</vt:filetime>
  </property>
</Properties>
</file>