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福生市\0832道路下水道課下水道G\475施設課下水道G (l2psv7)\001　庶務担当\01 下水道事業  調査等\1.調査・照会\R7\217.（財政課・１月23日（金）〆）Fw【東京都市町村課：1月28日（水）〆】公営企業に係る経営比較分析表（令和6年度決算）の分析等について（依頼）\回答\"/>
    </mc:Choice>
  </mc:AlternateContent>
  <xr:revisionPtr revIDLastSave="0" documentId="13_ncr:1_{91612958-2449-4777-9032-15FBCB446978}" xr6:coauthVersionLast="47" xr6:coauthVersionMax="47" xr10:uidLastSave="{00000000-0000-0000-0000-000000000000}"/>
  <workbookProtection workbookAlgorithmName="SHA-512" workbookHashValue="sjpBFy2KTTBLQYxMQsZeQW5SxBFyKHLMLQoOgKP0puxDqQegrueH38P4VwY+brMDnUvqTpB0ne8/z5vM83ARew==" workbookSaltValue="EwPOrORf5JbPoJveO7qd8Q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H85" i="4"/>
  <c r="G85" i="4"/>
  <c r="E85" i="4"/>
  <c r="BB10" i="4"/>
  <c r="AT10" i="4"/>
  <c r="P10" i="4"/>
</calcChain>
</file>

<file path=xl/sharedStrings.xml><?xml version="1.0" encoding="utf-8"?>
<sst xmlns="http://schemas.openxmlformats.org/spreadsheetml/2006/main" count="236" uniqueCount="116">
  <si>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</si>
  <si>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</si>
  <si>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</si>
  <si>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</si>
  <si>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</si>
  <si>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</si>
  <si>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</si>
  <si>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</si>
  <si>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</si>
  <si>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</si>
  <si>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</si>
  <si>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</si>
  <si>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</si>
  <si>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</si>
  <si>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</si>
  <si>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</si>
  <si>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</si>
  <si>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</si>
  <si>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</si>
  <si>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</si>
  <si>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</si>
  <si>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</si>
  <si>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</si>
  <si>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</si>
  <si>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</si>
  <si>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</si>
  <si>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</si>
  <si>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</si>
  <si>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</si>
  <si>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</si>
  <si>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</si>
  <si>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</si>
  <si>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</si>
  <si>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</si>
  <si>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</si>
  <si>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</si>
  <si>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</si>
  <si>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</si>
  <si>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</si>
  <si>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</si>
  <si>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</si>
  <si>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</si>
  <si>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</si>
  <si>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</si>
  <si>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</si>
  <si>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</si>
  <si>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</si>
  <si>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</si>
  <si>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</si>
  <si>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</si>
  <si>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</si>
  <si>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</si>
  <si>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</si>
  <si>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</si>
  <si>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</si>
  <si>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</si>
  <si>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</si>
  <si>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</si>
  <si>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</si>
  <si>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</si>
  <si>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</si>
  <si>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</si>
  <si>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</si>
  <si>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</si>
  <si>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</si>
  <si>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</si>
  <si>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</si>
  <si>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</si>
  <si>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</si>
  <si>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</si>
  <si>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</si>
  <si>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</si>
  <si>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</si>
  <si>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</si>
  <si>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</si>
  <si>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</si>
  <si>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</si>
  <si>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</si>
  <si>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</si>
  <si>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</si>
  <si>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</si>
  <si>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</si>
  <si>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</si>
  <si>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</si>
  <si>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</si>
  <si>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</si>
  <si>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</si>
  <si>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</si>
  <si>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</si>
  <si>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</si>
  <si>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</si>
  <si>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</si>
  <si>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</si>
  <si>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</si>
  <si>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</si>
  <si>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</si>
  <si>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福生市</t>
  </si>
  <si>
    <t>法適用</t>
  </si>
  <si>
    <t>下水道事業</t>
  </si>
  <si>
    <t>公共下水道</t>
  </si>
  <si>
    <t>Bb1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</si>
  <si>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</si>
  <si>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</si>
  <si>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</si>
  <si>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</si>
  <si>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</si>
  <si>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</si>
  <si>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</si>
  <si>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</si>
  <si>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</si>
  <si>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</si>
  <si>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</si>
  <si>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</si>
  <si>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①数値は100％を超えており、健全な収支となっている。今後も使用料収入の状況に注意しつつ、100％を維持し健全な経営を目指していく。　　　　　　　　　　
③数値は100％を超えており、健全な経営となっている。
④類似団体と比較して、低い数値となっている。企業債に依存することのない経営が出来ており、元利償還金も減少傾向のため、健全な経営ができている。
⑤100％を超えて推移しており、類似団体と比較して高い数値となっている。使用料で回収すべき経費を賄えており、健全な経営が行えている。しかし、使用料収入は減少傾向であり、引き続き経費削減や使用料の改定を検討する。　　　　
⑥類似団体と比較して、低い数値で推移しており、効率的な汚水処理が実施されている。しかし、有収水量は減少傾向であるため、引き続き効率的で適切な維持管理に努める。
⑧数値は100％に近い数値となっており、汚水処理が適切に行われている。
以上のことから健全で効率の良い経営ができているといえる。</t>
    <rPh sb="142" eb="144">
      <t>ケイエイ</t>
    </rPh>
    <rPh sb="145" eb="147">
      <t>デキ</t>
    </rPh>
    <rPh sb="151" eb="156">
      <t>ガンリショウカンキン</t>
    </rPh>
    <rPh sb="157" eb="161">
      <t>ゲンショウケイコウ</t>
    </rPh>
    <rPh sb="165" eb="167">
      <t>ケンゼン</t>
    </rPh>
    <rPh sb="168" eb="170">
      <t>ケイエイ</t>
    </rPh>
    <phoneticPr fontId="4"/>
  </si>
  <si>
    <t>昭和48年度に事業着手しており、今後は法定耐用年数が経過する管渠が出てくるため、改築・更新等が必要になる。平成30年度に下水道ストックマネジメント計画を策定し、計画的に更新等を行っており、今後、改善率は向上していくものと考える。</t>
    <phoneticPr fontId="4"/>
  </si>
  <si>
    <t>類似団体と比較し全体的に安定しており、健全な経営が出来ている。
しかし、今後は使用料の減少が予想され、管渠の改築・更新等の費用の増加が見込まれる。
そのため、引き続き、健全・効率的な経営を行うために、更なる経費削減と使用料の改定も含めた財源確保、計画的な事業実施等の取り組みを行っていく。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</si>
</sst>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0.19</c:v>
                </c:pt>
                <c:pt idx="2">
                  <c:v>0.19</c:v>
                </c:pt>
                <c:pt idx="3">
                  <c:v>0.43</c:v>
                </c:pt>
                <c:pt idx="4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5-4335-B63D-2FE94F696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0.35</c:v>
                </c:pt>
                <c:pt idx="2">
                  <c:v>0.1</c:v>
                </c:pt>
                <c:pt idx="3">
                  <c:v>1.51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5-4335-B63D-2FE94F696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F-4A91-85C8-38E201B52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80.11</c:v>
                </c:pt>
                <c:pt idx="1">
                  <c:v>82.83</c:v>
                </c:pt>
                <c:pt idx="2">
                  <c:v>69.38</c:v>
                </c:pt>
                <c:pt idx="3">
                  <c:v>70.39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F-4A91-85C8-38E201B52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99.84</c:v>
                </c:pt>
                <c:pt idx="1">
                  <c:v>99.85</c:v>
                </c:pt>
                <c:pt idx="2">
                  <c:v>99.89</c:v>
                </c:pt>
                <c:pt idx="3">
                  <c:v>99.92</c:v>
                </c:pt>
                <c:pt idx="4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7-4AAB-8956-0E5A9C29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95.96</c:v>
                </c:pt>
                <c:pt idx="1">
                  <c:v>95.73</c:v>
                </c:pt>
                <c:pt idx="2">
                  <c:v>96.1</c:v>
                </c:pt>
                <c:pt idx="3">
                  <c:v>96.61</c:v>
                </c:pt>
                <c:pt idx="4">
                  <c:v>96.35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7-4AAB-8956-0E5A9C29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119.26</c:v>
                </c:pt>
                <c:pt idx="1">
                  <c:v>126.94</c:v>
                </c:pt>
                <c:pt idx="2">
                  <c:v>109.8</c:v>
                </c:pt>
                <c:pt idx="3">
                  <c:v>113.87</c:v>
                </c:pt>
                <c:pt idx="4">
                  <c:v>127.09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B-4CB7-8149-9B35FC15F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107.87</c:v>
                </c:pt>
                <c:pt idx="1">
                  <c:v>109.78</c:v>
                </c:pt>
                <c:pt idx="2">
                  <c:v>109.96</c:v>
                </c:pt>
                <c:pt idx="3">
                  <c:v>109.44</c:v>
                </c:pt>
                <c:pt idx="4">
                  <c:v>109.53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B-4CB7-8149-9B35FC15F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8.3699999999999992</c:v>
                </c:pt>
                <c:pt idx="1">
                  <c:v>12.24</c:v>
                </c:pt>
                <c:pt idx="2">
                  <c:v>15.55</c:v>
                </c:pt>
                <c:pt idx="3">
                  <c:v>19.04</c:v>
                </c:pt>
                <c:pt idx="4">
                  <c:v>22.17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2-43BE-B959-A59E9694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20.23</c:v>
                </c:pt>
                <c:pt idx="1">
                  <c:v>22.34</c:v>
                </c:pt>
                <c:pt idx="2">
                  <c:v>24.65</c:v>
                </c:pt>
                <c:pt idx="3">
                  <c:v>24.87</c:v>
                </c:pt>
                <c:pt idx="4">
                  <c:v>26.94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2-43BE-B959-A59E9694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074-92DE-0C8B81B4B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1.63</c:v>
                </c:pt>
                <c:pt idx="1">
                  <c:v>1.94</c:v>
                </c:pt>
                <c:pt idx="2">
                  <c:v>2.42</c:v>
                </c:pt>
                <c:pt idx="3">
                  <c:v>3</c:v>
                </c:pt>
                <c:pt idx="4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F-4074-92DE-0C8B81B4B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8-4C07-8392-61D62D15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11.59</c:v>
                </c:pt>
                <c:pt idx="1">
                  <c:v>9.36</c:v>
                </c:pt>
                <c:pt idx="2">
                  <c:v>7.56</c:v>
                </c:pt>
                <c:pt idx="3">
                  <c:v>5.84</c:v>
                </c:pt>
                <c:pt idx="4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8-4C07-8392-61D62D15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150.38</c:v>
                </c:pt>
                <c:pt idx="1">
                  <c:v>206.12</c:v>
                </c:pt>
                <c:pt idx="2">
                  <c:v>148.05000000000001</c:v>
                </c:pt>
                <c:pt idx="3">
                  <c:v>224.73</c:v>
                </c:pt>
                <c:pt idx="4">
                  <c:v>251.17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3-48C7-B2C0-F33E3B1B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37.200000000000003</c:v>
                </c:pt>
                <c:pt idx="1">
                  <c:v>47.13</c:v>
                </c:pt>
                <c:pt idx="2">
                  <c:v>50.85</c:v>
                </c:pt>
                <c:pt idx="3">
                  <c:v>63.13</c:v>
                </c:pt>
                <c:pt idx="4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3-48C7-B2C0-F33E3B1B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49.37</c:v>
                </c:pt>
                <c:pt idx="1">
                  <c:v>43.08</c:v>
                </c:pt>
                <c:pt idx="2">
                  <c:v>51.03</c:v>
                </c:pt>
                <c:pt idx="3">
                  <c:v>45.95</c:v>
                </c:pt>
                <c:pt idx="4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0-4977-9D7A-59DF083BF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843.72</c:v>
                </c:pt>
                <c:pt idx="1">
                  <c:v>788.62</c:v>
                </c:pt>
                <c:pt idx="2">
                  <c:v>772.15</c:v>
                </c:pt>
                <c:pt idx="3">
                  <c:v>717.6</c:v>
                </c:pt>
                <c:pt idx="4">
                  <c:v>718.5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0-4977-9D7A-59DF083BF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129.30000000000001</c:v>
                </c:pt>
                <c:pt idx="1">
                  <c:v>141.75</c:v>
                </c:pt>
                <c:pt idx="2">
                  <c:v>112.28</c:v>
                </c:pt>
                <c:pt idx="3">
                  <c:v>124.46</c:v>
                </c:pt>
                <c:pt idx="4">
                  <c:v>143.55000000000001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6-43D9-906C-4E6831D5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94.81</c:v>
                </c:pt>
                <c:pt idx="1">
                  <c:v>99.88</c:v>
                </c:pt>
                <c:pt idx="2">
                  <c:v>98.82</c:v>
                </c:pt>
                <c:pt idx="3">
                  <c:v>97.58</c:v>
                </c:pt>
                <c:pt idx="4">
                  <c:v>98.33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6-43D9-906C-4E6831D5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97.89</c:v>
                </c:pt>
                <c:pt idx="1">
                  <c:v>98.27</c:v>
                </c:pt>
                <c:pt idx="2">
                  <c:v>99.93</c:v>
                </c:pt>
                <c:pt idx="3">
                  <c:v>94.68</c:v>
                </c:pt>
                <c:pt idx="4">
                  <c:v>93.16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C-4617-98AA-E028A6BA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129.9</c:v>
                </c:pt>
                <c:pt idx="1">
                  <c:v>126.94</c:v>
                </c:pt>
                <c:pt idx="2">
                  <c:v>128.38999999999999</c:v>
                </c:pt>
                <c:pt idx="3">
                  <c:v>129.85</c:v>
                </c:pt>
                <c:pt idx="4">
                  <c:v>133.66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C-4617-98AA-E028A6BA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G40" zoomScale="80" zoomScaleNormal="8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東京都　福生市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Bb1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56582</v>
      </c>
      <c r="AM8" s="36"/>
      <c r="AN8" s="36"/>
      <c r="AO8" s="36"/>
      <c r="AP8" s="36"/>
      <c r="AQ8" s="36"/>
      <c r="AR8" s="36"/>
      <c r="AS8" s="36"/>
      <c r="AT8" s="37">
        <f>データ!T6</f>
        <v>10.16</v>
      </c>
      <c r="AU8" s="37"/>
      <c r="AV8" s="37"/>
      <c r="AW8" s="37"/>
      <c r="AX8" s="37"/>
      <c r="AY8" s="37"/>
      <c r="AZ8" s="37"/>
      <c r="BA8" s="37"/>
      <c r="BB8" s="37">
        <f>データ!U6</f>
        <v>5569.09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85.17</v>
      </c>
      <c r="J10" s="37"/>
      <c r="K10" s="37"/>
      <c r="L10" s="37"/>
      <c r="M10" s="37"/>
      <c r="N10" s="37"/>
      <c r="O10" s="37"/>
      <c r="P10" s="37">
        <f>データ!P6</f>
        <v>100</v>
      </c>
      <c r="Q10" s="37"/>
      <c r="R10" s="37"/>
      <c r="S10" s="37"/>
      <c r="T10" s="37"/>
      <c r="U10" s="37"/>
      <c r="V10" s="37"/>
      <c r="W10" s="37">
        <f>データ!Q6</f>
        <v>87.32</v>
      </c>
      <c r="X10" s="37"/>
      <c r="Y10" s="37"/>
      <c r="Z10" s="37"/>
      <c r="AA10" s="37"/>
      <c r="AB10" s="37"/>
      <c r="AC10" s="37"/>
      <c r="AD10" s="36">
        <f>データ!R6</f>
        <v>1056</v>
      </c>
      <c r="AE10" s="36"/>
      <c r="AF10" s="36"/>
      <c r="AG10" s="36"/>
      <c r="AH10" s="36"/>
      <c r="AI10" s="36"/>
      <c r="AJ10" s="36"/>
      <c r="AK10" s="2"/>
      <c r="AL10" s="36">
        <f>データ!V6</f>
        <v>56527</v>
      </c>
      <c r="AM10" s="36"/>
      <c r="AN10" s="36"/>
      <c r="AO10" s="36"/>
      <c r="AP10" s="36"/>
      <c r="AQ10" s="36"/>
      <c r="AR10" s="36"/>
      <c r="AS10" s="36"/>
      <c r="AT10" s="37">
        <f>データ!W6</f>
        <v>6.53</v>
      </c>
      <c r="AU10" s="37"/>
      <c r="AV10" s="37"/>
      <c r="AW10" s="37"/>
      <c r="AX10" s="37"/>
      <c r="AY10" s="37"/>
      <c r="AZ10" s="37"/>
      <c r="BA10" s="37"/>
      <c r="BB10" s="37">
        <f>データ!X6</f>
        <v>8656.51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113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114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115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wio+P4RwEWad9eAh0dvuUK6WIWLS6buu3ZTqjuw0/UTvJkORQd+p3EmiseSmqua65h0jwIkwinfg5ozqrIXMMQ==" saltValue="OoKRPfCCXDvwyoDoQOiat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132187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東京都　福生市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Bb1</v>
      </c>
      <c r="M6" s="19" t="str">
        <f t="shared" si="3"/>
        <v>非設置</v>
      </c>
      <c r="N6" s="20" t="str">
        <f t="shared" si="3"/>
        <v>-</v>
      </c>
      <c r="O6" s="20">
        <f t="shared" si="3"/>
        <v>85.17</v>
      </c>
      <c r="P6" s="20">
        <f t="shared" si="3"/>
        <v>100</v>
      </c>
      <c r="Q6" s="20">
        <f t="shared" si="3"/>
        <v>87.32</v>
      </c>
      <c r="R6" s="20">
        <f t="shared" si="3"/>
        <v>1056</v>
      </c>
      <c r="S6" s="20">
        <f t="shared" si="3"/>
        <v>56582</v>
      </c>
      <c r="T6" s="20">
        <f t="shared" si="3"/>
        <v>10.16</v>
      </c>
      <c r="U6" s="20">
        <f t="shared" si="3"/>
        <v>5569.09</v>
      </c>
      <c r="V6" s="20">
        <f t="shared" si="3"/>
        <v>56527</v>
      </c>
      <c r="W6" s="20">
        <f t="shared" si="3"/>
        <v>6.53</v>
      </c>
      <c r="X6" s="20">
        <f t="shared" si="3"/>
        <v>8656.51</v>
      </c>
      <c r="Y6" s="21">
        <f>IF(Y7="",NA(),Y7)</f>
        <v>119.26</v>
      </c>
      <c r="Z6" s="21">
        <f t="shared" ref="Z6:AH6" si="4">IF(Z7="",NA(),Z7)</f>
        <v>126.94</v>
      </c>
      <c r="AA6" s="21">
        <f t="shared" si="4"/>
        <v>109.8</v>
      </c>
      <c r="AB6" s="21">
        <f t="shared" si="4"/>
        <v>113.87</v>
      </c>
      <c r="AC6" s="21">
        <f t="shared" si="4"/>
        <v>127.09</v>
      </c>
      <c r="AD6" s="21">
        <f t="shared" si="4"/>
        <v>107.87</v>
      </c>
      <c r="AE6" s="21">
        <f t="shared" si="4"/>
        <v>109.78</v>
      </c>
      <c r="AF6" s="21">
        <f t="shared" si="4"/>
        <v>109.96</v>
      </c>
      <c r="AG6" s="21">
        <f t="shared" si="4"/>
        <v>109.44</v>
      </c>
      <c r="AH6" s="21">
        <f t="shared" si="4"/>
        <v>109.53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11.59</v>
      </c>
      <c r="AP6" s="21">
        <f t="shared" si="5"/>
        <v>9.36</v>
      </c>
      <c r="AQ6" s="21">
        <f t="shared" si="5"/>
        <v>7.56</v>
      </c>
      <c r="AR6" s="21">
        <f t="shared" si="5"/>
        <v>5.84</v>
      </c>
      <c r="AS6" s="21">
        <f t="shared" si="5"/>
        <v>3.58</v>
      </c>
      <c r="AT6" s="20" t="str">
        <f>IF(AT7="","",IF(AT7="-","【-】","【"&amp;SUBSTITUTE(TEXT(AT7,"#,##0.00"),"-","△")&amp;"】"))</f>
        <v>【3.12】</v>
      </c>
      <c r="AU6" s="21">
        <f>IF(AU7="",NA(),AU7)</f>
        <v>150.38</v>
      </c>
      <c r="AV6" s="21">
        <f t="shared" ref="AV6:BD6" si="6">IF(AV7="",NA(),AV7)</f>
        <v>206.12</v>
      </c>
      <c r="AW6" s="21">
        <f t="shared" si="6"/>
        <v>148.05000000000001</v>
      </c>
      <c r="AX6" s="21">
        <f t="shared" si="6"/>
        <v>224.73</v>
      </c>
      <c r="AY6" s="21">
        <f t="shared" si="6"/>
        <v>251.17</v>
      </c>
      <c r="AZ6" s="21">
        <f t="shared" si="6"/>
        <v>37.200000000000003</v>
      </c>
      <c r="BA6" s="21">
        <f t="shared" si="6"/>
        <v>47.13</v>
      </c>
      <c r="BB6" s="21">
        <f t="shared" si="6"/>
        <v>50.85</v>
      </c>
      <c r="BC6" s="21">
        <f t="shared" si="6"/>
        <v>63.13</v>
      </c>
      <c r="BD6" s="21">
        <f t="shared" si="6"/>
        <v>70.599999999999994</v>
      </c>
      <c r="BE6" s="20" t="str">
        <f>IF(BE7="","",IF(BE7="-","【-】","【"&amp;SUBSTITUTE(TEXT(BE7,"#,##0.00"),"-","△")&amp;"】"))</f>
        <v>【82.75】</v>
      </c>
      <c r="BF6" s="21">
        <f>IF(BF7="",NA(),BF7)</f>
        <v>49.37</v>
      </c>
      <c r="BG6" s="21">
        <f t="shared" ref="BG6:BO6" si="7">IF(BG7="",NA(),BG7)</f>
        <v>43.08</v>
      </c>
      <c r="BH6" s="21">
        <f t="shared" si="7"/>
        <v>51.03</v>
      </c>
      <c r="BI6" s="21">
        <f t="shared" si="7"/>
        <v>45.95</v>
      </c>
      <c r="BJ6" s="21">
        <f t="shared" si="7"/>
        <v>33.5</v>
      </c>
      <c r="BK6" s="21">
        <f t="shared" si="7"/>
        <v>843.72</v>
      </c>
      <c r="BL6" s="21">
        <f t="shared" si="7"/>
        <v>788.62</v>
      </c>
      <c r="BM6" s="21">
        <f t="shared" si="7"/>
        <v>772.15</v>
      </c>
      <c r="BN6" s="21">
        <f t="shared" si="7"/>
        <v>717.6</v>
      </c>
      <c r="BO6" s="21">
        <f t="shared" si="7"/>
        <v>718.5</v>
      </c>
      <c r="BP6" s="20" t="str">
        <f>IF(BP7="","",IF(BP7="-","【-】","【"&amp;SUBSTITUTE(TEXT(BP7,"#,##0.00"),"-","△")&amp;"】"))</f>
        <v>【602.56】</v>
      </c>
      <c r="BQ6" s="21">
        <f>IF(BQ7="",NA(),BQ7)</f>
        <v>129.30000000000001</v>
      </c>
      <c r="BR6" s="21">
        <f t="shared" ref="BR6:BZ6" si="8">IF(BR7="",NA(),BR7)</f>
        <v>141.75</v>
      </c>
      <c r="BS6" s="21">
        <f t="shared" si="8"/>
        <v>112.28</v>
      </c>
      <c r="BT6" s="21">
        <f t="shared" si="8"/>
        <v>124.46</v>
      </c>
      <c r="BU6" s="21">
        <f t="shared" si="8"/>
        <v>143.55000000000001</v>
      </c>
      <c r="BV6" s="21">
        <f t="shared" si="8"/>
        <v>94.81</v>
      </c>
      <c r="BW6" s="21">
        <f t="shared" si="8"/>
        <v>99.88</v>
      </c>
      <c r="BX6" s="21">
        <f t="shared" si="8"/>
        <v>98.82</v>
      </c>
      <c r="BY6" s="21">
        <f t="shared" si="8"/>
        <v>97.58</v>
      </c>
      <c r="BZ6" s="21">
        <f t="shared" si="8"/>
        <v>98.33</v>
      </c>
      <c r="CA6" s="20" t="str">
        <f>IF(CA7="","",IF(CA7="-","【-】","【"&amp;SUBSTITUTE(TEXT(CA7,"#,##0.00"),"-","△")&amp;"】"))</f>
        <v>【97.94】</v>
      </c>
      <c r="CB6" s="21">
        <f>IF(CB7="",NA(),CB7)</f>
        <v>97.89</v>
      </c>
      <c r="CC6" s="21">
        <f t="shared" ref="CC6:CK6" si="9">IF(CC7="",NA(),CC7)</f>
        <v>98.27</v>
      </c>
      <c r="CD6" s="21">
        <f t="shared" si="9"/>
        <v>99.93</v>
      </c>
      <c r="CE6" s="21">
        <f t="shared" si="9"/>
        <v>94.68</v>
      </c>
      <c r="CF6" s="21">
        <f t="shared" si="9"/>
        <v>93.16</v>
      </c>
      <c r="CG6" s="21">
        <f t="shared" si="9"/>
        <v>129.9</v>
      </c>
      <c r="CH6" s="21">
        <f t="shared" si="9"/>
        <v>126.94</v>
      </c>
      <c r="CI6" s="21">
        <f t="shared" si="9"/>
        <v>128.38999999999999</v>
      </c>
      <c r="CJ6" s="21">
        <f t="shared" si="9"/>
        <v>129.85</v>
      </c>
      <c r="CK6" s="21">
        <f t="shared" si="9"/>
        <v>133.66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80.11</v>
      </c>
      <c r="CS6" s="21">
        <f t="shared" si="10"/>
        <v>82.83</v>
      </c>
      <c r="CT6" s="21">
        <f t="shared" si="10"/>
        <v>69.38</v>
      </c>
      <c r="CU6" s="21">
        <f t="shared" si="10"/>
        <v>70.39</v>
      </c>
      <c r="CV6" s="21">
        <f t="shared" si="10"/>
        <v>72.13</v>
      </c>
      <c r="CW6" s="20" t="str">
        <f>IF(CW7="","",IF(CW7="-","【-】","【"&amp;SUBSTITUTE(TEXT(CW7,"#,##0.00"),"-","△")&amp;"】"))</f>
        <v>【60.13】</v>
      </c>
      <c r="CX6" s="21">
        <f>IF(CX7="",NA(),CX7)</f>
        <v>99.84</v>
      </c>
      <c r="CY6" s="21">
        <f t="shared" ref="CY6:DG6" si="11">IF(CY7="",NA(),CY7)</f>
        <v>99.85</v>
      </c>
      <c r="CZ6" s="21">
        <f t="shared" si="11"/>
        <v>99.89</v>
      </c>
      <c r="DA6" s="21">
        <f t="shared" si="11"/>
        <v>99.92</v>
      </c>
      <c r="DB6" s="21">
        <f t="shared" si="11"/>
        <v>99.93</v>
      </c>
      <c r="DC6" s="21">
        <f t="shared" si="11"/>
        <v>95.96</v>
      </c>
      <c r="DD6" s="21">
        <f t="shared" si="11"/>
        <v>95.73</v>
      </c>
      <c r="DE6" s="21">
        <f t="shared" si="11"/>
        <v>96.1</v>
      </c>
      <c r="DF6" s="21">
        <f t="shared" si="11"/>
        <v>96.61</v>
      </c>
      <c r="DG6" s="21">
        <f t="shared" si="11"/>
        <v>96.35</v>
      </c>
      <c r="DH6" s="20" t="str">
        <f>IF(DH7="","",IF(DH7="-","【-】","【"&amp;SUBSTITUTE(TEXT(DH7,"#,##0.00"),"-","△")&amp;"】"))</f>
        <v>【96.00】</v>
      </c>
      <c r="DI6" s="21">
        <f>IF(DI7="",NA(),DI7)</f>
        <v>8.3699999999999992</v>
      </c>
      <c r="DJ6" s="21">
        <f t="shared" ref="DJ6:DR6" si="12">IF(DJ7="",NA(),DJ7)</f>
        <v>12.24</v>
      </c>
      <c r="DK6" s="21">
        <f t="shared" si="12"/>
        <v>15.55</v>
      </c>
      <c r="DL6" s="21">
        <f t="shared" si="12"/>
        <v>19.04</v>
      </c>
      <c r="DM6" s="21">
        <f t="shared" si="12"/>
        <v>22.17</v>
      </c>
      <c r="DN6" s="21">
        <f t="shared" si="12"/>
        <v>20.23</v>
      </c>
      <c r="DO6" s="21">
        <f t="shared" si="12"/>
        <v>22.34</v>
      </c>
      <c r="DP6" s="21">
        <f t="shared" si="12"/>
        <v>24.65</v>
      </c>
      <c r="DQ6" s="21">
        <f t="shared" si="12"/>
        <v>24.87</v>
      </c>
      <c r="DR6" s="21">
        <f t="shared" si="12"/>
        <v>26.94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1">
        <f t="shared" si="13"/>
        <v>6.53</v>
      </c>
      <c r="DY6" s="21">
        <f t="shared" si="13"/>
        <v>1.63</v>
      </c>
      <c r="DZ6" s="21">
        <f t="shared" si="13"/>
        <v>1.94</v>
      </c>
      <c r="EA6" s="21">
        <f t="shared" si="13"/>
        <v>2.42</v>
      </c>
      <c r="EB6" s="21">
        <f t="shared" si="13"/>
        <v>3</v>
      </c>
      <c r="EC6" s="21">
        <f t="shared" si="13"/>
        <v>3.91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1">
        <f t="shared" ref="EF6:EN6" si="14">IF(EF7="",NA(),EF7)</f>
        <v>0.19</v>
      </c>
      <c r="EG6" s="21">
        <f t="shared" si="14"/>
        <v>0.19</v>
      </c>
      <c r="EH6" s="21">
        <f t="shared" si="14"/>
        <v>0.43</v>
      </c>
      <c r="EI6" s="21">
        <f t="shared" si="14"/>
        <v>1.35</v>
      </c>
      <c r="EJ6" s="21">
        <f t="shared" si="14"/>
        <v>0.12</v>
      </c>
      <c r="EK6" s="21">
        <f t="shared" si="14"/>
        <v>0.35</v>
      </c>
      <c r="EL6" s="21">
        <f t="shared" si="14"/>
        <v>0.1</v>
      </c>
      <c r="EM6" s="21">
        <f t="shared" si="14"/>
        <v>1.51</v>
      </c>
      <c r="EN6" s="21">
        <f t="shared" si="14"/>
        <v>0.17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132187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85.17</v>
      </c>
      <c r="P7" s="24">
        <v>100</v>
      </c>
      <c r="Q7" s="24">
        <v>87.32</v>
      </c>
      <c r="R7" s="24">
        <v>1056</v>
      </c>
      <c r="S7" s="24">
        <v>56582</v>
      </c>
      <c r="T7" s="24">
        <v>10.16</v>
      </c>
      <c r="U7" s="24">
        <v>5569.09</v>
      </c>
      <c r="V7" s="24">
        <v>56527</v>
      </c>
      <c r="W7" s="24">
        <v>6.53</v>
      </c>
      <c r="X7" s="24">
        <v>8656.51</v>
      </c>
      <c r="Y7" s="24">
        <v>119.26</v>
      </c>
      <c r="Z7" s="24">
        <v>126.94</v>
      </c>
      <c r="AA7" s="24">
        <v>109.8</v>
      </c>
      <c r="AB7" s="24">
        <v>113.87</v>
      </c>
      <c r="AC7" s="24">
        <v>127.09</v>
      </c>
      <c r="AD7" s="24">
        <v>107.87</v>
      </c>
      <c r="AE7" s="24">
        <v>109.78</v>
      </c>
      <c r="AF7" s="24">
        <v>109.96</v>
      </c>
      <c r="AG7" s="24">
        <v>109.44</v>
      </c>
      <c r="AH7" s="24">
        <v>109.53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11.59</v>
      </c>
      <c r="AP7" s="24">
        <v>9.36</v>
      </c>
      <c r="AQ7" s="24">
        <v>7.56</v>
      </c>
      <c r="AR7" s="24">
        <v>5.84</v>
      </c>
      <c r="AS7" s="24">
        <v>3.58</v>
      </c>
      <c r="AT7" s="24">
        <v>3.12</v>
      </c>
      <c r="AU7" s="24">
        <v>150.38</v>
      </c>
      <c r="AV7" s="24">
        <v>206.12</v>
      </c>
      <c r="AW7" s="24">
        <v>148.05000000000001</v>
      </c>
      <c r="AX7" s="24">
        <v>224.73</v>
      </c>
      <c r="AY7" s="24">
        <v>251.17</v>
      </c>
      <c r="AZ7" s="24">
        <v>37.200000000000003</v>
      </c>
      <c r="BA7" s="24">
        <v>47.13</v>
      </c>
      <c r="BB7" s="24">
        <v>50.85</v>
      </c>
      <c r="BC7" s="24">
        <v>63.13</v>
      </c>
      <c r="BD7" s="24">
        <v>70.599999999999994</v>
      </c>
      <c r="BE7" s="24">
        <v>82.75</v>
      </c>
      <c r="BF7" s="24">
        <v>49.37</v>
      </c>
      <c r="BG7" s="24">
        <v>43.08</v>
      </c>
      <c r="BH7" s="24">
        <v>51.03</v>
      </c>
      <c r="BI7" s="24">
        <v>45.95</v>
      </c>
      <c r="BJ7" s="24">
        <v>33.5</v>
      </c>
      <c r="BK7" s="24">
        <v>843.72</v>
      </c>
      <c r="BL7" s="24">
        <v>788.62</v>
      </c>
      <c r="BM7" s="24">
        <v>772.15</v>
      </c>
      <c r="BN7" s="24">
        <v>717.6</v>
      </c>
      <c r="BO7" s="24">
        <v>718.5</v>
      </c>
      <c r="BP7" s="24">
        <v>602.55999999999995</v>
      </c>
      <c r="BQ7" s="24">
        <v>129.30000000000001</v>
      </c>
      <c r="BR7" s="24">
        <v>141.75</v>
      </c>
      <c r="BS7" s="24">
        <v>112.28</v>
      </c>
      <c r="BT7" s="24">
        <v>124.46</v>
      </c>
      <c r="BU7" s="24">
        <v>143.55000000000001</v>
      </c>
      <c r="BV7" s="24">
        <v>94.81</v>
      </c>
      <c r="BW7" s="24">
        <v>99.88</v>
      </c>
      <c r="BX7" s="24">
        <v>98.82</v>
      </c>
      <c r="BY7" s="24">
        <v>97.58</v>
      </c>
      <c r="BZ7" s="24">
        <v>98.33</v>
      </c>
      <c r="CA7" s="24">
        <v>97.94</v>
      </c>
      <c r="CB7" s="24">
        <v>97.89</v>
      </c>
      <c r="CC7" s="24">
        <v>98.27</v>
      </c>
      <c r="CD7" s="24">
        <v>99.93</v>
      </c>
      <c r="CE7" s="24">
        <v>94.68</v>
      </c>
      <c r="CF7" s="24">
        <v>93.16</v>
      </c>
      <c r="CG7" s="24">
        <v>129.9</v>
      </c>
      <c r="CH7" s="24">
        <v>126.94</v>
      </c>
      <c r="CI7" s="24">
        <v>128.38999999999999</v>
      </c>
      <c r="CJ7" s="24">
        <v>129.85</v>
      </c>
      <c r="CK7" s="24">
        <v>133.66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80.11</v>
      </c>
      <c r="CS7" s="24">
        <v>82.83</v>
      </c>
      <c r="CT7" s="24">
        <v>69.38</v>
      </c>
      <c r="CU7" s="24">
        <v>70.39</v>
      </c>
      <c r="CV7" s="24">
        <v>72.13</v>
      </c>
      <c r="CW7" s="24">
        <v>60.13</v>
      </c>
      <c r="CX7" s="24">
        <v>99.84</v>
      </c>
      <c r="CY7" s="24">
        <v>99.85</v>
      </c>
      <c r="CZ7" s="24">
        <v>99.89</v>
      </c>
      <c r="DA7" s="24">
        <v>99.92</v>
      </c>
      <c r="DB7" s="24">
        <v>99.93</v>
      </c>
      <c r="DC7" s="24">
        <v>95.96</v>
      </c>
      <c r="DD7" s="24">
        <v>95.73</v>
      </c>
      <c r="DE7" s="24">
        <v>96.1</v>
      </c>
      <c r="DF7" s="24">
        <v>96.61</v>
      </c>
      <c r="DG7" s="24">
        <v>96.35</v>
      </c>
      <c r="DH7" s="24">
        <v>96</v>
      </c>
      <c r="DI7" s="24">
        <v>8.3699999999999992</v>
      </c>
      <c r="DJ7" s="24">
        <v>12.24</v>
      </c>
      <c r="DK7" s="24">
        <v>15.55</v>
      </c>
      <c r="DL7" s="24">
        <v>19.04</v>
      </c>
      <c r="DM7" s="24">
        <v>22.17</v>
      </c>
      <c r="DN7" s="24">
        <v>20.23</v>
      </c>
      <c r="DO7" s="24">
        <v>22.34</v>
      </c>
      <c r="DP7" s="24">
        <v>24.65</v>
      </c>
      <c r="DQ7" s="24">
        <v>24.87</v>
      </c>
      <c r="DR7" s="24">
        <v>26.94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6.53</v>
      </c>
      <c r="DY7" s="24">
        <v>1.63</v>
      </c>
      <c r="DZ7" s="24">
        <v>1.94</v>
      </c>
      <c r="EA7" s="24">
        <v>2.42</v>
      </c>
      <c r="EB7" s="24">
        <v>3</v>
      </c>
      <c r="EC7" s="24">
        <v>3.91</v>
      </c>
      <c r="ED7" s="24">
        <v>9.4600000000000009</v>
      </c>
      <c r="EE7" s="24">
        <v>0</v>
      </c>
      <c r="EF7" s="24">
        <v>0.19</v>
      </c>
      <c r="EG7" s="24">
        <v>0.19</v>
      </c>
      <c r="EH7" s="24">
        <v>0.43</v>
      </c>
      <c r="EI7" s="24">
        <v>1.35</v>
      </c>
      <c r="EJ7" s="24">
        <v>0.12</v>
      </c>
      <c r="EK7" s="24">
        <v>0.35</v>
      </c>
      <c r="EL7" s="24">
        <v>0.1</v>
      </c>
      <c r="EM7" s="24">
        <v>1.51</v>
      </c>
      <c r="EN7" s="24">
        <v>0.17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道路下水道課</cp:lastModifiedBy>
  <dcterms:created xsi:type="dcterms:W3CDTF">2025-12-23T05:59:30Z</dcterms:created>
  <dcterms:modified xsi:type="dcterms:W3CDTF">2026-02-02T05:05:43Z</dcterms:modified>
  <cp:category/>
</cp:coreProperties>
</file>