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15- 2月_経営比較分析表★\R6年度\R7.1.21【総務省23〆】公営企業に係る経営比較分析表（令和５年度決算）の分析等について（依頼）\04_団体→都\16 福生市●\"/>
    </mc:Choice>
  </mc:AlternateContent>
  <xr:revisionPtr revIDLastSave="0" documentId="13_ncr:1_{B8171ACE-C237-430A-B9DE-91F9E018499E}" xr6:coauthVersionLast="47" xr6:coauthVersionMax="47" xr10:uidLastSave="{00000000-0000-0000-0000-000000000000}"/>
  <workbookProtection workbookAlgorithmName="SHA-512" workbookHashValue="EfR2Mz+g4mXYOglx+qszAVzFslfqVGJVozVA737NjgCgqkKxIWP1c4aulVI2MGsebUqQGTHiXGVazj/DDVyLNA==" workbookSaltValue="M8fLm7vPcy5lYFQh6pTgrg==" workbookSpinCount="100000" lockStructure="1"/>
  <bookViews>
    <workbookView xWindow="28680" yWindow="-120" windowWidth="29040" windowHeight="15720" xr2:uid="{00000000-000D-0000-FFFF-FFFF00000000}"/>
  </bookViews>
  <sheets>
    <sheet name="法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O85" i="4" s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5" i="4" s="1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I85" i="4" s="1"/>
  <c r="BZ6" i="5"/>
  <c r="BY6" i="5"/>
  <c r="BX6" i="5"/>
  <c r="BW6" i="5"/>
  <c r="BV6" i="5"/>
  <c r="BU6" i="5"/>
  <c r="BT6" i="5"/>
  <c r="BS6" i="5"/>
  <c r="BR6" i="5"/>
  <c r="BQ6" i="5"/>
  <c r="BP6" i="5"/>
  <c r="H85" i="4" s="1"/>
  <c r="BO6" i="5"/>
  <c r="BN6" i="5"/>
  <c r="BM6" i="5"/>
  <c r="BL6" i="5"/>
  <c r="BK6" i="5"/>
  <c r="BJ6" i="5"/>
  <c r="BI6" i="5"/>
  <c r="BH6" i="5"/>
  <c r="BG6" i="5"/>
  <c r="BF6" i="5"/>
  <c r="BE6" i="5"/>
  <c r="G85" i="4" s="1"/>
  <c r="BD6" i="5"/>
  <c r="BC6" i="5"/>
  <c r="BB6" i="5"/>
  <c r="BA6" i="5"/>
  <c r="AZ6" i="5"/>
  <c r="AY6" i="5"/>
  <c r="AX6" i="5"/>
  <c r="AW6" i="5"/>
  <c r="AV6" i="5"/>
  <c r="AU6" i="5"/>
  <c r="AT6" i="5"/>
  <c r="F85" i="4" s="1"/>
  <c r="AS6" i="5"/>
  <c r="AR6" i="5"/>
  <c r="AQ6" i="5"/>
  <c r="AP6" i="5"/>
  <c r="AO6" i="5"/>
  <c r="AN6" i="5"/>
  <c r="AM6" i="5"/>
  <c r="AL6" i="5"/>
  <c r="AK6" i="5"/>
  <c r="AJ6" i="5"/>
  <c r="AI6" i="5"/>
  <c r="E85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AT10" i="4" s="1"/>
  <c r="V6" i="5"/>
  <c r="AL10" i="4" s="1"/>
  <c r="U6" i="5"/>
  <c r="BB8" i="4" s="1"/>
  <c r="T6" i="5"/>
  <c r="AT8" i="4" s="1"/>
  <c r="S6" i="5"/>
  <c r="AL8" i="4" s="1"/>
  <c r="R6" i="5"/>
  <c r="AD10" i="4" s="1"/>
  <c r="Q6" i="5"/>
  <c r="W10" i="4" s="1"/>
  <c r="P6" i="5"/>
  <c r="P10" i="4" s="1"/>
  <c r="O6" i="5"/>
  <c r="I10" i="4" s="1"/>
  <c r="N6" i="5"/>
  <c r="B10" i="4" s="1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N85" i="4"/>
  <c r="M85" i="4"/>
  <c r="K85" i="4"/>
  <c r="J85" i="4"/>
  <c r="P8" i="4"/>
  <c r="I8" i="4"/>
</calcChain>
</file>

<file path=xl/sharedStrings.xml><?xml version="1.0" encoding="utf-8"?>
<sst xmlns="http://schemas.openxmlformats.org/spreadsheetml/2006/main" count="236" uniqueCount="115">
  <si>
    <t>経営比較分析表（令和5年度決算）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</si>
  <si>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</si>
  <si>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</si>
  <si>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</si>
  <si>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</si>
  <si>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</si>
  <si>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</si>
  <si>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</si>
  <si>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</si>
  <si>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</si>
  <si>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</si>
  <si>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</si>
  <si>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</si>
  <si>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</si>
  <si>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</si>
  <si>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</si>
  <si>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</si>
  <si>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</si>
  <si>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</si>
  <si>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</si>
  <si>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</si>
  <si>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</si>
  <si>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</si>
  <si>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令和5年度全国平均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</si>
  <si>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</si>
  <si>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</si>
  <si>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</si>
  <si>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</si>
  <si>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</si>
  <si>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</si>
  <si>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</si>
  <si>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</si>
  <si>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</si>
  <si>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</si>
  <si>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</si>
  <si>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</si>
  <si>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</si>
  <si>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</si>
  <si>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</si>
  <si>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</si>
  <si>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</si>
  <si>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</si>
  <si>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</si>
  <si>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</si>
  <si>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</si>
  <si>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</si>
  <si>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</si>
  <si>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</si>
  <si>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</si>
  <si>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</si>
  <si>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</si>
  <si>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</si>
  <si>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</si>
  <si>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</si>
  <si>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</si>
  <si>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</si>
  <si>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</si>
  <si>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</si>
  <si>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</si>
  <si>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</si>
  <si>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</si>
  <si>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</si>
  <si>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</si>
  <si>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</si>
  <si>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</si>
  <si>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</si>
  <si>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</si>
  <si>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</si>
  <si>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</si>
  <si>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</si>
  <si>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</si>
  <si>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</si>
  <si>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</si>
  <si>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</si>
  <si>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</si>
  <si>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</si>
  <si>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</si>
  <si>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</si>
  <si>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</si>
  <si>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</si>
  <si>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</si>
  <si>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</si>
  <si>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</si>
  <si>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</si>
  <si>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</si>
  <si>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</si>
  <si>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</si>
  <si>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</si>
  <si>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</si>
  <si>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</si>
  <si>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</si>
  <si>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</si>
  <si>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</si>
  <si>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</si>
  <si>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</si>
  <si>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</si>
  <si>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福生市</t>
  </si>
  <si>
    <t>法適用</t>
  </si>
  <si>
    <t>下水道事業</t>
  </si>
  <si>
    <t>公共下水道</t>
  </si>
  <si>
    <t>Bb1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</si>
  <si>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</si>
  <si>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</si>
  <si>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</si>
  <si>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</si>
  <si>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</si>
  <si>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</si>
  <si>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</si>
  <si>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</si>
  <si>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</si>
  <si>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"R"yy</t>
    <phoneticPr fontId="4"/>
  </si>
  <si>
    <t>←書式設定</t>
    <rPh sb="1" eb="3">
      <t>ショシキ</t>
    </rPh>
    <rPh sb="3" eb="5">
      <t>セッテイ</t>
    </rPh>
    <phoneticPr fontId="4"/>
  </si>
  <si>
    <t>①数値は100％を超えており、健全な収支となっている。今後も使用料収入の状況に注意しつつ、100％を維持し健全な経営を目指していく。　　　　　　　　　　
③数値は100％を超えており、健全な経営となっている。
④類似団体と比較して、低い数値となっている。企業債に依存することのない経営が出来ており、元利償還金も減少傾向のため、健全な経営ができている。
⑤100％を超えて推移しており、類似団体と比較して高い数値となっている。使用料で回収すべき経費を賄えており、健全な経営が行えている。しかし、使用料収入は減少傾向であり、引き続き経費削減や使用料の改定を検討する。　　　　
⑥類似団体と比較して、低い数値で推移しており、効率的な汚水処理が実施されている。しかし、有収水量は減少傾向であるため、引き続き効率的で適切な維持管理に努める。
⑧数値は100％に近い数値となっており、汚水処理が適切に行われている。
以上のことから健全で効率の良い経営ができているといえる。</t>
    <rPh sb="142" eb="144">
      <t>ケイエイ</t>
    </rPh>
    <rPh sb="145" eb="147">
      <t>デキ</t>
    </rPh>
    <rPh sb="151" eb="156">
      <t>ガンリショウカンキン</t>
    </rPh>
    <rPh sb="157" eb="161">
      <t>ゲンショウケイコウ</t>
    </rPh>
    <rPh sb="165" eb="167">
      <t>ケンゼン</t>
    </rPh>
    <rPh sb="168" eb="170">
      <t>ケイエイ</t>
    </rPh>
    <phoneticPr fontId="4"/>
  </si>
  <si>
    <t>昭和48年度に事業着手しており、今後は法定耐用年数が経過する管渠が出てくるため、改築・更新等が必要になる。平成30年度に下水道ストックマネジメント計画を策定し、計画的に更新等を行っており、今後、改善率は向上していくものと考える。</t>
    <phoneticPr fontId="4"/>
  </si>
  <si>
    <t>類似団体と比較し全体的に安定しており、健全な経営が出来ている。
　しかし、今後は使用料の減少が予想され、管渠の改築・更新等の費用の増加が見込まれる。
　そのため、引き続き、健全・効率的な経営を行うために、更なる経費削減と使用料の改定も含めた財源確保、計画的な事業実施等の取り組みを行っていく。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</si>
</sst>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R&quot;yy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;&quot;-&quot;">
                  <c:v>0.19</c:v>
                </c:pt>
                <c:pt idx="3" formatCode="#,##0.00;&quot;△&quot;#,##0.00;&quot;-&quot;">
                  <c:v>0.19</c:v>
                </c:pt>
                <c:pt idx="4" formatCode="#,##0.00;&quot;△&quot;#,##0.00;&quot;-&quot;">
                  <c:v>0.43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00-46BB-8A77-71CE3A838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0.12</c:v>
                </c:pt>
                <c:pt idx="1">
                  <c:v>0.12</c:v>
                </c:pt>
                <c:pt idx="2">
                  <c:v>0.35</c:v>
                </c:pt>
                <c:pt idx="3">
                  <c:v>0.1</c:v>
                </c:pt>
                <c:pt idx="4">
                  <c:v>1.51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00-46BB-8A77-71CE3A838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7B-4635-9ECC-D6634CC5A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70.3</c:v>
                </c:pt>
                <c:pt idx="1">
                  <c:v>80.11</c:v>
                </c:pt>
                <c:pt idx="2">
                  <c:v>82.83</c:v>
                </c:pt>
                <c:pt idx="3">
                  <c:v>69.38</c:v>
                </c:pt>
                <c:pt idx="4">
                  <c:v>70.39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7B-4635-9ECC-D6634CC5A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99.79</c:v>
                </c:pt>
                <c:pt idx="1">
                  <c:v>99.84</c:v>
                </c:pt>
                <c:pt idx="2">
                  <c:v>99.85</c:v>
                </c:pt>
                <c:pt idx="3">
                  <c:v>99.89</c:v>
                </c:pt>
                <c:pt idx="4">
                  <c:v>99.92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8D-46A2-8A7D-1B047F14F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95.95</c:v>
                </c:pt>
                <c:pt idx="1">
                  <c:v>95.96</c:v>
                </c:pt>
                <c:pt idx="2">
                  <c:v>95.73</c:v>
                </c:pt>
                <c:pt idx="3">
                  <c:v>96.1</c:v>
                </c:pt>
                <c:pt idx="4">
                  <c:v>96.61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8D-46A2-8A7D-1B047F14FC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118.78</c:v>
                </c:pt>
                <c:pt idx="1">
                  <c:v>119.26</c:v>
                </c:pt>
                <c:pt idx="2">
                  <c:v>126.94</c:v>
                </c:pt>
                <c:pt idx="3">
                  <c:v>109.8</c:v>
                </c:pt>
                <c:pt idx="4">
                  <c:v>113.87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71-4312-B10F-755248347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107.34</c:v>
                </c:pt>
                <c:pt idx="1">
                  <c:v>107.87</c:v>
                </c:pt>
                <c:pt idx="2">
                  <c:v>109.78</c:v>
                </c:pt>
                <c:pt idx="3">
                  <c:v>109.96</c:v>
                </c:pt>
                <c:pt idx="4">
                  <c:v>109.44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71-4312-B10F-7552483471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4.3</c:v>
                </c:pt>
                <c:pt idx="1">
                  <c:v>8.3699999999999992</c:v>
                </c:pt>
                <c:pt idx="2">
                  <c:v>12.24</c:v>
                </c:pt>
                <c:pt idx="3">
                  <c:v>15.55</c:v>
                </c:pt>
                <c:pt idx="4">
                  <c:v>19.04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A6-4AD8-84A7-C88E1596B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8.5500000000000007</c:v>
                </c:pt>
                <c:pt idx="1">
                  <c:v>20.23</c:v>
                </c:pt>
                <c:pt idx="2">
                  <c:v>22.34</c:v>
                </c:pt>
                <c:pt idx="3">
                  <c:v>24.65</c:v>
                </c:pt>
                <c:pt idx="4">
                  <c:v>24.87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A6-4AD8-84A7-C88E1596BB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98-4853-AF3F-923C6E93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2.41</c:v>
                </c:pt>
                <c:pt idx="1">
                  <c:v>1.63</c:v>
                </c:pt>
                <c:pt idx="2">
                  <c:v>1.94</c:v>
                </c:pt>
                <c:pt idx="3">
                  <c:v>2.42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98-4853-AF3F-923C6E93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B3-495D-9937-2868631ED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11.59</c:v>
                </c:pt>
                <c:pt idx="2">
                  <c:v>9.36</c:v>
                </c:pt>
                <c:pt idx="3">
                  <c:v>7.56</c:v>
                </c:pt>
                <c:pt idx="4">
                  <c:v>5.84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B3-495D-9937-2868631ED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119.18</c:v>
                </c:pt>
                <c:pt idx="1">
                  <c:v>150.38</c:v>
                </c:pt>
                <c:pt idx="2">
                  <c:v>206.12</c:v>
                </c:pt>
                <c:pt idx="3">
                  <c:v>148.05000000000001</c:v>
                </c:pt>
                <c:pt idx="4">
                  <c:v>224.73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39-47C2-9DD0-4A420DB80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35.200000000000003</c:v>
                </c:pt>
                <c:pt idx="1">
                  <c:v>37.200000000000003</c:v>
                </c:pt>
                <c:pt idx="2">
                  <c:v>47.13</c:v>
                </c:pt>
                <c:pt idx="3">
                  <c:v>50.85</c:v>
                </c:pt>
                <c:pt idx="4">
                  <c:v>63.13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39-47C2-9DD0-4A420DB80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75.33</c:v>
                </c:pt>
                <c:pt idx="1">
                  <c:v>49.37</c:v>
                </c:pt>
                <c:pt idx="2">
                  <c:v>43.08</c:v>
                </c:pt>
                <c:pt idx="3">
                  <c:v>51.03</c:v>
                </c:pt>
                <c:pt idx="4">
                  <c:v>45.95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5D-49F8-8283-B6C31E3D0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813.96</c:v>
                </c:pt>
                <c:pt idx="1">
                  <c:v>843.72</c:v>
                </c:pt>
                <c:pt idx="2">
                  <c:v>788.62</c:v>
                </c:pt>
                <c:pt idx="3">
                  <c:v>772.15</c:v>
                </c:pt>
                <c:pt idx="4">
                  <c:v>717.6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5D-49F8-8283-B6C31E3D0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134.68</c:v>
                </c:pt>
                <c:pt idx="1">
                  <c:v>129.30000000000001</c:v>
                </c:pt>
                <c:pt idx="2">
                  <c:v>141.75</c:v>
                </c:pt>
                <c:pt idx="3">
                  <c:v>112.28</c:v>
                </c:pt>
                <c:pt idx="4">
                  <c:v>124.46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3B-4CA9-B7CF-AE7A09E11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92.08</c:v>
                </c:pt>
                <c:pt idx="1">
                  <c:v>94.81</c:v>
                </c:pt>
                <c:pt idx="2">
                  <c:v>99.88</c:v>
                </c:pt>
                <c:pt idx="3">
                  <c:v>98.82</c:v>
                </c:pt>
                <c:pt idx="4">
                  <c:v>97.58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B-4CA9-B7CF-AE7A09E11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"R"yy</c:formatCode>
                <c:ptCount val="5"/>
                <c:pt idx="0">
                  <c:v>36892</c:v>
                </c:pt>
                <c:pt idx="1">
                  <c:v>37257</c:v>
                </c:pt>
                <c:pt idx="2">
                  <c:v>37623</c:v>
                </c:pt>
                <c:pt idx="3">
                  <c:v>37989</c:v>
                </c:pt>
                <c:pt idx="4">
                  <c:v>38356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93.57</c:v>
                </c:pt>
                <c:pt idx="1">
                  <c:v>97.89</c:v>
                </c:pt>
                <c:pt idx="2">
                  <c:v>98.27</c:v>
                </c:pt>
                <c:pt idx="3">
                  <c:v>99.93</c:v>
                </c:pt>
                <c:pt idx="4">
                  <c:v>94.68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52-4BDE-9CFB-B7EE2C5B5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132.94999999999999</c:v>
                </c:pt>
                <c:pt idx="1">
                  <c:v>129.9</c:v>
                </c:pt>
                <c:pt idx="2">
                  <c:v>126.94</c:v>
                </c:pt>
                <c:pt idx="3">
                  <c:v>128.38999999999999</c:v>
                </c:pt>
                <c:pt idx="4">
                  <c:v>129.85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52-4BDE-9CFB-B7EE2C5B5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R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419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3281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214361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2100560" y="275082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419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3281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2143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100560" y="6438900"/>
          <a:ext cx="362712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419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6235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805160" y="10462260"/>
          <a:ext cx="4663440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3873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【105.91】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72735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【3.03】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11597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【78.43】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5045943" y="291846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50459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【95.91】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11597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【58.94】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2735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【138.75】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387343" y="660654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【97.81】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4236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【41.09】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9622386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4786863" y="10629900"/>
          <a:ext cx="681737" cy="2385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zoomScale="85" zoomScaleNormal="85" workbookViewId="0">
      <selection activeCell="B2" sqref="B2:BZ4"/>
    </sheetView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69" t="s">
        <v>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</row>
    <row r="3" spans="1:78" ht="9.75" customHeight="1" x14ac:dyDescent="0.2">
      <c r="A3" s="2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</row>
    <row r="4" spans="1:78" ht="9.75" customHeight="1" x14ac:dyDescent="0.2">
      <c r="A4" s="2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70" t="str">
        <f>データ!H6</f>
        <v>東京都　福生市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59" t="s">
        <v>1</v>
      </c>
      <c r="C7" s="59"/>
      <c r="D7" s="59"/>
      <c r="E7" s="59"/>
      <c r="F7" s="59"/>
      <c r="G7" s="59"/>
      <c r="H7" s="59"/>
      <c r="I7" s="59" t="s">
        <v>2</v>
      </c>
      <c r="J7" s="59"/>
      <c r="K7" s="59"/>
      <c r="L7" s="59"/>
      <c r="M7" s="59"/>
      <c r="N7" s="59"/>
      <c r="O7" s="59"/>
      <c r="P7" s="59" t="s">
        <v>3</v>
      </c>
      <c r="Q7" s="59"/>
      <c r="R7" s="59"/>
      <c r="S7" s="59"/>
      <c r="T7" s="59"/>
      <c r="U7" s="59"/>
      <c r="V7" s="59"/>
      <c r="W7" s="59" t="s">
        <v>4</v>
      </c>
      <c r="X7" s="59"/>
      <c r="Y7" s="59"/>
      <c r="Z7" s="59"/>
      <c r="AA7" s="59"/>
      <c r="AB7" s="59"/>
      <c r="AC7" s="59"/>
      <c r="AD7" s="59" t="s">
        <v>5</v>
      </c>
      <c r="AE7" s="59"/>
      <c r="AF7" s="59"/>
      <c r="AG7" s="59"/>
      <c r="AH7" s="59"/>
      <c r="AI7" s="59"/>
      <c r="AJ7" s="59"/>
      <c r="AK7" s="3"/>
      <c r="AL7" s="59" t="s">
        <v>6</v>
      </c>
      <c r="AM7" s="59"/>
      <c r="AN7" s="59"/>
      <c r="AO7" s="59"/>
      <c r="AP7" s="59"/>
      <c r="AQ7" s="59"/>
      <c r="AR7" s="59"/>
      <c r="AS7" s="59"/>
      <c r="AT7" s="59" t="s">
        <v>7</v>
      </c>
      <c r="AU7" s="59"/>
      <c r="AV7" s="59"/>
      <c r="AW7" s="59"/>
      <c r="AX7" s="59"/>
      <c r="AY7" s="59"/>
      <c r="AZ7" s="59"/>
      <c r="BA7" s="59"/>
      <c r="BB7" s="59" t="s">
        <v>8</v>
      </c>
      <c r="BC7" s="59"/>
      <c r="BD7" s="59"/>
      <c r="BE7" s="59"/>
      <c r="BF7" s="59"/>
      <c r="BG7" s="59"/>
      <c r="BH7" s="59"/>
      <c r="BI7" s="59"/>
      <c r="BJ7" s="3"/>
      <c r="BK7" s="3"/>
      <c r="BL7" s="62" t="s">
        <v>9</v>
      </c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4"/>
    </row>
    <row r="8" spans="1:78" ht="18.75" customHeight="1" x14ac:dyDescent="0.2">
      <c r="A8" s="2"/>
      <c r="B8" s="65" t="str">
        <f>データ!I6</f>
        <v>法適用</v>
      </c>
      <c r="C8" s="65"/>
      <c r="D8" s="65"/>
      <c r="E8" s="65"/>
      <c r="F8" s="65"/>
      <c r="G8" s="65"/>
      <c r="H8" s="65"/>
      <c r="I8" s="65" t="str">
        <f>データ!J6</f>
        <v>下水道事業</v>
      </c>
      <c r="J8" s="65"/>
      <c r="K8" s="65"/>
      <c r="L8" s="65"/>
      <c r="M8" s="65"/>
      <c r="N8" s="65"/>
      <c r="O8" s="65"/>
      <c r="P8" s="65" t="str">
        <f>データ!K6</f>
        <v>公共下水道</v>
      </c>
      <c r="Q8" s="65"/>
      <c r="R8" s="65"/>
      <c r="S8" s="65"/>
      <c r="T8" s="65"/>
      <c r="U8" s="65"/>
      <c r="V8" s="65"/>
      <c r="W8" s="65" t="str">
        <f>データ!L6</f>
        <v>Bb1</v>
      </c>
      <c r="X8" s="65"/>
      <c r="Y8" s="65"/>
      <c r="Z8" s="65"/>
      <c r="AA8" s="65"/>
      <c r="AB8" s="65"/>
      <c r="AC8" s="65"/>
      <c r="AD8" s="66" t="str">
        <f>データ!$M$6</f>
        <v>非設置</v>
      </c>
      <c r="AE8" s="66"/>
      <c r="AF8" s="66"/>
      <c r="AG8" s="66"/>
      <c r="AH8" s="66"/>
      <c r="AI8" s="66"/>
      <c r="AJ8" s="66"/>
      <c r="AK8" s="3"/>
      <c r="AL8" s="54">
        <f>データ!S6</f>
        <v>56512</v>
      </c>
      <c r="AM8" s="54"/>
      <c r="AN8" s="54"/>
      <c r="AO8" s="54"/>
      <c r="AP8" s="54"/>
      <c r="AQ8" s="54"/>
      <c r="AR8" s="54"/>
      <c r="AS8" s="54"/>
      <c r="AT8" s="53">
        <f>データ!T6</f>
        <v>10.16</v>
      </c>
      <c r="AU8" s="53"/>
      <c r="AV8" s="53"/>
      <c r="AW8" s="53"/>
      <c r="AX8" s="53"/>
      <c r="AY8" s="53"/>
      <c r="AZ8" s="53"/>
      <c r="BA8" s="53"/>
      <c r="BB8" s="53">
        <f>データ!U6</f>
        <v>5562.2</v>
      </c>
      <c r="BC8" s="53"/>
      <c r="BD8" s="53"/>
      <c r="BE8" s="53"/>
      <c r="BF8" s="53"/>
      <c r="BG8" s="53"/>
      <c r="BH8" s="53"/>
      <c r="BI8" s="53"/>
      <c r="BJ8" s="3"/>
      <c r="BK8" s="3"/>
      <c r="BL8" s="67" t="s">
        <v>10</v>
      </c>
      <c r="BM8" s="68"/>
      <c r="BN8" s="57" t="s">
        <v>11</v>
      </c>
      <c r="BO8" s="57"/>
      <c r="BP8" s="57"/>
      <c r="BQ8" s="57"/>
      <c r="BR8" s="57"/>
      <c r="BS8" s="57"/>
      <c r="BT8" s="57"/>
      <c r="BU8" s="57"/>
      <c r="BV8" s="57"/>
      <c r="BW8" s="57"/>
      <c r="BX8" s="57"/>
      <c r="BY8" s="58"/>
    </row>
    <row r="9" spans="1:78" ht="18.75" customHeight="1" x14ac:dyDescent="0.2">
      <c r="A9" s="2"/>
      <c r="B9" s="59" t="s">
        <v>12</v>
      </c>
      <c r="C9" s="59"/>
      <c r="D9" s="59"/>
      <c r="E9" s="59"/>
      <c r="F9" s="59"/>
      <c r="G9" s="59"/>
      <c r="H9" s="59"/>
      <c r="I9" s="59" t="s">
        <v>13</v>
      </c>
      <c r="J9" s="59"/>
      <c r="K9" s="59"/>
      <c r="L9" s="59"/>
      <c r="M9" s="59"/>
      <c r="N9" s="59"/>
      <c r="O9" s="59"/>
      <c r="P9" s="59" t="s">
        <v>14</v>
      </c>
      <c r="Q9" s="59"/>
      <c r="R9" s="59"/>
      <c r="S9" s="59"/>
      <c r="T9" s="59"/>
      <c r="U9" s="59"/>
      <c r="V9" s="59"/>
      <c r="W9" s="59" t="s">
        <v>15</v>
      </c>
      <c r="X9" s="59"/>
      <c r="Y9" s="59"/>
      <c r="Z9" s="59"/>
      <c r="AA9" s="59"/>
      <c r="AB9" s="59"/>
      <c r="AC9" s="59"/>
      <c r="AD9" s="59" t="s">
        <v>16</v>
      </c>
      <c r="AE9" s="59"/>
      <c r="AF9" s="59"/>
      <c r="AG9" s="59"/>
      <c r="AH9" s="59"/>
      <c r="AI9" s="59"/>
      <c r="AJ9" s="59"/>
      <c r="AK9" s="3"/>
      <c r="AL9" s="59" t="s">
        <v>17</v>
      </c>
      <c r="AM9" s="59"/>
      <c r="AN9" s="59"/>
      <c r="AO9" s="59"/>
      <c r="AP9" s="59"/>
      <c r="AQ9" s="59"/>
      <c r="AR9" s="59"/>
      <c r="AS9" s="59"/>
      <c r="AT9" s="59" t="s">
        <v>18</v>
      </c>
      <c r="AU9" s="59"/>
      <c r="AV9" s="59"/>
      <c r="AW9" s="59"/>
      <c r="AX9" s="59"/>
      <c r="AY9" s="59"/>
      <c r="AZ9" s="59"/>
      <c r="BA9" s="59"/>
      <c r="BB9" s="59" t="s">
        <v>19</v>
      </c>
      <c r="BC9" s="59"/>
      <c r="BD9" s="59"/>
      <c r="BE9" s="59"/>
      <c r="BF9" s="59"/>
      <c r="BG9" s="59"/>
      <c r="BH9" s="59"/>
      <c r="BI9" s="59"/>
      <c r="BJ9" s="3"/>
      <c r="BK9" s="3"/>
      <c r="BL9" s="60" t="s">
        <v>20</v>
      </c>
      <c r="BM9" s="61"/>
      <c r="BN9" s="51" t="s">
        <v>21</v>
      </c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2"/>
    </row>
    <row r="10" spans="1:78" ht="18.75" customHeight="1" x14ac:dyDescent="0.2">
      <c r="A10" s="2"/>
      <c r="B10" s="53" t="str">
        <f>データ!N6</f>
        <v>-</v>
      </c>
      <c r="C10" s="53"/>
      <c r="D10" s="53"/>
      <c r="E10" s="53"/>
      <c r="F10" s="53"/>
      <c r="G10" s="53"/>
      <c r="H10" s="53"/>
      <c r="I10" s="53">
        <f>データ!O6</f>
        <v>84.54</v>
      </c>
      <c r="J10" s="53"/>
      <c r="K10" s="53"/>
      <c r="L10" s="53"/>
      <c r="M10" s="53"/>
      <c r="N10" s="53"/>
      <c r="O10" s="53"/>
      <c r="P10" s="53">
        <f>データ!P6</f>
        <v>100</v>
      </c>
      <c r="Q10" s="53"/>
      <c r="R10" s="53"/>
      <c r="S10" s="53"/>
      <c r="T10" s="53"/>
      <c r="U10" s="53"/>
      <c r="V10" s="53"/>
      <c r="W10" s="53">
        <f>データ!Q6</f>
        <v>90.88</v>
      </c>
      <c r="X10" s="53"/>
      <c r="Y10" s="53"/>
      <c r="Z10" s="53"/>
      <c r="AA10" s="53"/>
      <c r="AB10" s="53"/>
      <c r="AC10" s="53"/>
      <c r="AD10" s="54">
        <f>データ!R6</f>
        <v>1056</v>
      </c>
      <c r="AE10" s="54"/>
      <c r="AF10" s="54"/>
      <c r="AG10" s="54"/>
      <c r="AH10" s="54"/>
      <c r="AI10" s="54"/>
      <c r="AJ10" s="54"/>
      <c r="AK10" s="2"/>
      <c r="AL10" s="54">
        <f>データ!V6</f>
        <v>56375</v>
      </c>
      <c r="AM10" s="54"/>
      <c r="AN10" s="54"/>
      <c r="AO10" s="54"/>
      <c r="AP10" s="54"/>
      <c r="AQ10" s="54"/>
      <c r="AR10" s="54"/>
      <c r="AS10" s="54"/>
      <c r="AT10" s="53">
        <f>データ!W6</f>
        <v>6.53</v>
      </c>
      <c r="AU10" s="53"/>
      <c r="AV10" s="53"/>
      <c r="AW10" s="53"/>
      <c r="AX10" s="53"/>
      <c r="AY10" s="53"/>
      <c r="AZ10" s="53"/>
      <c r="BA10" s="53"/>
      <c r="BB10" s="53">
        <f>データ!X6</f>
        <v>8633.23</v>
      </c>
      <c r="BC10" s="53"/>
      <c r="BD10" s="53"/>
      <c r="BE10" s="53"/>
      <c r="BF10" s="53"/>
      <c r="BG10" s="53"/>
      <c r="BH10" s="53"/>
      <c r="BI10" s="53"/>
      <c r="BJ10" s="2"/>
      <c r="BK10" s="2"/>
      <c r="BL10" s="55" t="s">
        <v>22</v>
      </c>
      <c r="BM10" s="56"/>
      <c r="BN10" s="44" t="s">
        <v>23</v>
      </c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5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46" t="s">
        <v>24</v>
      </c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47"/>
      <c r="BM13" s="47"/>
      <c r="BN13" s="47"/>
      <c r="BO13" s="47"/>
      <c r="BP13" s="47"/>
      <c r="BQ13" s="47"/>
      <c r="BR13" s="47"/>
      <c r="BS13" s="47"/>
      <c r="BT13" s="47"/>
      <c r="BU13" s="47"/>
      <c r="BV13" s="47"/>
      <c r="BW13" s="47"/>
      <c r="BX13" s="47"/>
      <c r="BY13" s="47"/>
      <c r="BZ13" s="47"/>
    </row>
    <row r="14" spans="1:78" ht="13.5" customHeight="1" x14ac:dyDescent="0.2">
      <c r="A14" s="2"/>
      <c r="B14" s="48" t="s">
        <v>25</v>
      </c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50"/>
      <c r="BK14" s="2"/>
      <c r="BL14" s="37" t="s">
        <v>26</v>
      </c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9"/>
    </row>
    <row r="15" spans="1:78" ht="13.5" customHeight="1" x14ac:dyDescent="0.2">
      <c r="A15" s="2"/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6"/>
      <c r="BK15" s="2"/>
      <c r="BL15" s="40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2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28" t="s">
        <v>112</v>
      </c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30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28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30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28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30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28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30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28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30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28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30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28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30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28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30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28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30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28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30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28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30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28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30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28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30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28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30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28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30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28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30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28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30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28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30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28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30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28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30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28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30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28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30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28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30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28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30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28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30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28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30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28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30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28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30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1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3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7" t="s">
        <v>27</v>
      </c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9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0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42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8" t="s">
        <v>113</v>
      </c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30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8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30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8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30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8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30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8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30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8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30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8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30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8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30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8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30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8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30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8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30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8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30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8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30"/>
    </row>
    <row r="60" spans="1:78" ht="13.5" customHeight="1" x14ac:dyDescent="0.2">
      <c r="A60" s="2"/>
      <c r="B60" s="34" t="s">
        <v>28</v>
      </c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6"/>
      <c r="BK60" s="2"/>
      <c r="BL60" s="28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30"/>
    </row>
    <row r="61" spans="1:78" ht="13.5" customHeight="1" x14ac:dyDescent="0.2">
      <c r="A61" s="2"/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6"/>
      <c r="BK61" s="2"/>
      <c r="BL61" s="28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30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8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30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1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3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7" t="s">
        <v>29</v>
      </c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9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0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2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8" t="s">
        <v>114</v>
      </c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30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8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30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8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30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8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30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8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30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8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30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8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30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8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30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8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30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8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30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8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30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8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30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8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30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8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30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8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30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8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30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1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3"/>
    </row>
    <row r="83" spans="1:78" x14ac:dyDescent="0.2">
      <c r="C83" s="43" t="s">
        <v>30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</row>
    <row r="84" spans="1:78" hidden="1" x14ac:dyDescent="0.2">
      <c r="B84" s="12" t="s">
        <v>31</v>
      </c>
      <c r="C84" s="12"/>
      <c r="D84" s="12"/>
      <c r="E84" s="12" t="s">
        <v>32</v>
      </c>
      <c r="F84" s="12" t="s">
        <v>33</v>
      </c>
      <c r="G84" s="12" t="s">
        <v>34</v>
      </c>
      <c r="H84" s="12" t="s">
        <v>35</v>
      </c>
      <c r="I84" s="12" t="s">
        <v>36</v>
      </c>
      <c r="J84" s="12" t="s">
        <v>37</v>
      </c>
      <c r="K84" s="12" t="s">
        <v>38</v>
      </c>
      <c r="L84" s="12" t="s">
        <v>39</v>
      </c>
      <c r="M84" s="12" t="s">
        <v>40</v>
      </c>
      <c r="N84" s="12" t="s">
        <v>41</v>
      </c>
      <c r="O84" s="12" t="s">
        <v>42</v>
      </c>
    </row>
    <row r="85" spans="1:78" hidden="1" x14ac:dyDescent="0.2">
      <c r="B85" s="12"/>
      <c r="C85" s="12"/>
      <c r="D85" s="12"/>
      <c r="E85" s="12" t="str">
        <f>データ!AI6</f>
        <v>【105.91】</v>
      </c>
      <c r="F85" s="12" t="str">
        <f>データ!AT6</f>
        <v>【3.03】</v>
      </c>
      <c r="G85" s="12" t="str">
        <f>データ!BE6</f>
        <v>【78.43】</v>
      </c>
      <c r="H85" s="12" t="str">
        <f>データ!BP6</f>
        <v>【630.82】</v>
      </c>
      <c r="I85" s="12" t="str">
        <f>データ!CA6</f>
        <v>【97.81】</v>
      </c>
      <c r="J85" s="12" t="str">
        <f>データ!CL6</f>
        <v>【138.75】</v>
      </c>
      <c r="K85" s="12" t="str">
        <f>データ!CW6</f>
        <v>【58.94】</v>
      </c>
      <c r="L85" s="12" t="str">
        <f>データ!DH6</f>
        <v>【95.91】</v>
      </c>
      <c r="M85" s="12" t="str">
        <f>データ!DS6</f>
        <v>【41.09】</v>
      </c>
      <c r="N85" s="12" t="str">
        <f>データ!ED6</f>
        <v>【8.68】</v>
      </c>
      <c r="O85" s="12" t="str">
        <f>データ!EO6</f>
        <v>【0.22】</v>
      </c>
    </row>
  </sheetData>
  <sheetProtection algorithmName="SHA-512" hashValue="j7s+1D7pM8Lm11jZqBmfWDDvfmNeakAM2DK4MM/dnr0KC13ADXSlE/Bcn/mOMKowq6ZkEhjv+kOMfwGQ4YKKbQ==" saltValue="WMzDuXPnRqkABuM7yv37vQ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B8:H8"/>
    <mergeCell ref="I8:O8"/>
    <mergeCell ref="P8:V8"/>
    <mergeCell ref="W8:AC8"/>
    <mergeCell ref="AD8:AJ8"/>
    <mergeCell ref="AL8:AS8"/>
    <mergeCell ref="AT8:BA8"/>
    <mergeCell ref="BB8:BI8"/>
    <mergeCell ref="BL8:BM8"/>
    <mergeCell ref="BN8:BY8"/>
    <mergeCell ref="B9:H9"/>
    <mergeCell ref="I9:O9"/>
    <mergeCell ref="P9:V9"/>
    <mergeCell ref="W9:AC9"/>
    <mergeCell ref="AD9:AJ9"/>
    <mergeCell ref="AL9:AS9"/>
    <mergeCell ref="AT9:BA9"/>
    <mergeCell ref="BB9:BI9"/>
    <mergeCell ref="BL9:BM9"/>
    <mergeCell ref="BL45:BZ46"/>
    <mergeCell ref="BN9:BY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R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8" x14ac:dyDescent="0.2">
      <c r="A1" t="s">
        <v>43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8" x14ac:dyDescent="0.2">
      <c r="A2" s="14" t="s">
        <v>44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8" x14ac:dyDescent="0.2">
      <c r="A3" s="14" t="s">
        <v>45</v>
      </c>
      <c r="B3" s="15" t="s">
        <v>46</v>
      </c>
      <c r="C3" s="15" t="s">
        <v>47</v>
      </c>
      <c r="D3" s="15" t="s">
        <v>48</v>
      </c>
      <c r="E3" s="15" t="s">
        <v>49</v>
      </c>
      <c r="F3" s="15" t="s">
        <v>50</v>
      </c>
      <c r="G3" s="15" t="s">
        <v>51</v>
      </c>
      <c r="H3" s="72" t="s">
        <v>52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4"/>
      <c r="Y3" s="78" t="s">
        <v>53</v>
      </c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 t="s">
        <v>54</v>
      </c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</row>
    <row r="4" spans="1:148" x14ac:dyDescent="0.2">
      <c r="A4" s="14" t="s">
        <v>55</v>
      </c>
      <c r="B4" s="16"/>
      <c r="C4" s="16"/>
      <c r="D4" s="16"/>
      <c r="E4" s="16"/>
      <c r="F4" s="16"/>
      <c r="G4" s="16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7"/>
      <c r="Y4" s="71" t="s">
        <v>56</v>
      </c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 t="s">
        <v>57</v>
      </c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 t="s">
        <v>58</v>
      </c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 t="s">
        <v>59</v>
      </c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 t="s">
        <v>60</v>
      </c>
      <c r="BR4" s="71"/>
      <c r="BS4" s="71"/>
      <c r="BT4" s="71"/>
      <c r="BU4" s="71"/>
      <c r="BV4" s="71"/>
      <c r="BW4" s="71"/>
      <c r="BX4" s="71"/>
      <c r="BY4" s="71"/>
      <c r="BZ4" s="71"/>
      <c r="CA4" s="71"/>
      <c r="CB4" s="71" t="s">
        <v>61</v>
      </c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 t="s">
        <v>62</v>
      </c>
      <c r="CN4" s="71"/>
      <c r="CO4" s="71"/>
      <c r="CP4" s="71"/>
      <c r="CQ4" s="71"/>
      <c r="CR4" s="71"/>
      <c r="CS4" s="71"/>
      <c r="CT4" s="71"/>
      <c r="CU4" s="71"/>
      <c r="CV4" s="71"/>
      <c r="CW4" s="71"/>
      <c r="CX4" s="71" t="s">
        <v>63</v>
      </c>
      <c r="CY4" s="71"/>
      <c r="CZ4" s="71"/>
      <c r="DA4" s="71"/>
      <c r="DB4" s="71"/>
      <c r="DC4" s="71"/>
      <c r="DD4" s="71"/>
      <c r="DE4" s="71"/>
      <c r="DF4" s="71"/>
      <c r="DG4" s="71"/>
      <c r="DH4" s="71"/>
      <c r="DI4" s="71" t="s">
        <v>64</v>
      </c>
      <c r="DJ4" s="71"/>
      <c r="DK4" s="71"/>
      <c r="DL4" s="71"/>
      <c r="DM4" s="71"/>
      <c r="DN4" s="71"/>
      <c r="DO4" s="71"/>
      <c r="DP4" s="71"/>
      <c r="DQ4" s="71"/>
      <c r="DR4" s="71"/>
      <c r="DS4" s="71"/>
      <c r="DT4" s="71" t="s">
        <v>65</v>
      </c>
      <c r="DU4" s="71"/>
      <c r="DV4" s="71"/>
      <c r="DW4" s="71"/>
      <c r="DX4" s="71"/>
      <c r="DY4" s="71"/>
      <c r="DZ4" s="71"/>
      <c r="EA4" s="71"/>
      <c r="EB4" s="71"/>
      <c r="EC4" s="71"/>
      <c r="ED4" s="71"/>
      <c r="EE4" s="71" t="s">
        <v>66</v>
      </c>
      <c r="EF4" s="71"/>
      <c r="EG4" s="71"/>
      <c r="EH4" s="71"/>
      <c r="EI4" s="71"/>
      <c r="EJ4" s="71"/>
      <c r="EK4" s="71"/>
      <c r="EL4" s="71"/>
      <c r="EM4" s="71"/>
      <c r="EN4" s="71"/>
      <c r="EO4" s="71"/>
    </row>
    <row r="5" spans="1:148" x14ac:dyDescent="0.2">
      <c r="A5" s="14" t="s">
        <v>67</v>
      </c>
      <c r="B5" s="17"/>
      <c r="C5" s="17"/>
      <c r="D5" s="17"/>
      <c r="E5" s="17"/>
      <c r="F5" s="17"/>
      <c r="G5" s="17"/>
      <c r="H5" s="18" t="s">
        <v>68</v>
      </c>
      <c r="I5" s="18" t="s">
        <v>69</v>
      </c>
      <c r="J5" s="18" t="s">
        <v>70</v>
      </c>
      <c r="K5" s="18" t="s">
        <v>71</v>
      </c>
      <c r="L5" s="18" t="s">
        <v>72</v>
      </c>
      <c r="M5" s="18" t="s">
        <v>5</v>
      </c>
      <c r="N5" s="18" t="s">
        <v>73</v>
      </c>
      <c r="O5" s="18" t="s">
        <v>74</v>
      </c>
      <c r="P5" s="18" t="s">
        <v>75</v>
      </c>
      <c r="Q5" s="18" t="s">
        <v>76</v>
      </c>
      <c r="R5" s="18" t="s">
        <v>77</v>
      </c>
      <c r="S5" s="18" t="s">
        <v>78</v>
      </c>
      <c r="T5" s="18" t="s">
        <v>79</v>
      </c>
      <c r="U5" s="18" t="s">
        <v>80</v>
      </c>
      <c r="V5" s="18" t="s">
        <v>81</v>
      </c>
      <c r="W5" s="18" t="s">
        <v>82</v>
      </c>
      <c r="X5" s="18" t="s">
        <v>83</v>
      </c>
      <c r="Y5" s="18" t="s">
        <v>84</v>
      </c>
      <c r="Z5" s="18" t="s">
        <v>85</v>
      </c>
      <c r="AA5" s="18" t="s">
        <v>86</v>
      </c>
      <c r="AB5" s="18" t="s">
        <v>87</v>
      </c>
      <c r="AC5" s="18" t="s">
        <v>88</v>
      </c>
      <c r="AD5" s="18" t="s">
        <v>89</v>
      </c>
      <c r="AE5" s="18" t="s">
        <v>90</v>
      </c>
      <c r="AF5" s="18" t="s">
        <v>91</v>
      </c>
      <c r="AG5" s="18" t="s">
        <v>92</v>
      </c>
      <c r="AH5" s="18" t="s">
        <v>93</v>
      </c>
      <c r="AI5" s="18" t="s">
        <v>31</v>
      </c>
      <c r="AJ5" s="18" t="s">
        <v>84</v>
      </c>
      <c r="AK5" s="18" t="s">
        <v>85</v>
      </c>
      <c r="AL5" s="18" t="s">
        <v>86</v>
      </c>
      <c r="AM5" s="18" t="s">
        <v>87</v>
      </c>
      <c r="AN5" s="18" t="s">
        <v>88</v>
      </c>
      <c r="AO5" s="18" t="s">
        <v>89</v>
      </c>
      <c r="AP5" s="18" t="s">
        <v>90</v>
      </c>
      <c r="AQ5" s="18" t="s">
        <v>91</v>
      </c>
      <c r="AR5" s="18" t="s">
        <v>92</v>
      </c>
      <c r="AS5" s="18" t="s">
        <v>93</v>
      </c>
      <c r="AT5" s="18" t="s">
        <v>94</v>
      </c>
      <c r="AU5" s="18" t="s">
        <v>84</v>
      </c>
      <c r="AV5" s="18" t="s">
        <v>85</v>
      </c>
      <c r="AW5" s="18" t="s">
        <v>86</v>
      </c>
      <c r="AX5" s="18" t="s">
        <v>87</v>
      </c>
      <c r="AY5" s="18" t="s">
        <v>88</v>
      </c>
      <c r="AZ5" s="18" t="s">
        <v>89</v>
      </c>
      <c r="BA5" s="18" t="s">
        <v>90</v>
      </c>
      <c r="BB5" s="18" t="s">
        <v>91</v>
      </c>
      <c r="BC5" s="18" t="s">
        <v>92</v>
      </c>
      <c r="BD5" s="18" t="s">
        <v>93</v>
      </c>
      <c r="BE5" s="18" t="s">
        <v>94</v>
      </c>
      <c r="BF5" s="18" t="s">
        <v>84</v>
      </c>
      <c r="BG5" s="18" t="s">
        <v>85</v>
      </c>
      <c r="BH5" s="18" t="s">
        <v>86</v>
      </c>
      <c r="BI5" s="18" t="s">
        <v>87</v>
      </c>
      <c r="BJ5" s="18" t="s">
        <v>88</v>
      </c>
      <c r="BK5" s="18" t="s">
        <v>89</v>
      </c>
      <c r="BL5" s="18" t="s">
        <v>90</v>
      </c>
      <c r="BM5" s="18" t="s">
        <v>91</v>
      </c>
      <c r="BN5" s="18" t="s">
        <v>92</v>
      </c>
      <c r="BO5" s="18" t="s">
        <v>93</v>
      </c>
      <c r="BP5" s="18" t="s">
        <v>94</v>
      </c>
      <c r="BQ5" s="18" t="s">
        <v>84</v>
      </c>
      <c r="BR5" s="18" t="s">
        <v>85</v>
      </c>
      <c r="BS5" s="18" t="s">
        <v>86</v>
      </c>
      <c r="BT5" s="18" t="s">
        <v>87</v>
      </c>
      <c r="BU5" s="18" t="s">
        <v>88</v>
      </c>
      <c r="BV5" s="18" t="s">
        <v>89</v>
      </c>
      <c r="BW5" s="18" t="s">
        <v>90</v>
      </c>
      <c r="BX5" s="18" t="s">
        <v>91</v>
      </c>
      <c r="BY5" s="18" t="s">
        <v>92</v>
      </c>
      <c r="BZ5" s="18" t="s">
        <v>93</v>
      </c>
      <c r="CA5" s="18" t="s">
        <v>94</v>
      </c>
      <c r="CB5" s="18" t="s">
        <v>84</v>
      </c>
      <c r="CC5" s="18" t="s">
        <v>85</v>
      </c>
      <c r="CD5" s="18" t="s">
        <v>86</v>
      </c>
      <c r="CE5" s="18" t="s">
        <v>87</v>
      </c>
      <c r="CF5" s="18" t="s">
        <v>88</v>
      </c>
      <c r="CG5" s="18" t="s">
        <v>89</v>
      </c>
      <c r="CH5" s="18" t="s">
        <v>90</v>
      </c>
      <c r="CI5" s="18" t="s">
        <v>91</v>
      </c>
      <c r="CJ5" s="18" t="s">
        <v>92</v>
      </c>
      <c r="CK5" s="18" t="s">
        <v>93</v>
      </c>
      <c r="CL5" s="18" t="s">
        <v>94</v>
      </c>
      <c r="CM5" s="18" t="s">
        <v>84</v>
      </c>
      <c r="CN5" s="18" t="s">
        <v>85</v>
      </c>
      <c r="CO5" s="18" t="s">
        <v>86</v>
      </c>
      <c r="CP5" s="18" t="s">
        <v>87</v>
      </c>
      <c r="CQ5" s="18" t="s">
        <v>88</v>
      </c>
      <c r="CR5" s="18" t="s">
        <v>89</v>
      </c>
      <c r="CS5" s="18" t="s">
        <v>90</v>
      </c>
      <c r="CT5" s="18" t="s">
        <v>91</v>
      </c>
      <c r="CU5" s="18" t="s">
        <v>92</v>
      </c>
      <c r="CV5" s="18" t="s">
        <v>93</v>
      </c>
      <c r="CW5" s="18" t="s">
        <v>94</v>
      </c>
      <c r="CX5" s="18" t="s">
        <v>84</v>
      </c>
      <c r="CY5" s="18" t="s">
        <v>85</v>
      </c>
      <c r="CZ5" s="18" t="s">
        <v>86</v>
      </c>
      <c r="DA5" s="18" t="s">
        <v>87</v>
      </c>
      <c r="DB5" s="18" t="s">
        <v>88</v>
      </c>
      <c r="DC5" s="18" t="s">
        <v>89</v>
      </c>
      <c r="DD5" s="18" t="s">
        <v>90</v>
      </c>
      <c r="DE5" s="18" t="s">
        <v>91</v>
      </c>
      <c r="DF5" s="18" t="s">
        <v>92</v>
      </c>
      <c r="DG5" s="18" t="s">
        <v>93</v>
      </c>
      <c r="DH5" s="18" t="s">
        <v>94</v>
      </c>
      <c r="DI5" s="18" t="s">
        <v>84</v>
      </c>
      <c r="DJ5" s="18" t="s">
        <v>85</v>
      </c>
      <c r="DK5" s="18" t="s">
        <v>86</v>
      </c>
      <c r="DL5" s="18" t="s">
        <v>87</v>
      </c>
      <c r="DM5" s="18" t="s">
        <v>88</v>
      </c>
      <c r="DN5" s="18" t="s">
        <v>89</v>
      </c>
      <c r="DO5" s="18" t="s">
        <v>90</v>
      </c>
      <c r="DP5" s="18" t="s">
        <v>91</v>
      </c>
      <c r="DQ5" s="18" t="s">
        <v>92</v>
      </c>
      <c r="DR5" s="18" t="s">
        <v>93</v>
      </c>
      <c r="DS5" s="18" t="s">
        <v>94</v>
      </c>
      <c r="DT5" s="18" t="s">
        <v>84</v>
      </c>
      <c r="DU5" s="18" t="s">
        <v>85</v>
      </c>
      <c r="DV5" s="18" t="s">
        <v>86</v>
      </c>
      <c r="DW5" s="18" t="s">
        <v>87</v>
      </c>
      <c r="DX5" s="18" t="s">
        <v>88</v>
      </c>
      <c r="DY5" s="18" t="s">
        <v>89</v>
      </c>
      <c r="DZ5" s="18" t="s">
        <v>90</v>
      </c>
      <c r="EA5" s="18" t="s">
        <v>91</v>
      </c>
      <c r="EB5" s="18" t="s">
        <v>92</v>
      </c>
      <c r="EC5" s="18" t="s">
        <v>93</v>
      </c>
      <c r="ED5" s="18" t="s">
        <v>94</v>
      </c>
      <c r="EE5" s="18" t="s">
        <v>84</v>
      </c>
      <c r="EF5" s="18" t="s">
        <v>85</v>
      </c>
      <c r="EG5" s="18" t="s">
        <v>86</v>
      </c>
      <c r="EH5" s="18" t="s">
        <v>87</v>
      </c>
      <c r="EI5" s="18" t="s">
        <v>88</v>
      </c>
      <c r="EJ5" s="18" t="s">
        <v>89</v>
      </c>
      <c r="EK5" s="18" t="s">
        <v>90</v>
      </c>
      <c r="EL5" s="18" t="s">
        <v>91</v>
      </c>
      <c r="EM5" s="18" t="s">
        <v>92</v>
      </c>
      <c r="EN5" s="18" t="s">
        <v>93</v>
      </c>
      <c r="EO5" s="18" t="s">
        <v>94</v>
      </c>
    </row>
    <row r="6" spans="1:148" s="22" customFormat="1" x14ac:dyDescent="0.2">
      <c r="A6" s="14" t="s">
        <v>95</v>
      </c>
      <c r="B6" s="19">
        <f>B7</f>
        <v>2023</v>
      </c>
      <c r="C6" s="19">
        <f t="shared" ref="C6:X6" si="3">C7</f>
        <v>132187</v>
      </c>
      <c r="D6" s="19">
        <f t="shared" si="3"/>
        <v>46</v>
      </c>
      <c r="E6" s="19">
        <f t="shared" si="3"/>
        <v>17</v>
      </c>
      <c r="F6" s="19">
        <f t="shared" si="3"/>
        <v>1</v>
      </c>
      <c r="G6" s="19">
        <f t="shared" si="3"/>
        <v>0</v>
      </c>
      <c r="H6" s="19" t="str">
        <f t="shared" si="3"/>
        <v>東京都　福生市</v>
      </c>
      <c r="I6" s="19" t="str">
        <f t="shared" si="3"/>
        <v>法適用</v>
      </c>
      <c r="J6" s="19" t="str">
        <f t="shared" si="3"/>
        <v>下水道事業</v>
      </c>
      <c r="K6" s="19" t="str">
        <f t="shared" si="3"/>
        <v>公共下水道</v>
      </c>
      <c r="L6" s="19" t="str">
        <f t="shared" si="3"/>
        <v>Bb1</v>
      </c>
      <c r="M6" s="19" t="str">
        <f t="shared" si="3"/>
        <v>非設置</v>
      </c>
      <c r="N6" s="20" t="str">
        <f t="shared" si="3"/>
        <v>-</v>
      </c>
      <c r="O6" s="20">
        <f t="shared" si="3"/>
        <v>84.54</v>
      </c>
      <c r="P6" s="20">
        <f t="shared" si="3"/>
        <v>100</v>
      </c>
      <c r="Q6" s="20">
        <f t="shared" si="3"/>
        <v>90.88</v>
      </c>
      <c r="R6" s="20">
        <f t="shared" si="3"/>
        <v>1056</v>
      </c>
      <c r="S6" s="20">
        <f t="shared" si="3"/>
        <v>56512</v>
      </c>
      <c r="T6" s="20">
        <f t="shared" si="3"/>
        <v>10.16</v>
      </c>
      <c r="U6" s="20">
        <f t="shared" si="3"/>
        <v>5562.2</v>
      </c>
      <c r="V6" s="20">
        <f t="shared" si="3"/>
        <v>56375</v>
      </c>
      <c r="W6" s="20">
        <f t="shared" si="3"/>
        <v>6.53</v>
      </c>
      <c r="X6" s="20">
        <f t="shared" si="3"/>
        <v>8633.23</v>
      </c>
      <c r="Y6" s="21">
        <f>IF(Y7="",NA(),Y7)</f>
        <v>118.78</v>
      </c>
      <c r="Z6" s="21">
        <f t="shared" ref="Z6:AH6" si="4">IF(Z7="",NA(),Z7)</f>
        <v>119.26</v>
      </c>
      <c r="AA6" s="21">
        <f t="shared" si="4"/>
        <v>126.94</v>
      </c>
      <c r="AB6" s="21">
        <f t="shared" si="4"/>
        <v>109.8</v>
      </c>
      <c r="AC6" s="21">
        <f t="shared" si="4"/>
        <v>113.87</v>
      </c>
      <c r="AD6" s="21">
        <f t="shared" si="4"/>
        <v>107.34</v>
      </c>
      <c r="AE6" s="21">
        <f t="shared" si="4"/>
        <v>107.87</v>
      </c>
      <c r="AF6" s="21">
        <f t="shared" si="4"/>
        <v>109.78</v>
      </c>
      <c r="AG6" s="21">
        <f t="shared" si="4"/>
        <v>109.96</v>
      </c>
      <c r="AH6" s="21">
        <f t="shared" si="4"/>
        <v>109.44</v>
      </c>
      <c r="AI6" s="20" t="str">
        <f>IF(AI7="","",IF(AI7="-","【-】","【"&amp;SUBSTITUTE(TEXT(AI7,"#,##0.00"),"-","△")&amp;"】"))</f>
        <v>【105.91】</v>
      </c>
      <c r="AJ6" s="20">
        <f>IF(AJ7="",NA(),AJ7)</f>
        <v>0</v>
      </c>
      <c r="AK6" s="20">
        <f t="shared" ref="AK6:AS6" si="5">IF(AK7="",NA(),AK7)</f>
        <v>0</v>
      </c>
      <c r="AL6" s="20">
        <f t="shared" si="5"/>
        <v>0</v>
      </c>
      <c r="AM6" s="20">
        <f t="shared" si="5"/>
        <v>0</v>
      </c>
      <c r="AN6" s="20">
        <f t="shared" si="5"/>
        <v>0</v>
      </c>
      <c r="AO6" s="20">
        <f t="shared" si="5"/>
        <v>0</v>
      </c>
      <c r="AP6" s="21">
        <f t="shared" si="5"/>
        <v>11.59</v>
      </c>
      <c r="AQ6" s="21">
        <f t="shared" si="5"/>
        <v>9.36</v>
      </c>
      <c r="AR6" s="21">
        <f t="shared" si="5"/>
        <v>7.56</v>
      </c>
      <c r="AS6" s="21">
        <f t="shared" si="5"/>
        <v>5.84</v>
      </c>
      <c r="AT6" s="20" t="str">
        <f>IF(AT7="","",IF(AT7="-","【-】","【"&amp;SUBSTITUTE(TEXT(AT7,"#,##0.00"),"-","△")&amp;"】"))</f>
        <v>【3.03】</v>
      </c>
      <c r="AU6" s="21">
        <f>IF(AU7="",NA(),AU7)</f>
        <v>119.18</v>
      </c>
      <c r="AV6" s="21">
        <f t="shared" ref="AV6:BD6" si="6">IF(AV7="",NA(),AV7)</f>
        <v>150.38</v>
      </c>
      <c r="AW6" s="21">
        <f t="shared" si="6"/>
        <v>206.12</v>
      </c>
      <c r="AX6" s="21">
        <f t="shared" si="6"/>
        <v>148.05000000000001</v>
      </c>
      <c r="AY6" s="21">
        <f t="shared" si="6"/>
        <v>224.73</v>
      </c>
      <c r="AZ6" s="21">
        <f t="shared" si="6"/>
        <v>35.200000000000003</v>
      </c>
      <c r="BA6" s="21">
        <f t="shared" si="6"/>
        <v>37.200000000000003</v>
      </c>
      <c r="BB6" s="21">
        <f t="shared" si="6"/>
        <v>47.13</v>
      </c>
      <c r="BC6" s="21">
        <f t="shared" si="6"/>
        <v>50.85</v>
      </c>
      <c r="BD6" s="21">
        <f t="shared" si="6"/>
        <v>63.13</v>
      </c>
      <c r="BE6" s="20" t="str">
        <f>IF(BE7="","",IF(BE7="-","【-】","【"&amp;SUBSTITUTE(TEXT(BE7,"#,##0.00"),"-","△")&amp;"】"))</f>
        <v>【78.43】</v>
      </c>
      <c r="BF6" s="21">
        <f>IF(BF7="",NA(),BF7)</f>
        <v>75.33</v>
      </c>
      <c r="BG6" s="21">
        <f t="shared" ref="BG6:BO6" si="7">IF(BG7="",NA(),BG7)</f>
        <v>49.37</v>
      </c>
      <c r="BH6" s="21">
        <f t="shared" si="7"/>
        <v>43.08</v>
      </c>
      <c r="BI6" s="21">
        <f t="shared" si="7"/>
        <v>51.03</v>
      </c>
      <c r="BJ6" s="21">
        <f t="shared" si="7"/>
        <v>45.95</v>
      </c>
      <c r="BK6" s="21">
        <f t="shared" si="7"/>
        <v>813.96</v>
      </c>
      <c r="BL6" s="21">
        <f t="shared" si="7"/>
        <v>843.72</v>
      </c>
      <c r="BM6" s="21">
        <f t="shared" si="7"/>
        <v>788.62</v>
      </c>
      <c r="BN6" s="21">
        <f t="shared" si="7"/>
        <v>772.15</v>
      </c>
      <c r="BO6" s="21">
        <f t="shared" si="7"/>
        <v>717.6</v>
      </c>
      <c r="BP6" s="20" t="str">
        <f>IF(BP7="","",IF(BP7="-","【-】","【"&amp;SUBSTITUTE(TEXT(BP7,"#,##0.00"),"-","△")&amp;"】"))</f>
        <v>【630.82】</v>
      </c>
      <c r="BQ6" s="21">
        <f>IF(BQ7="",NA(),BQ7)</f>
        <v>134.68</v>
      </c>
      <c r="BR6" s="21">
        <f t="shared" ref="BR6:BZ6" si="8">IF(BR7="",NA(),BR7)</f>
        <v>129.30000000000001</v>
      </c>
      <c r="BS6" s="21">
        <f t="shared" si="8"/>
        <v>141.75</v>
      </c>
      <c r="BT6" s="21">
        <f t="shared" si="8"/>
        <v>112.28</v>
      </c>
      <c r="BU6" s="21">
        <f t="shared" si="8"/>
        <v>124.46</v>
      </c>
      <c r="BV6" s="21">
        <f t="shared" si="8"/>
        <v>92.08</v>
      </c>
      <c r="BW6" s="21">
        <f t="shared" si="8"/>
        <v>94.81</v>
      </c>
      <c r="BX6" s="21">
        <f t="shared" si="8"/>
        <v>99.88</v>
      </c>
      <c r="BY6" s="21">
        <f t="shared" si="8"/>
        <v>98.82</v>
      </c>
      <c r="BZ6" s="21">
        <f t="shared" si="8"/>
        <v>97.58</v>
      </c>
      <c r="CA6" s="20" t="str">
        <f>IF(CA7="","",IF(CA7="-","【-】","【"&amp;SUBSTITUTE(TEXT(CA7,"#,##0.00"),"-","△")&amp;"】"))</f>
        <v>【97.81】</v>
      </c>
      <c r="CB6" s="21">
        <f>IF(CB7="",NA(),CB7)</f>
        <v>93.57</v>
      </c>
      <c r="CC6" s="21">
        <f t="shared" ref="CC6:CK6" si="9">IF(CC7="",NA(),CC7)</f>
        <v>97.89</v>
      </c>
      <c r="CD6" s="21">
        <f t="shared" si="9"/>
        <v>98.27</v>
      </c>
      <c r="CE6" s="21">
        <f t="shared" si="9"/>
        <v>99.93</v>
      </c>
      <c r="CF6" s="21">
        <f t="shared" si="9"/>
        <v>94.68</v>
      </c>
      <c r="CG6" s="21">
        <f t="shared" si="9"/>
        <v>132.94999999999999</v>
      </c>
      <c r="CH6" s="21">
        <f t="shared" si="9"/>
        <v>129.9</v>
      </c>
      <c r="CI6" s="21">
        <f t="shared" si="9"/>
        <v>126.94</v>
      </c>
      <c r="CJ6" s="21">
        <f t="shared" si="9"/>
        <v>128.38999999999999</v>
      </c>
      <c r="CK6" s="21">
        <f t="shared" si="9"/>
        <v>129.85</v>
      </c>
      <c r="CL6" s="20" t="str">
        <f>IF(CL7="","",IF(CL7="-","【-】","【"&amp;SUBSTITUTE(TEXT(CL7,"#,##0.00"),"-","△")&amp;"】"))</f>
        <v>【138.75】</v>
      </c>
      <c r="CM6" s="21" t="str">
        <f>IF(CM7="",NA(),CM7)</f>
        <v>-</v>
      </c>
      <c r="CN6" s="21" t="str">
        <f t="shared" ref="CN6:CV6" si="10">IF(CN7="",NA(),CN7)</f>
        <v>-</v>
      </c>
      <c r="CO6" s="21" t="str">
        <f t="shared" si="10"/>
        <v>-</v>
      </c>
      <c r="CP6" s="21" t="str">
        <f t="shared" si="10"/>
        <v>-</v>
      </c>
      <c r="CQ6" s="21" t="str">
        <f t="shared" si="10"/>
        <v>-</v>
      </c>
      <c r="CR6" s="21">
        <f t="shared" si="10"/>
        <v>70.3</v>
      </c>
      <c r="CS6" s="21">
        <f t="shared" si="10"/>
        <v>80.11</v>
      </c>
      <c r="CT6" s="21">
        <f t="shared" si="10"/>
        <v>82.83</v>
      </c>
      <c r="CU6" s="21">
        <f t="shared" si="10"/>
        <v>69.38</v>
      </c>
      <c r="CV6" s="21">
        <f t="shared" si="10"/>
        <v>70.39</v>
      </c>
      <c r="CW6" s="20" t="str">
        <f>IF(CW7="","",IF(CW7="-","【-】","【"&amp;SUBSTITUTE(TEXT(CW7,"#,##0.00"),"-","△")&amp;"】"))</f>
        <v>【58.94】</v>
      </c>
      <c r="CX6" s="21">
        <f>IF(CX7="",NA(),CX7)</f>
        <v>99.79</v>
      </c>
      <c r="CY6" s="21">
        <f t="shared" ref="CY6:DG6" si="11">IF(CY7="",NA(),CY7)</f>
        <v>99.84</v>
      </c>
      <c r="CZ6" s="21">
        <f t="shared" si="11"/>
        <v>99.85</v>
      </c>
      <c r="DA6" s="21">
        <f t="shared" si="11"/>
        <v>99.89</v>
      </c>
      <c r="DB6" s="21">
        <f t="shared" si="11"/>
        <v>99.92</v>
      </c>
      <c r="DC6" s="21">
        <f t="shared" si="11"/>
        <v>95.95</v>
      </c>
      <c r="DD6" s="21">
        <f t="shared" si="11"/>
        <v>95.96</v>
      </c>
      <c r="DE6" s="21">
        <f t="shared" si="11"/>
        <v>95.73</v>
      </c>
      <c r="DF6" s="21">
        <f t="shared" si="11"/>
        <v>96.1</v>
      </c>
      <c r="DG6" s="21">
        <f t="shared" si="11"/>
        <v>96.61</v>
      </c>
      <c r="DH6" s="20" t="str">
        <f>IF(DH7="","",IF(DH7="-","【-】","【"&amp;SUBSTITUTE(TEXT(DH7,"#,##0.00"),"-","△")&amp;"】"))</f>
        <v>【95.91】</v>
      </c>
      <c r="DI6" s="21">
        <f>IF(DI7="",NA(),DI7)</f>
        <v>4.3</v>
      </c>
      <c r="DJ6" s="21">
        <f t="shared" ref="DJ6:DR6" si="12">IF(DJ7="",NA(),DJ7)</f>
        <v>8.3699999999999992</v>
      </c>
      <c r="DK6" s="21">
        <f t="shared" si="12"/>
        <v>12.24</v>
      </c>
      <c r="DL6" s="21">
        <f t="shared" si="12"/>
        <v>15.55</v>
      </c>
      <c r="DM6" s="21">
        <f t="shared" si="12"/>
        <v>19.04</v>
      </c>
      <c r="DN6" s="21">
        <f t="shared" si="12"/>
        <v>8.5500000000000007</v>
      </c>
      <c r="DO6" s="21">
        <f t="shared" si="12"/>
        <v>20.23</v>
      </c>
      <c r="DP6" s="21">
        <f t="shared" si="12"/>
        <v>22.34</v>
      </c>
      <c r="DQ6" s="21">
        <f t="shared" si="12"/>
        <v>24.65</v>
      </c>
      <c r="DR6" s="21">
        <f t="shared" si="12"/>
        <v>24.87</v>
      </c>
      <c r="DS6" s="20" t="str">
        <f>IF(DS7="","",IF(DS7="-","【-】","【"&amp;SUBSTITUTE(TEXT(DS7,"#,##0.00"),"-","△")&amp;"】"))</f>
        <v>【41.09】</v>
      </c>
      <c r="DT6" s="20">
        <f>IF(DT7="",NA(),DT7)</f>
        <v>0</v>
      </c>
      <c r="DU6" s="20">
        <f t="shared" ref="DU6:EC6" si="13">IF(DU7="",NA(),DU7)</f>
        <v>0</v>
      </c>
      <c r="DV6" s="20">
        <f t="shared" si="13"/>
        <v>0</v>
      </c>
      <c r="DW6" s="20">
        <f t="shared" si="13"/>
        <v>0</v>
      </c>
      <c r="DX6" s="20">
        <f t="shared" si="13"/>
        <v>0</v>
      </c>
      <c r="DY6" s="21">
        <f t="shared" si="13"/>
        <v>2.41</v>
      </c>
      <c r="DZ6" s="21">
        <f t="shared" si="13"/>
        <v>1.63</v>
      </c>
      <c r="EA6" s="21">
        <f t="shared" si="13"/>
        <v>1.94</v>
      </c>
      <c r="EB6" s="21">
        <f t="shared" si="13"/>
        <v>2.42</v>
      </c>
      <c r="EC6" s="21">
        <f t="shared" si="13"/>
        <v>3</v>
      </c>
      <c r="ED6" s="20" t="str">
        <f>IF(ED7="","",IF(ED7="-","【-】","【"&amp;SUBSTITUTE(TEXT(ED7,"#,##0.00"),"-","△")&amp;"】"))</f>
        <v>【8.68】</v>
      </c>
      <c r="EE6" s="20">
        <f>IF(EE7="",NA(),EE7)</f>
        <v>0</v>
      </c>
      <c r="EF6" s="20">
        <f t="shared" ref="EF6:EN6" si="14">IF(EF7="",NA(),EF7)</f>
        <v>0</v>
      </c>
      <c r="EG6" s="21">
        <f t="shared" si="14"/>
        <v>0.19</v>
      </c>
      <c r="EH6" s="21">
        <f t="shared" si="14"/>
        <v>0.19</v>
      </c>
      <c r="EI6" s="21">
        <f t="shared" si="14"/>
        <v>0.43</v>
      </c>
      <c r="EJ6" s="21">
        <f t="shared" si="14"/>
        <v>0.12</v>
      </c>
      <c r="EK6" s="21">
        <f t="shared" si="14"/>
        <v>0.12</v>
      </c>
      <c r="EL6" s="21">
        <f t="shared" si="14"/>
        <v>0.35</v>
      </c>
      <c r="EM6" s="21">
        <f t="shared" si="14"/>
        <v>0.1</v>
      </c>
      <c r="EN6" s="21">
        <f t="shared" si="14"/>
        <v>1.51</v>
      </c>
      <c r="EO6" s="20" t="str">
        <f>IF(EO7="","",IF(EO7="-","【-】","【"&amp;SUBSTITUTE(TEXT(EO7,"#,##0.00"),"-","△")&amp;"】"))</f>
        <v>【0.22】</v>
      </c>
    </row>
    <row r="7" spans="1:148" s="22" customFormat="1" x14ac:dyDescent="0.2">
      <c r="A7" s="14"/>
      <c r="B7" s="23">
        <v>2023</v>
      </c>
      <c r="C7" s="23">
        <v>132187</v>
      </c>
      <c r="D7" s="23">
        <v>46</v>
      </c>
      <c r="E7" s="23">
        <v>17</v>
      </c>
      <c r="F7" s="23">
        <v>1</v>
      </c>
      <c r="G7" s="23">
        <v>0</v>
      </c>
      <c r="H7" s="23" t="s">
        <v>96</v>
      </c>
      <c r="I7" s="23" t="s">
        <v>97</v>
      </c>
      <c r="J7" s="23" t="s">
        <v>98</v>
      </c>
      <c r="K7" s="23" t="s">
        <v>99</v>
      </c>
      <c r="L7" s="23" t="s">
        <v>100</v>
      </c>
      <c r="M7" s="23" t="s">
        <v>101</v>
      </c>
      <c r="N7" s="24" t="s">
        <v>102</v>
      </c>
      <c r="O7" s="24">
        <v>84.54</v>
      </c>
      <c r="P7" s="24">
        <v>100</v>
      </c>
      <c r="Q7" s="24">
        <v>90.88</v>
      </c>
      <c r="R7" s="24">
        <v>1056</v>
      </c>
      <c r="S7" s="24">
        <v>56512</v>
      </c>
      <c r="T7" s="24">
        <v>10.16</v>
      </c>
      <c r="U7" s="24">
        <v>5562.2</v>
      </c>
      <c r="V7" s="24">
        <v>56375</v>
      </c>
      <c r="W7" s="24">
        <v>6.53</v>
      </c>
      <c r="X7" s="24">
        <v>8633.23</v>
      </c>
      <c r="Y7" s="24">
        <v>118.78</v>
      </c>
      <c r="Z7" s="24">
        <v>119.26</v>
      </c>
      <c r="AA7" s="24">
        <v>126.94</v>
      </c>
      <c r="AB7" s="24">
        <v>109.8</v>
      </c>
      <c r="AC7" s="24">
        <v>113.87</v>
      </c>
      <c r="AD7" s="24">
        <v>107.34</v>
      </c>
      <c r="AE7" s="24">
        <v>107.87</v>
      </c>
      <c r="AF7" s="24">
        <v>109.78</v>
      </c>
      <c r="AG7" s="24">
        <v>109.96</v>
      </c>
      <c r="AH7" s="24">
        <v>109.44</v>
      </c>
      <c r="AI7" s="24">
        <v>105.91</v>
      </c>
      <c r="AJ7" s="24">
        <v>0</v>
      </c>
      <c r="AK7" s="24">
        <v>0</v>
      </c>
      <c r="AL7" s="24">
        <v>0</v>
      </c>
      <c r="AM7" s="24">
        <v>0</v>
      </c>
      <c r="AN7" s="24">
        <v>0</v>
      </c>
      <c r="AO7" s="24">
        <v>0</v>
      </c>
      <c r="AP7" s="24">
        <v>11.59</v>
      </c>
      <c r="AQ7" s="24">
        <v>9.36</v>
      </c>
      <c r="AR7" s="24">
        <v>7.56</v>
      </c>
      <c r="AS7" s="24">
        <v>5.84</v>
      </c>
      <c r="AT7" s="24">
        <v>3.03</v>
      </c>
      <c r="AU7" s="24">
        <v>119.18</v>
      </c>
      <c r="AV7" s="24">
        <v>150.38</v>
      </c>
      <c r="AW7" s="24">
        <v>206.12</v>
      </c>
      <c r="AX7" s="24">
        <v>148.05000000000001</v>
      </c>
      <c r="AY7" s="24">
        <v>224.73</v>
      </c>
      <c r="AZ7" s="24">
        <v>35.200000000000003</v>
      </c>
      <c r="BA7" s="24">
        <v>37.200000000000003</v>
      </c>
      <c r="BB7" s="24">
        <v>47.13</v>
      </c>
      <c r="BC7" s="24">
        <v>50.85</v>
      </c>
      <c r="BD7" s="24">
        <v>63.13</v>
      </c>
      <c r="BE7" s="24">
        <v>78.430000000000007</v>
      </c>
      <c r="BF7" s="24">
        <v>75.33</v>
      </c>
      <c r="BG7" s="24">
        <v>49.37</v>
      </c>
      <c r="BH7" s="24">
        <v>43.08</v>
      </c>
      <c r="BI7" s="24">
        <v>51.03</v>
      </c>
      <c r="BJ7" s="24">
        <v>45.95</v>
      </c>
      <c r="BK7" s="24">
        <v>813.96</v>
      </c>
      <c r="BL7" s="24">
        <v>843.72</v>
      </c>
      <c r="BM7" s="24">
        <v>788.62</v>
      </c>
      <c r="BN7" s="24">
        <v>772.15</v>
      </c>
      <c r="BO7" s="24">
        <v>717.6</v>
      </c>
      <c r="BP7" s="24">
        <v>630.82000000000005</v>
      </c>
      <c r="BQ7" s="24">
        <v>134.68</v>
      </c>
      <c r="BR7" s="24">
        <v>129.30000000000001</v>
      </c>
      <c r="BS7" s="24">
        <v>141.75</v>
      </c>
      <c r="BT7" s="24">
        <v>112.28</v>
      </c>
      <c r="BU7" s="24">
        <v>124.46</v>
      </c>
      <c r="BV7" s="24">
        <v>92.08</v>
      </c>
      <c r="BW7" s="24">
        <v>94.81</v>
      </c>
      <c r="BX7" s="24">
        <v>99.88</v>
      </c>
      <c r="BY7" s="24">
        <v>98.82</v>
      </c>
      <c r="BZ7" s="24">
        <v>97.58</v>
      </c>
      <c r="CA7" s="24">
        <v>97.81</v>
      </c>
      <c r="CB7" s="24">
        <v>93.57</v>
      </c>
      <c r="CC7" s="24">
        <v>97.89</v>
      </c>
      <c r="CD7" s="24">
        <v>98.27</v>
      </c>
      <c r="CE7" s="24">
        <v>99.93</v>
      </c>
      <c r="CF7" s="24">
        <v>94.68</v>
      </c>
      <c r="CG7" s="24">
        <v>132.94999999999999</v>
      </c>
      <c r="CH7" s="24">
        <v>129.9</v>
      </c>
      <c r="CI7" s="24">
        <v>126.94</v>
      </c>
      <c r="CJ7" s="24">
        <v>128.38999999999999</v>
      </c>
      <c r="CK7" s="24">
        <v>129.85</v>
      </c>
      <c r="CL7" s="24">
        <v>138.75</v>
      </c>
      <c r="CM7" s="24" t="s">
        <v>102</v>
      </c>
      <c r="CN7" s="24" t="s">
        <v>102</v>
      </c>
      <c r="CO7" s="24" t="s">
        <v>102</v>
      </c>
      <c r="CP7" s="24" t="s">
        <v>102</v>
      </c>
      <c r="CQ7" s="24" t="s">
        <v>102</v>
      </c>
      <c r="CR7" s="24">
        <v>70.3</v>
      </c>
      <c r="CS7" s="24">
        <v>80.11</v>
      </c>
      <c r="CT7" s="24">
        <v>82.83</v>
      </c>
      <c r="CU7" s="24">
        <v>69.38</v>
      </c>
      <c r="CV7" s="24">
        <v>70.39</v>
      </c>
      <c r="CW7" s="24">
        <v>58.94</v>
      </c>
      <c r="CX7" s="24">
        <v>99.79</v>
      </c>
      <c r="CY7" s="24">
        <v>99.84</v>
      </c>
      <c r="CZ7" s="24">
        <v>99.85</v>
      </c>
      <c r="DA7" s="24">
        <v>99.89</v>
      </c>
      <c r="DB7" s="24">
        <v>99.92</v>
      </c>
      <c r="DC7" s="24">
        <v>95.95</v>
      </c>
      <c r="DD7" s="24">
        <v>95.96</v>
      </c>
      <c r="DE7" s="24">
        <v>95.73</v>
      </c>
      <c r="DF7" s="24">
        <v>96.1</v>
      </c>
      <c r="DG7" s="24">
        <v>96.61</v>
      </c>
      <c r="DH7" s="24">
        <v>95.91</v>
      </c>
      <c r="DI7" s="24">
        <v>4.3</v>
      </c>
      <c r="DJ7" s="24">
        <v>8.3699999999999992</v>
      </c>
      <c r="DK7" s="24">
        <v>12.24</v>
      </c>
      <c r="DL7" s="24">
        <v>15.55</v>
      </c>
      <c r="DM7" s="24">
        <v>19.04</v>
      </c>
      <c r="DN7" s="24">
        <v>8.5500000000000007</v>
      </c>
      <c r="DO7" s="24">
        <v>20.23</v>
      </c>
      <c r="DP7" s="24">
        <v>22.34</v>
      </c>
      <c r="DQ7" s="24">
        <v>24.65</v>
      </c>
      <c r="DR7" s="24">
        <v>24.87</v>
      </c>
      <c r="DS7" s="24">
        <v>41.09</v>
      </c>
      <c r="DT7" s="24">
        <v>0</v>
      </c>
      <c r="DU7" s="24">
        <v>0</v>
      </c>
      <c r="DV7" s="24">
        <v>0</v>
      </c>
      <c r="DW7" s="24">
        <v>0</v>
      </c>
      <c r="DX7" s="24">
        <v>0</v>
      </c>
      <c r="DY7" s="24">
        <v>2.41</v>
      </c>
      <c r="DZ7" s="24">
        <v>1.63</v>
      </c>
      <c r="EA7" s="24">
        <v>1.94</v>
      </c>
      <c r="EB7" s="24">
        <v>2.42</v>
      </c>
      <c r="EC7" s="24">
        <v>3</v>
      </c>
      <c r="ED7" s="24">
        <v>8.68</v>
      </c>
      <c r="EE7" s="24">
        <v>0</v>
      </c>
      <c r="EF7" s="24">
        <v>0</v>
      </c>
      <c r="EG7" s="24">
        <v>0.19</v>
      </c>
      <c r="EH7" s="24">
        <v>0.19</v>
      </c>
      <c r="EI7" s="24">
        <v>0.43</v>
      </c>
      <c r="EJ7" s="24">
        <v>0.12</v>
      </c>
      <c r="EK7" s="24">
        <v>0.12</v>
      </c>
      <c r="EL7" s="24">
        <v>0.35</v>
      </c>
      <c r="EM7" s="24">
        <v>0.1</v>
      </c>
      <c r="EN7" s="24">
        <v>1.51</v>
      </c>
      <c r="EO7" s="24">
        <v>0.22</v>
      </c>
    </row>
    <row r="8" spans="1:148" x14ac:dyDescent="0.2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2">
      <c r="A9" s="26"/>
      <c r="B9" s="26" t="s">
        <v>103</v>
      </c>
      <c r="C9" s="26" t="s">
        <v>104</v>
      </c>
      <c r="D9" s="26" t="s">
        <v>105</v>
      </c>
      <c r="E9" s="26" t="s">
        <v>106</v>
      </c>
      <c r="F9" s="26" t="s">
        <v>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2">
      <c r="A10" s="26" t="s">
        <v>46</v>
      </c>
      <c r="B10" s="27">
        <f>DATEVALUE($B7-B11&amp;"/1/"&amp;B12)</f>
        <v>36892</v>
      </c>
      <c r="C10" s="27">
        <f t="shared" ref="C10:F10" si="15">DATEVALUE($B7-C11&amp;"/1/"&amp;C12)</f>
        <v>37257</v>
      </c>
      <c r="D10" s="27">
        <f t="shared" si="15"/>
        <v>37623</v>
      </c>
      <c r="E10" s="27">
        <f t="shared" si="15"/>
        <v>37989</v>
      </c>
      <c r="F10" s="27">
        <f t="shared" si="15"/>
        <v>38356</v>
      </c>
    </row>
    <row r="11" spans="1:148" x14ac:dyDescent="0.2">
      <c r="B11">
        <v>22</v>
      </c>
      <c r="C11">
        <v>21</v>
      </c>
      <c r="D11">
        <v>20</v>
      </c>
      <c r="E11">
        <v>19</v>
      </c>
      <c r="F11">
        <v>18</v>
      </c>
      <c r="G11" t="s">
        <v>108</v>
      </c>
    </row>
    <row r="12" spans="1:148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109</v>
      </c>
    </row>
    <row r="13" spans="1:148" x14ac:dyDescent="0.2">
      <c r="B13" t="s">
        <v>110</v>
      </c>
      <c r="C13" t="s">
        <v>110</v>
      </c>
      <c r="D13" t="s">
        <v>110</v>
      </c>
      <c r="E13" t="s">
        <v>110</v>
      </c>
      <c r="F13" t="s">
        <v>110</v>
      </c>
      <c r="G13" t="s">
        <v>111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吉田　真司</cp:lastModifiedBy>
  <dcterms:created xsi:type="dcterms:W3CDTF">2025-01-24T07:00:44Z</dcterms:created>
  <dcterms:modified xsi:type="dcterms:W3CDTF">2025-01-30T07:51:25Z</dcterms:modified>
  <cp:category/>
</cp:coreProperties>
</file>