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vm20svfil01\内部フォルダ\下水道課\一般職用\共通ファイル\101_公営企業会計マニュアル等\経営分析表関係\R8.1.16 Fw【東京都市町村課：1月28日（水）〆】公営企業に係る経営比較分析表（令和6年度決算）の分析等について（依頼）\"/>
    </mc:Choice>
  </mc:AlternateContent>
  <workbookProtection workbookAlgorithmName="SHA-512" workbookHashValue="wZN2lsRgKE+tZ95bP2FanVVHyqT2WW3tuMXBVUQmWYFmx7ggCT113X/6LDe3/Ga/aQ199FLgIb0v9zugAJaDuw==" workbookSaltValue="uDbfedzOSsARnDd5dTOHwg==" workbookSpinCount="100000" lockStructure="1"/>
  <bookViews>
    <workbookView xWindow="0" yWindow="0" windowWidth="23040" windowHeight="9210"/>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W6" i="5"/>
  <c r="V6" i="5"/>
  <c r="AL10" i="4" s="1"/>
  <c r="U6" i="5"/>
  <c r="BB8" i="4" s="1"/>
  <c r="T6" i="5"/>
  <c r="S6" i="5"/>
  <c r="AL8" i="4" s="1"/>
  <c r="R6" i="5"/>
  <c r="AD10" i="4" s="1"/>
  <c r="Q6" i="5"/>
  <c r="W10" i="4" s="1"/>
  <c r="P6" i="5"/>
  <c r="O6" i="5"/>
  <c r="I10" i="4" s="1"/>
  <c r="N6" i="5"/>
  <c r="B10" i="4" s="1"/>
  <c r="M6" i="5"/>
  <c r="AD8" i="4" s="1"/>
  <c r="L6" i="5"/>
  <c r="K6" i="5"/>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L85" i="4"/>
  <c r="K85" i="4"/>
  <c r="I85" i="4"/>
  <c r="H85" i="4"/>
  <c r="G85" i="4"/>
  <c r="BB10" i="4"/>
  <c r="AT10" i="4"/>
  <c r="P10" i="4"/>
  <c r="AT8" i="4"/>
  <c r="W8" i="4"/>
  <c r="P8" i="4"/>
  <c r="B6" i="4"/>
</calcChain>
</file>

<file path=xl/sharedStrings.xml><?xml version="1.0" encoding="utf-8"?>
<sst xmlns="http://schemas.openxmlformats.org/spreadsheetml/2006/main" count="236" uniqueCount="116">
  <si>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</si>
  <si>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</si>
  <si>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</si>
  <si>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</si>
  <si>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</si>
  <si>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</si>
  <si>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</si>
  <si>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</si>
  <si>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</si>
  <si>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</si>
  <si>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</si>
  <si>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</si>
  <si>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</si>
  <si>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</si>
  <si>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</si>
  <si>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</si>
  <si>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</si>
  <si>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</si>
  <si>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</si>
  <si>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</si>
  <si>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</si>
  <si>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</si>
  <si>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</si>
  <si>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</si>
  <si>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</si>
  <si>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</si>
  <si>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</si>
  <si>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</si>
  <si>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</si>
  <si>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</si>
  <si>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</si>
  <si>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</si>
  <si>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</si>
  <si>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</si>
  <si>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</si>
  <si>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</si>
  <si>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</si>
  <si>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</si>
  <si>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</si>
  <si>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</si>
  <si>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</si>
  <si>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</si>
  <si>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</si>
  <si>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</si>
  <si>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</si>
  <si>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</si>
  <si>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</si>
  <si>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</si>
  <si>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</si>
  <si>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</si>
  <si>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</si>
  <si>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</si>
  <si>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</si>
  <si>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</si>
  <si>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</si>
  <si>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</si>
  <si>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</si>
  <si>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</si>
  <si>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</si>
  <si>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</si>
  <si>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</si>
  <si>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</si>
  <si>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</si>
  <si>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</si>
  <si>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</si>
  <si>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</si>
  <si>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</si>
  <si>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</si>
  <si>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</si>
  <si>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</si>
  <si>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</si>
  <si>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</si>
  <si>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</si>
  <si>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</si>
  <si>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</si>
  <si>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</si>
  <si>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</si>
  <si>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</si>
  <si>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</si>
  <si>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</si>
  <si>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</si>
  <si>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</si>
  <si>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</si>
  <si>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</si>
  <si>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</si>
  <si>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</si>
  <si>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</si>
  <si>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</si>
  <si>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</si>
  <si>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</si>
  <si>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</si>
  <si>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</si>
  <si>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</si>
  <si>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</si>
  <si>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</si>
  <si>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</si>
  <si>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東京都　国立市</t>
  </si>
  <si>
    <t>法適用</t>
  </si>
  <si>
    <t>下水道事業</t>
  </si>
  <si>
    <t>公共下水道</t>
  </si>
  <si>
    <t>Bb1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</si>
  <si>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</si>
  <si>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</si>
  <si>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</si>
  <si>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</si>
  <si>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</si>
  <si>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</si>
  <si>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</si>
  <si>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</si>
  <si>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</si>
  <si>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</si>
  <si>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</si>
  <si>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</si>
  <si>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令和2年4月より地方公営企業法を適用し、公営企業会計基準を適用して運営している。
　①経常収支比率及び⑤経費回収率は100％以上となっており、②累積欠損金比率が0％となっていることから、単年度の全体収支が黒字で経営状況は良好と判断できる。
　③流動比率は、過去の集中的な建設投資の影響で100％を下回っているものの、④企業債残高対事業規模比率は、類似団体及び令和6年度全国平均と比べて国立市は低い数値となっており、料金収入に対する企業債残高の割合は比較的に低い状態といえる。
　⑥汚水処理原価は、類似団体及び令和6年度全国平均と比べて国立市は低い水準で汚水処理原価は安価と判断できる。
　⑧水洗化率は、類似団体及び令和6年度全国平均と比べて国立市は高い水準となっているが、今後も水洗化促進の戸別訪問、啓発チラシの配布等普及活動を行っていく。</t>
    <phoneticPr fontId="4"/>
  </si>
  <si>
    <t>　国立市の公共下水道は、昭和45（1970）年から下水道事業に着手した管きょと事業着手以前（昭和36年～昭和44年）に布設した管きょを含めると、総管きょ延長は約223㎞になる。標準的な耐用年数は50年とされていて、すでに耐用年数を超えている管きょが出てきている。このことから、平成29年度にストックマネジメント基本計画を策定し、その後、点検調査、実施設計等を経て、令和2年度から、毎年、改築工事を実施しており、今後も長期的に工事費の平準化が図れるよう努めていくこととしている。</t>
    <phoneticPr fontId="4"/>
  </si>
  <si>
    <t>　今後見込まれる人口減少に伴う使用料収入の減少を踏まえ、建設改良事業は事業内容を検討し、補助金等の制度を活用しながら企業債の発行額の圧縮に努め、資本費平準化債についても汚水分については借入れを行わないことを基本とする。老朽化対策についても、施設の老朽化が進み更新需要が増大していくことから、財政を圧迫しないように計画的に行っていくこととしている。また、令和8年度から流域下水道維持管理負担金が改定されるなど、営業費用の増加が見込まれることから、下水道会計の健全化、経営の効率化、経営内容の明確化及び透明性の向上を図るため、令和7年度に下水道事業経営戦略を改定し、持続的で安定した下水道サービスの提供を目指している。</t>
    <rPh sb="3" eb="5">
      <t>ミコ</t>
    </rPh>
    <rPh sb="8" eb="12">
      <t>ジンコウゲンショウ</t>
    </rPh>
    <rPh sb="13" eb="14">
      <t>トモナ</t>
    </rPh>
    <rPh sb="15" eb="18">
      <t>シヨウリョウ</t>
    </rPh>
    <rPh sb="18" eb="20">
      <t>シュウニュウ</t>
    </rPh>
    <rPh sb="21" eb="23">
      <t>ゲンショウ</t>
    </rPh>
    <rPh sb="24" eb="25">
      <t>フ</t>
    </rPh>
    <rPh sb="84" eb="87">
      <t>オスイブン</t>
    </rPh>
    <rPh sb="120" eb="122">
      <t>シセツ</t>
    </rPh>
    <rPh sb="123" eb="126">
      <t>ロウキュウカ</t>
    </rPh>
    <rPh sb="127" eb="128">
      <t>スス</t>
    </rPh>
    <rPh sb="129" eb="133">
      <t>コウシンジュヨウ</t>
    </rPh>
    <rPh sb="134" eb="136">
      <t>ゾウダイ</t>
    </rPh>
    <rPh sb="176" eb="178">
      <t>レイワ</t>
    </rPh>
    <rPh sb="179" eb="181">
      <t>ネンド</t>
    </rPh>
    <rPh sb="183" eb="195">
      <t>リュウイキゲスイドウイジカンリフタンキン</t>
    </rPh>
    <rPh sb="196" eb="198">
      <t>カイテイ</t>
    </rPh>
    <rPh sb="204" eb="208">
      <t>エイギョウヒヨウ</t>
    </rPh>
    <rPh sb="209" eb="211">
      <t>ゾウカ</t>
    </rPh>
    <rPh sb="212" eb="214">
      <t>ミコ</t>
    </rPh>
    <rPh sb="261" eb="263">
      <t>レイワ</t>
    </rPh>
    <rPh sb="264" eb="266">
      <t>ネンド</t>
    </rPh>
    <rPh sb="267" eb="272">
      <t>ゲスイドウジギョウ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</si>
</sst>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BDB-45C4-8812-F1678AAAD3AF}"/>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0.12</c:v>
                </c:pt>
                <c:pt idx="1">
                  <c:v>0.35</c:v>
                </c:pt>
                <c:pt idx="2">
                  <c:v>0.1</c:v>
                </c:pt>
                <c:pt idx="3">
                  <c:v>1.51</c:v>
                </c:pt>
                <c:pt idx="4">
                  <c:v>0.17</c:v>
                </c:pt>
              </c:numCache>
            </c:numRef>
          </c:val>
          <c:smooth val="0"/>
          <c:extLst>
            <c:ext xmlns:c16="http://schemas.microsoft.com/office/drawing/2014/chart" uri="{C3380CC4-5D6E-409C-BE32-E72D297353CC}">
              <c16:uniqueId val="{00000001-0BDB-45C4-8812-F1678AAAD3AF}"/>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EB4-4680-AE7C-85662D1475D8}"/>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80.11</c:v>
                </c:pt>
                <c:pt idx="1">
                  <c:v>82.83</c:v>
                </c:pt>
                <c:pt idx="2">
                  <c:v>69.38</c:v>
                </c:pt>
                <c:pt idx="3">
                  <c:v>70.39</c:v>
                </c:pt>
                <c:pt idx="4">
                  <c:v>72.13</c:v>
                </c:pt>
              </c:numCache>
            </c:numRef>
          </c:val>
          <c:smooth val="0"/>
          <c:extLst>
            <c:ext xmlns:c16="http://schemas.microsoft.com/office/drawing/2014/chart" uri="{C3380CC4-5D6E-409C-BE32-E72D297353CC}">
              <c16:uniqueId val="{00000001-6EB4-4680-AE7C-85662D1475D8}"/>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99.89</c:v>
                </c:pt>
                <c:pt idx="1">
                  <c:v>99.89</c:v>
                </c:pt>
                <c:pt idx="2">
                  <c:v>99.89</c:v>
                </c:pt>
                <c:pt idx="3">
                  <c:v>99.9</c:v>
                </c:pt>
                <c:pt idx="4">
                  <c:v>99.9</c:v>
                </c:pt>
              </c:numCache>
            </c:numRef>
          </c:val>
          <c:extLst>
            <c:ext xmlns:c16="http://schemas.microsoft.com/office/drawing/2014/chart" uri="{C3380CC4-5D6E-409C-BE32-E72D297353CC}">
              <c16:uniqueId val="{00000000-BBBC-4F78-9519-9A6431BDA111}"/>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95.96</c:v>
                </c:pt>
                <c:pt idx="1">
                  <c:v>95.73</c:v>
                </c:pt>
                <c:pt idx="2">
                  <c:v>96.1</c:v>
                </c:pt>
                <c:pt idx="3">
                  <c:v>96.61</c:v>
                </c:pt>
                <c:pt idx="4">
                  <c:v>96.35</c:v>
                </c:pt>
              </c:numCache>
            </c:numRef>
          </c:val>
          <c:smooth val="0"/>
          <c:extLst>
            <c:ext xmlns:c16="http://schemas.microsoft.com/office/drawing/2014/chart" uri="{C3380CC4-5D6E-409C-BE32-E72D297353CC}">
              <c16:uniqueId val="{00000001-BBBC-4F78-9519-9A6431BDA111}"/>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102.14</c:v>
                </c:pt>
                <c:pt idx="1">
                  <c:v>106.56</c:v>
                </c:pt>
                <c:pt idx="2">
                  <c:v>107.64</c:v>
                </c:pt>
                <c:pt idx="3">
                  <c:v>108.46</c:v>
                </c:pt>
                <c:pt idx="4">
                  <c:v>107.51</c:v>
                </c:pt>
              </c:numCache>
            </c:numRef>
          </c:val>
          <c:extLst>
            <c:ext xmlns:c16="http://schemas.microsoft.com/office/drawing/2014/chart" uri="{C3380CC4-5D6E-409C-BE32-E72D297353CC}">
              <c16:uniqueId val="{00000000-83B9-4804-B42E-55F345448E2E}"/>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107.87</c:v>
                </c:pt>
                <c:pt idx="1">
                  <c:v>109.78</c:v>
                </c:pt>
                <c:pt idx="2">
                  <c:v>109.96</c:v>
                </c:pt>
                <c:pt idx="3">
                  <c:v>109.44</c:v>
                </c:pt>
                <c:pt idx="4">
                  <c:v>109.53</c:v>
                </c:pt>
              </c:numCache>
            </c:numRef>
          </c:val>
          <c:smooth val="0"/>
          <c:extLst>
            <c:ext xmlns:c16="http://schemas.microsoft.com/office/drawing/2014/chart" uri="{C3380CC4-5D6E-409C-BE32-E72D297353CC}">
              <c16:uniqueId val="{00000001-83B9-4804-B42E-55F345448E2E}"/>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4.43</c:v>
                </c:pt>
                <c:pt idx="1">
                  <c:v>8.6</c:v>
                </c:pt>
                <c:pt idx="2">
                  <c:v>12.23</c:v>
                </c:pt>
                <c:pt idx="3">
                  <c:v>15.64</c:v>
                </c:pt>
                <c:pt idx="4">
                  <c:v>18.600000000000001</c:v>
                </c:pt>
              </c:numCache>
            </c:numRef>
          </c:val>
          <c:extLst>
            <c:ext xmlns:c16="http://schemas.microsoft.com/office/drawing/2014/chart" uri="{C3380CC4-5D6E-409C-BE32-E72D297353CC}">
              <c16:uniqueId val="{00000000-246D-408B-861B-519F9BD17D65}"/>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20.23</c:v>
                </c:pt>
                <c:pt idx="1">
                  <c:v>22.34</c:v>
                </c:pt>
                <c:pt idx="2">
                  <c:v>24.65</c:v>
                </c:pt>
                <c:pt idx="3">
                  <c:v>24.87</c:v>
                </c:pt>
                <c:pt idx="4">
                  <c:v>26.94</c:v>
                </c:pt>
              </c:numCache>
            </c:numRef>
          </c:val>
          <c:smooth val="0"/>
          <c:extLst>
            <c:ext xmlns:c16="http://schemas.microsoft.com/office/drawing/2014/chart" uri="{C3380CC4-5D6E-409C-BE32-E72D297353CC}">
              <c16:uniqueId val="{00000001-246D-408B-861B-519F9BD17D65}"/>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6D1-419A-A8D2-E54A5191AFFA}"/>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1.63</c:v>
                </c:pt>
                <c:pt idx="1">
                  <c:v>1.94</c:v>
                </c:pt>
                <c:pt idx="2">
                  <c:v>2.42</c:v>
                </c:pt>
                <c:pt idx="3">
                  <c:v>3</c:v>
                </c:pt>
                <c:pt idx="4">
                  <c:v>3.91</c:v>
                </c:pt>
              </c:numCache>
            </c:numRef>
          </c:val>
          <c:smooth val="0"/>
          <c:extLst>
            <c:ext xmlns:c16="http://schemas.microsoft.com/office/drawing/2014/chart" uri="{C3380CC4-5D6E-409C-BE32-E72D297353CC}">
              <c16:uniqueId val="{00000001-86D1-419A-A8D2-E54A5191AFFA}"/>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4FD-43B1-A3F2-7FBA11F027E7}"/>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11.59</c:v>
                </c:pt>
                <c:pt idx="1">
                  <c:v>9.36</c:v>
                </c:pt>
                <c:pt idx="2">
                  <c:v>7.56</c:v>
                </c:pt>
                <c:pt idx="3">
                  <c:v>5.84</c:v>
                </c:pt>
                <c:pt idx="4">
                  <c:v>3.58</c:v>
                </c:pt>
              </c:numCache>
            </c:numRef>
          </c:val>
          <c:smooth val="0"/>
          <c:extLst>
            <c:ext xmlns:c16="http://schemas.microsoft.com/office/drawing/2014/chart" uri="{C3380CC4-5D6E-409C-BE32-E72D297353CC}">
              <c16:uniqueId val="{00000001-04FD-43B1-A3F2-7FBA11F027E7}"/>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38.729999999999997</c:v>
                </c:pt>
                <c:pt idx="1">
                  <c:v>44.79</c:v>
                </c:pt>
                <c:pt idx="2">
                  <c:v>50.17</c:v>
                </c:pt>
                <c:pt idx="3">
                  <c:v>71.709999999999994</c:v>
                </c:pt>
                <c:pt idx="4">
                  <c:v>88.53</c:v>
                </c:pt>
              </c:numCache>
            </c:numRef>
          </c:val>
          <c:extLst>
            <c:ext xmlns:c16="http://schemas.microsoft.com/office/drawing/2014/chart" uri="{C3380CC4-5D6E-409C-BE32-E72D297353CC}">
              <c16:uniqueId val="{00000000-D693-4BB9-A254-8BDD739FC41A}"/>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37.200000000000003</c:v>
                </c:pt>
                <c:pt idx="1">
                  <c:v>47.13</c:v>
                </c:pt>
                <c:pt idx="2">
                  <c:v>50.85</c:v>
                </c:pt>
                <c:pt idx="3">
                  <c:v>63.13</c:v>
                </c:pt>
                <c:pt idx="4">
                  <c:v>70.599999999999994</c:v>
                </c:pt>
              </c:numCache>
            </c:numRef>
          </c:val>
          <c:smooth val="0"/>
          <c:extLst>
            <c:ext xmlns:c16="http://schemas.microsoft.com/office/drawing/2014/chart" uri="{C3380CC4-5D6E-409C-BE32-E72D297353CC}">
              <c16:uniqueId val="{00000001-D693-4BB9-A254-8BDD739FC41A}"/>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289.37</c:v>
                </c:pt>
                <c:pt idx="1">
                  <c:v>294.8</c:v>
                </c:pt>
                <c:pt idx="2">
                  <c:v>281.01</c:v>
                </c:pt>
                <c:pt idx="3">
                  <c:v>272.49</c:v>
                </c:pt>
                <c:pt idx="4">
                  <c:v>252.99</c:v>
                </c:pt>
              </c:numCache>
            </c:numRef>
          </c:val>
          <c:extLst>
            <c:ext xmlns:c16="http://schemas.microsoft.com/office/drawing/2014/chart" uri="{C3380CC4-5D6E-409C-BE32-E72D297353CC}">
              <c16:uniqueId val="{00000000-B83D-4373-99B3-257926999184}"/>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843.72</c:v>
                </c:pt>
                <c:pt idx="1">
                  <c:v>788.62</c:v>
                </c:pt>
                <c:pt idx="2">
                  <c:v>772.15</c:v>
                </c:pt>
                <c:pt idx="3">
                  <c:v>717.6</c:v>
                </c:pt>
                <c:pt idx="4">
                  <c:v>718.5</c:v>
                </c:pt>
              </c:numCache>
            </c:numRef>
          </c:val>
          <c:smooth val="0"/>
          <c:extLst>
            <c:ext xmlns:c16="http://schemas.microsoft.com/office/drawing/2014/chart" uri="{C3380CC4-5D6E-409C-BE32-E72D297353CC}">
              <c16:uniqueId val="{00000001-B83D-4373-99B3-257926999184}"/>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108.06</c:v>
                </c:pt>
                <c:pt idx="1">
                  <c:v>116.46</c:v>
                </c:pt>
                <c:pt idx="2">
                  <c:v>117.45</c:v>
                </c:pt>
                <c:pt idx="3">
                  <c:v>117.34</c:v>
                </c:pt>
                <c:pt idx="4">
                  <c:v>115.7</c:v>
                </c:pt>
              </c:numCache>
            </c:numRef>
          </c:val>
          <c:extLst>
            <c:ext xmlns:c16="http://schemas.microsoft.com/office/drawing/2014/chart" uri="{C3380CC4-5D6E-409C-BE32-E72D297353CC}">
              <c16:uniqueId val="{00000000-4BD8-4B1B-863A-8B11F4B2B6E1}"/>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94.81</c:v>
                </c:pt>
                <c:pt idx="1">
                  <c:v>99.88</c:v>
                </c:pt>
                <c:pt idx="2">
                  <c:v>98.82</c:v>
                </c:pt>
                <c:pt idx="3">
                  <c:v>97.58</c:v>
                </c:pt>
                <c:pt idx="4">
                  <c:v>98.33</c:v>
                </c:pt>
              </c:numCache>
            </c:numRef>
          </c:val>
          <c:smooth val="0"/>
          <c:extLst>
            <c:ext xmlns:c16="http://schemas.microsoft.com/office/drawing/2014/chart" uri="{C3380CC4-5D6E-409C-BE32-E72D297353CC}">
              <c16:uniqueId val="{00000001-4BD8-4B1B-863A-8B11F4B2B6E1}"/>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100.31</c:v>
                </c:pt>
                <c:pt idx="1">
                  <c:v>93.49</c:v>
                </c:pt>
                <c:pt idx="2">
                  <c:v>92.81</c:v>
                </c:pt>
                <c:pt idx="3">
                  <c:v>93.79</c:v>
                </c:pt>
                <c:pt idx="4">
                  <c:v>94.86</c:v>
                </c:pt>
              </c:numCache>
            </c:numRef>
          </c:val>
          <c:extLst>
            <c:ext xmlns:c16="http://schemas.microsoft.com/office/drawing/2014/chart" uri="{C3380CC4-5D6E-409C-BE32-E72D297353CC}">
              <c16:uniqueId val="{00000000-D736-4169-9EF9-6A74D56A0B50}"/>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129.9</c:v>
                </c:pt>
                <c:pt idx="1">
                  <c:v>126.94</c:v>
                </c:pt>
                <c:pt idx="2">
                  <c:v>128.38999999999999</c:v>
                </c:pt>
                <c:pt idx="3">
                  <c:v>129.85</c:v>
                </c:pt>
                <c:pt idx="4">
                  <c:v>133.66</c:v>
                </c:pt>
              </c:numCache>
            </c:numRef>
          </c:val>
          <c:smooth val="0"/>
          <c:extLst>
            <c:ext xmlns:c16="http://schemas.microsoft.com/office/drawing/2014/chart" uri="{C3380CC4-5D6E-409C-BE32-E72D297353CC}">
              <c16:uniqueId val="{00000001-D736-4169-9EF9-6A74D56A0B50}"/>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9" t="s">
        <v>0</v>
      </c>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69"/>
      <c r="BG2" s="69"/>
      <c r="BH2" s="69"/>
      <c r="BI2" s="69"/>
      <c r="BJ2" s="69"/>
      <c r="BK2" s="69"/>
      <c r="BL2" s="69"/>
      <c r="BM2" s="69"/>
      <c r="BN2" s="69"/>
      <c r="BO2" s="69"/>
      <c r="BP2" s="69"/>
      <c r="BQ2" s="69"/>
      <c r="BR2" s="69"/>
      <c r="BS2" s="69"/>
      <c r="BT2" s="69"/>
      <c r="BU2" s="69"/>
      <c r="BV2" s="69"/>
      <c r="BW2" s="69"/>
      <c r="BX2" s="69"/>
      <c r="BY2" s="69"/>
      <c r="BZ2" s="69"/>
    </row>
    <row r="3" spans="1:78" ht="9.75" customHeight="1" x14ac:dyDescent="0.15">
      <c r="A3" s="2"/>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row>
    <row r="4" spans="1:78" ht="9.75" customHeight="1" x14ac:dyDescent="0.15">
      <c r="A4" s="2"/>
      <c r="B4" s="69"/>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69"/>
      <c r="BB4" s="69"/>
      <c r="BC4" s="69"/>
      <c r="BD4" s="69"/>
      <c r="BE4" s="69"/>
      <c r="BF4" s="69"/>
      <c r="BG4" s="69"/>
      <c r="BH4" s="69"/>
      <c r="BI4" s="69"/>
      <c r="BJ4" s="69"/>
      <c r="BK4" s="69"/>
      <c r="BL4" s="69"/>
      <c r="BM4" s="69"/>
      <c r="BN4" s="69"/>
      <c r="BO4" s="69"/>
      <c r="BP4" s="69"/>
      <c r="BQ4" s="69"/>
      <c r="BR4" s="69"/>
      <c r="BS4" s="69"/>
      <c r="BT4" s="69"/>
      <c r="BU4" s="69"/>
      <c r="BV4" s="69"/>
      <c r="BW4" s="69"/>
      <c r="BX4" s="69"/>
      <c r="BY4" s="69"/>
      <c r="BZ4" s="6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0" t="str">
        <f>データ!H6</f>
        <v>東京都　国立市</v>
      </c>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9" t="s">
        <v>1</v>
      </c>
      <c r="C7" s="59"/>
      <c r="D7" s="59"/>
      <c r="E7" s="59"/>
      <c r="F7" s="59"/>
      <c r="G7" s="59"/>
      <c r="H7" s="59"/>
      <c r="I7" s="59" t="s">
        <v>2</v>
      </c>
      <c r="J7" s="59"/>
      <c r="K7" s="59"/>
      <c r="L7" s="59"/>
      <c r="M7" s="59"/>
      <c r="N7" s="59"/>
      <c r="O7" s="59"/>
      <c r="P7" s="59" t="s">
        <v>3</v>
      </c>
      <c r="Q7" s="59"/>
      <c r="R7" s="59"/>
      <c r="S7" s="59"/>
      <c r="T7" s="59"/>
      <c r="U7" s="59"/>
      <c r="V7" s="59"/>
      <c r="W7" s="59" t="s">
        <v>4</v>
      </c>
      <c r="X7" s="59"/>
      <c r="Y7" s="59"/>
      <c r="Z7" s="59"/>
      <c r="AA7" s="59"/>
      <c r="AB7" s="59"/>
      <c r="AC7" s="59"/>
      <c r="AD7" s="59" t="s">
        <v>5</v>
      </c>
      <c r="AE7" s="59"/>
      <c r="AF7" s="59"/>
      <c r="AG7" s="59"/>
      <c r="AH7" s="59"/>
      <c r="AI7" s="59"/>
      <c r="AJ7" s="59"/>
      <c r="AK7" s="3"/>
      <c r="AL7" s="59" t="s">
        <v>6</v>
      </c>
      <c r="AM7" s="59"/>
      <c r="AN7" s="59"/>
      <c r="AO7" s="59"/>
      <c r="AP7" s="59"/>
      <c r="AQ7" s="59"/>
      <c r="AR7" s="59"/>
      <c r="AS7" s="59"/>
      <c r="AT7" s="59" t="s">
        <v>7</v>
      </c>
      <c r="AU7" s="59"/>
      <c r="AV7" s="59"/>
      <c r="AW7" s="59"/>
      <c r="AX7" s="59"/>
      <c r="AY7" s="59"/>
      <c r="AZ7" s="59"/>
      <c r="BA7" s="59"/>
      <c r="BB7" s="59" t="s">
        <v>8</v>
      </c>
      <c r="BC7" s="59"/>
      <c r="BD7" s="59"/>
      <c r="BE7" s="59"/>
      <c r="BF7" s="59"/>
      <c r="BG7" s="59"/>
      <c r="BH7" s="59"/>
      <c r="BI7" s="59"/>
      <c r="BJ7" s="3"/>
      <c r="BK7" s="3"/>
      <c r="BL7" s="62" t="s">
        <v>9</v>
      </c>
      <c r="BM7" s="63"/>
      <c r="BN7" s="63"/>
      <c r="BO7" s="63"/>
      <c r="BP7" s="63"/>
      <c r="BQ7" s="63"/>
      <c r="BR7" s="63"/>
      <c r="BS7" s="63"/>
      <c r="BT7" s="63"/>
      <c r="BU7" s="63"/>
      <c r="BV7" s="63"/>
      <c r="BW7" s="63"/>
      <c r="BX7" s="63"/>
      <c r="BY7" s="64"/>
    </row>
    <row r="8" spans="1:78" ht="18.75" customHeight="1" x14ac:dyDescent="0.15">
      <c r="A8" s="2"/>
      <c r="B8" s="65" t="str">
        <f>データ!I6</f>
        <v>法適用</v>
      </c>
      <c r="C8" s="65"/>
      <c r="D8" s="65"/>
      <c r="E8" s="65"/>
      <c r="F8" s="65"/>
      <c r="G8" s="65"/>
      <c r="H8" s="65"/>
      <c r="I8" s="65" t="str">
        <f>データ!J6</f>
        <v>下水道事業</v>
      </c>
      <c r="J8" s="65"/>
      <c r="K8" s="65"/>
      <c r="L8" s="65"/>
      <c r="M8" s="65"/>
      <c r="N8" s="65"/>
      <c r="O8" s="65"/>
      <c r="P8" s="65" t="str">
        <f>データ!K6</f>
        <v>公共下水道</v>
      </c>
      <c r="Q8" s="65"/>
      <c r="R8" s="65"/>
      <c r="S8" s="65"/>
      <c r="T8" s="65"/>
      <c r="U8" s="65"/>
      <c r="V8" s="65"/>
      <c r="W8" s="65" t="str">
        <f>データ!L6</f>
        <v>Bb1</v>
      </c>
      <c r="X8" s="65"/>
      <c r="Y8" s="65"/>
      <c r="Z8" s="65"/>
      <c r="AA8" s="65"/>
      <c r="AB8" s="65"/>
      <c r="AC8" s="65"/>
      <c r="AD8" s="66" t="str">
        <f>データ!$M$6</f>
        <v>非設置</v>
      </c>
      <c r="AE8" s="66"/>
      <c r="AF8" s="66"/>
      <c r="AG8" s="66"/>
      <c r="AH8" s="66"/>
      <c r="AI8" s="66"/>
      <c r="AJ8" s="66"/>
      <c r="AK8" s="3"/>
      <c r="AL8" s="54">
        <f>データ!S6</f>
        <v>76079</v>
      </c>
      <c r="AM8" s="54"/>
      <c r="AN8" s="54"/>
      <c r="AO8" s="54"/>
      <c r="AP8" s="54"/>
      <c r="AQ8" s="54"/>
      <c r="AR8" s="54"/>
      <c r="AS8" s="54"/>
      <c r="AT8" s="53">
        <f>データ!T6</f>
        <v>8.15</v>
      </c>
      <c r="AU8" s="53"/>
      <c r="AV8" s="53"/>
      <c r="AW8" s="53"/>
      <c r="AX8" s="53"/>
      <c r="AY8" s="53"/>
      <c r="AZ8" s="53"/>
      <c r="BA8" s="53"/>
      <c r="BB8" s="53">
        <f>データ!U6</f>
        <v>9334.85</v>
      </c>
      <c r="BC8" s="53"/>
      <c r="BD8" s="53"/>
      <c r="BE8" s="53"/>
      <c r="BF8" s="53"/>
      <c r="BG8" s="53"/>
      <c r="BH8" s="53"/>
      <c r="BI8" s="53"/>
      <c r="BJ8" s="3"/>
      <c r="BK8" s="3"/>
      <c r="BL8" s="67" t="s">
        <v>10</v>
      </c>
      <c r="BM8" s="68"/>
      <c r="BN8" s="57" t="s">
        <v>11</v>
      </c>
      <c r="BO8" s="57"/>
      <c r="BP8" s="57"/>
      <c r="BQ8" s="57"/>
      <c r="BR8" s="57"/>
      <c r="BS8" s="57"/>
      <c r="BT8" s="57"/>
      <c r="BU8" s="57"/>
      <c r="BV8" s="57"/>
      <c r="BW8" s="57"/>
      <c r="BX8" s="57"/>
      <c r="BY8" s="58"/>
    </row>
    <row r="9" spans="1:78" ht="18.75" customHeight="1" x14ac:dyDescent="0.15">
      <c r="A9" s="2"/>
      <c r="B9" s="59" t="s">
        <v>12</v>
      </c>
      <c r="C9" s="59"/>
      <c r="D9" s="59"/>
      <c r="E9" s="59"/>
      <c r="F9" s="59"/>
      <c r="G9" s="59"/>
      <c r="H9" s="59"/>
      <c r="I9" s="59" t="s">
        <v>13</v>
      </c>
      <c r="J9" s="59"/>
      <c r="K9" s="59"/>
      <c r="L9" s="59"/>
      <c r="M9" s="59"/>
      <c r="N9" s="59"/>
      <c r="O9" s="59"/>
      <c r="P9" s="59" t="s">
        <v>14</v>
      </c>
      <c r="Q9" s="59"/>
      <c r="R9" s="59"/>
      <c r="S9" s="59"/>
      <c r="T9" s="59"/>
      <c r="U9" s="59"/>
      <c r="V9" s="59"/>
      <c r="W9" s="59" t="s">
        <v>15</v>
      </c>
      <c r="X9" s="59"/>
      <c r="Y9" s="59"/>
      <c r="Z9" s="59"/>
      <c r="AA9" s="59"/>
      <c r="AB9" s="59"/>
      <c r="AC9" s="59"/>
      <c r="AD9" s="59" t="s">
        <v>16</v>
      </c>
      <c r="AE9" s="59"/>
      <c r="AF9" s="59"/>
      <c r="AG9" s="59"/>
      <c r="AH9" s="59"/>
      <c r="AI9" s="59"/>
      <c r="AJ9" s="59"/>
      <c r="AK9" s="3"/>
      <c r="AL9" s="59" t="s">
        <v>17</v>
      </c>
      <c r="AM9" s="59"/>
      <c r="AN9" s="59"/>
      <c r="AO9" s="59"/>
      <c r="AP9" s="59"/>
      <c r="AQ9" s="59"/>
      <c r="AR9" s="59"/>
      <c r="AS9" s="59"/>
      <c r="AT9" s="59" t="s">
        <v>18</v>
      </c>
      <c r="AU9" s="59"/>
      <c r="AV9" s="59"/>
      <c r="AW9" s="59"/>
      <c r="AX9" s="59"/>
      <c r="AY9" s="59"/>
      <c r="AZ9" s="59"/>
      <c r="BA9" s="59"/>
      <c r="BB9" s="59" t="s">
        <v>19</v>
      </c>
      <c r="BC9" s="59"/>
      <c r="BD9" s="59"/>
      <c r="BE9" s="59"/>
      <c r="BF9" s="59"/>
      <c r="BG9" s="59"/>
      <c r="BH9" s="59"/>
      <c r="BI9" s="59"/>
      <c r="BJ9" s="3"/>
      <c r="BK9" s="3"/>
      <c r="BL9" s="60" t="s">
        <v>20</v>
      </c>
      <c r="BM9" s="61"/>
      <c r="BN9" s="51" t="s">
        <v>21</v>
      </c>
      <c r="BO9" s="51"/>
      <c r="BP9" s="51"/>
      <c r="BQ9" s="51"/>
      <c r="BR9" s="51"/>
      <c r="BS9" s="51"/>
      <c r="BT9" s="51"/>
      <c r="BU9" s="51"/>
      <c r="BV9" s="51"/>
      <c r="BW9" s="51"/>
      <c r="BX9" s="51"/>
      <c r="BY9" s="52"/>
    </row>
    <row r="10" spans="1:78" ht="18.75" customHeight="1" x14ac:dyDescent="0.15">
      <c r="A10" s="2"/>
      <c r="B10" s="53" t="str">
        <f>データ!N6</f>
        <v>-</v>
      </c>
      <c r="C10" s="53"/>
      <c r="D10" s="53"/>
      <c r="E10" s="53"/>
      <c r="F10" s="53"/>
      <c r="G10" s="53"/>
      <c r="H10" s="53"/>
      <c r="I10" s="53">
        <f>データ!O6</f>
        <v>73.06</v>
      </c>
      <c r="J10" s="53"/>
      <c r="K10" s="53"/>
      <c r="L10" s="53"/>
      <c r="M10" s="53"/>
      <c r="N10" s="53"/>
      <c r="O10" s="53"/>
      <c r="P10" s="53">
        <f>データ!P6</f>
        <v>100</v>
      </c>
      <c r="Q10" s="53"/>
      <c r="R10" s="53"/>
      <c r="S10" s="53"/>
      <c r="T10" s="53"/>
      <c r="U10" s="53"/>
      <c r="V10" s="53"/>
      <c r="W10" s="53">
        <f>データ!Q6</f>
        <v>100</v>
      </c>
      <c r="X10" s="53"/>
      <c r="Y10" s="53"/>
      <c r="Z10" s="53"/>
      <c r="AA10" s="53"/>
      <c r="AB10" s="53"/>
      <c r="AC10" s="53"/>
      <c r="AD10" s="54">
        <f>データ!R6</f>
        <v>1804</v>
      </c>
      <c r="AE10" s="54"/>
      <c r="AF10" s="54"/>
      <c r="AG10" s="54"/>
      <c r="AH10" s="54"/>
      <c r="AI10" s="54"/>
      <c r="AJ10" s="54"/>
      <c r="AK10" s="2"/>
      <c r="AL10" s="54">
        <f>データ!V6</f>
        <v>76163</v>
      </c>
      <c r="AM10" s="54"/>
      <c r="AN10" s="54"/>
      <c r="AO10" s="54"/>
      <c r="AP10" s="54"/>
      <c r="AQ10" s="54"/>
      <c r="AR10" s="54"/>
      <c r="AS10" s="54"/>
      <c r="AT10" s="53">
        <f>データ!W6</f>
        <v>7.92</v>
      </c>
      <c r="AU10" s="53"/>
      <c r="AV10" s="53"/>
      <c r="AW10" s="53"/>
      <c r="AX10" s="53"/>
      <c r="AY10" s="53"/>
      <c r="AZ10" s="53"/>
      <c r="BA10" s="53"/>
      <c r="BB10" s="53">
        <f>データ!X6</f>
        <v>9616.5400000000009</v>
      </c>
      <c r="BC10" s="53"/>
      <c r="BD10" s="53"/>
      <c r="BE10" s="53"/>
      <c r="BF10" s="53"/>
      <c r="BG10" s="53"/>
      <c r="BH10" s="53"/>
      <c r="BI10" s="53"/>
      <c r="BJ10" s="2"/>
      <c r="BK10" s="2"/>
      <c r="BL10" s="55" t="s">
        <v>22</v>
      </c>
      <c r="BM10" s="56"/>
      <c r="BN10" s="44" t="s">
        <v>23</v>
      </c>
      <c r="BO10" s="44"/>
      <c r="BP10" s="44"/>
      <c r="BQ10" s="44"/>
      <c r="BR10" s="44"/>
      <c r="BS10" s="44"/>
      <c r="BT10" s="44"/>
      <c r="BU10" s="44"/>
      <c r="BV10" s="44"/>
      <c r="BW10" s="44"/>
      <c r="BX10" s="44"/>
      <c r="BY10" s="4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6" t="s">
        <v>24</v>
      </c>
      <c r="BM11" s="46"/>
      <c r="BN11" s="46"/>
      <c r="BO11" s="46"/>
      <c r="BP11" s="46"/>
      <c r="BQ11" s="46"/>
      <c r="BR11" s="46"/>
      <c r="BS11" s="46"/>
      <c r="BT11" s="46"/>
      <c r="BU11" s="46"/>
      <c r="BV11" s="46"/>
      <c r="BW11" s="46"/>
      <c r="BX11" s="46"/>
      <c r="BY11" s="46"/>
      <c r="BZ11" s="4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6"/>
      <c r="BM12" s="46"/>
      <c r="BN12" s="46"/>
      <c r="BO12" s="46"/>
      <c r="BP12" s="46"/>
      <c r="BQ12" s="46"/>
      <c r="BR12" s="46"/>
      <c r="BS12" s="46"/>
      <c r="BT12" s="46"/>
      <c r="BU12" s="46"/>
      <c r="BV12" s="46"/>
      <c r="BW12" s="46"/>
      <c r="BX12" s="46"/>
      <c r="BY12" s="46"/>
      <c r="BZ12" s="4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7"/>
      <c r="BM13" s="47"/>
      <c r="BN13" s="47"/>
      <c r="BO13" s="47"/>
      <c r="BP13" s="47"/>
      <c r="BQ13" s="47"/>
      <c r="BR13" s="47"/>
      <c r="BS13" s="47"/>
      <c r="BT13" s="47"/>
      <c r="BU13" s="47"/>
      <c r="BV13" s="47"/>
      <c r="BW13" s="47"/>
      <c r="BX13" s="47"/>
      <c r="BY13" s="47"/>
      <c r="BZ13" s="47"/>
    </row>
    <row r="14" spans="1:78" ht="13.5" customHeight="1" x14ac:dyDescent="0.15">
      <c r="A14" s="2"/>
      <c r="B14" s="48" t="s">
        <v>25</v>
      </c>
      <c r="C14" s="49"/>
      <c r="D14" s="49"/>
      <c r="E14" s="49"/>
      <c r="F14" s="49"/>
      <c r="G14" s="49"/>
      <c r="H14" s="49"/>
      <c r="I14" s="49"/>
      <c r="J14" s="49"/>
      <c r="K14" s="49"/>
      <c r="L14" s="49"/>
      <c r="M14" s="49"/>
      <c r="N14" s="49"/>
      <c r="O14" s="49"/>
      <c r="P14" s="49"/>
      <c r="Q14" s="49"/>
      <c r="R14" s="49"/>
      <c r="S14" s="49"/>
      <c r="T14" s="49"/>
      <c r="U14" s="49"/>
      <c r="V14" s="49"/>
      <c r="W14" s="49"/>
      <c r="X14" s="49"/>
      <c r="Y14" s="49"/>
      <c r="Z14" s="49"/>
      <c r="AA14" s="49"/>
      <c r="AB14" s="49"/>
      <c r="AC14" s="49"/>
      <c r="AD14" s="49"/>
      <c r="AE14" s="49"/>
      <c r="AF14" s="49"/>
      <c r="AG14" s="49"/>
      <c r="AH14" s="49"/>
      <c r="AI14" s="49"/>
      <c r="AJ14" s="49"/>
      <c r="AK14" s="49"/>
      <c r="AL14" s="49"/>
      <c r="AM14" s="49"/>
      <c r="AN14" s="49"/>
      <c r="AO14" s="49"/>
      <c r="AP14" s="49"/>
      <c r="AQ14" s="49"/>
      <c r="AR14" s="49"/>
      <c r="AS14" s="49"/>
      <c r="AT14" s="49"/>
      <c r="AU14" s="49"/>
      <c r="AV14" s="49"/>
      <c r="AW14" s="49"/>
      <c r="AX14" s="49"/>
      <c r="AY14" s="49"/>
      <c r="AZ14" s="49"/>
      <c r="BA14" s="49"/>
      <c r="BB14" s="49"/>
      <c r="BC14" s="49"/>
      <c r="BD14" s="49"/>
      <c r="BE14" s="49"/>
      <c r="BF14" s="49"/>
      <c r="BG14" s="49"/>
      <c r="BH14" s="49"/>
      <c r="BI14" s="49"/>
      <c r="BJ14" s="50"/>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113</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114</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115</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dlRN/H9l6f/tJ/veV/slmxCguDIWm6giULPmNCIvEhw60uxK2tjOwJ8yDptT9TXgyaTt1K+S+FB4M1pMH/L/5g==" saltValue="2KxgpfdBRrctqstY5OjTD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L45:BZ46"/>
    <mergeCell ref="BN9:BY9"/>
    <mergeCell ref="B10:H10"/>
    <mergeCell ref="I10:O10"/>
    <mergeCell ref="P10:V10"/>
    <mergeCell ref="W10:AC10"/>
    <mergeCell ref="AD10:AJ10"/>
    <mergeCell ref="AL10:AS10"/>
    <mergeCell ref="AT10:BA10"/>
    <mergeCell ref="BB10:BI10"/>
    <mergeCell ref="BL10:BM10"/>
    <mergeCell ref="BN10:BY10"/>
    <mergeCell ref="BL11:BZ13"/>
    <mergeCell ref="B14:BJ15"/>
    <mergeCell ref="BL14:BZ15"/>
    <mergeCell ref="BL16:BZ44"/>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132152</v>
      </c>
      <c r="D6" s="19">
        <f t="shared" si="3"/>
        <v>46</v>
      </c>
      <c r="E6" s="19">
        <f t="shared" si="3"/>
        <v>17</v>
      </c>
      <c r="F6" s="19">
        <f t="shared" si="3"/>
        <v>1</v>
      </c>
      <c r="G6" s="19">
        <f t="shared" si="3"/>
        <v>0</v>
      </c>
      <c r="H6" s="19" t="str">
        <f t="shared" si="3"/>
        <v>東京都　国立市</v>
      </c>
      <c r="I6" s="19" t="str">
        <f t="shared" si="3"/>
        <v>法適用</v>
      </c>
      <c r="J6" s="19" t="str">
        <f t="shared" si="3"/>
        <v>下水道事業</v>
      </c>
      <c r="K6" s="19" t="str">
        <f t="shared" si="3"/>
        <v>公共下水道</v>
      </c>
      <c r="L6" s="19" t="str">
        <f t="shared" si="3"/>
        <v>Bb1</v>
      </c>
      <c r="M6" s="19" t="str">
        <f t="shared" si="3"/>
        <v>非設置</v>
      </c>
      <c r="N6" s="20" t="str">
        <f t="shared" si="3"/>
        <v>-</v>
      </c>
      <c r="O6" s="20">
        <f t="shared" si="3"/>
        <v>73.06</v>
      </c>
      <c r="P6" s="20">
        <f t="shared" si="3"/>
        <v>100</v>
      </c>
      <c r="Q6" s="20">
        <f t="shared" si="3"/>
        <v>100</v>
      </c>
      <c r="R6" s="20">
        <f t="shared" si="3"/>
        <v>1804</v>
      </c>
      <c r="S6" s="20">
        <f t="shared" si="3"/>
        <v>76079</v>
      </c>
      <c r="T6" s="20">
        <f t="shared" si="3"/>
        <v>8.15</v>
      </c>
      <c r="U6" s="20">
        <f t="shared" si="3"/>
        <v>9334.85</v>
      </c>
      <c r="V6" s="20">
        <f t="shared" si="3"/>
        <v>76163</v>
      </c>
      <c r="W6" s="20">
        <f t="shared" si="3"/>
        <v>7.92</v>
      </c>
      <c r="X6" s="20">
        <f t="shared" si="3"/>
        <v>9616.5400000000009</v>
      </c>
      <c r="Y6" s="21">
        <f>IF(Y7="",NA(),Y7)</f>
        <v>102.14</v>
      </c>
      <c r="Z6" s="21">
        <f t="shared" ref="Z6:AH6" si="4">IF(Z7="",NA(),Z7)</f>
        <v>106.56</v>
      </c>
      <c r="AA6" s="21">
        <f t="shared" si="4"/>
        <v>107.64</v>
      </c>
      <c r="AB6" s="21">
        <f t="shared" si="4"/>
        <v>108.46</v>
      </c>
      <c r="AC6" s="21">
        <f t="shared" si="4"/>
        <v>107.51</v>
      </c>
      <c r="AD6" s="21">
        <f t="shared" si="4"/>
        <v>107.87</v>
      </c>
      <c r="AE6" s="21">
        <f t="shared" si="4"/>
        <v>109.78</v>
      </c>
      <c r="AF6" s="21">
        <f t="shared" si="4"/>
        <v>109.96</v>
      </c>
      <c r="AG6" s="21">
        <f t="shared" si="4"/>
        <v>109.44</v>
      </c>
      <c r="AH6" s="21">
        <f t="shared" si="4"/>
        <v>109.53</v>
      </c>
      <c r="AI6" s="20" t="str">
        <f>IF(AI7="","",IF(AI7="-","【-】","【"&amp;SUBSTITUTE(TEXT(AI7,"#,##0.00"),"-","△")&amp;"】"))</f>
        <v>【105.36】</v>
      </c>
      <c r="AJ6" s="20">
        <f>IF(AJ7="",NA(),AJ7)</f>
        <v>0</v>
      </c>
      <c r="AK6" s="20">
        <f t="shared" ref="AK6:AS6" si="5">IF(AK7="",NA(),AK7)</f>
        <v>0</v>
      </c>
      <c r="AL6" s="20">
        <f t="shared" si="5"/>
        <v>0</v>
      </c>
      <c r="AM6" s="20">
        <f t="shared" si="5"/>
        <v>0</v>
      </c>
      <c r="AN6" s="20">
        <f t="shared" si="5"/>
        <v>0</v>
      </c>
      <c r="AO6" s="21">
        <f t="shared" si="5"/>
        <v>11.59</v>
      </c>
      <c r="AP6" s="21">
        <f t="shared" si="5"/>
        <v>9.36</v>
      </c>
      <c r="AQ6" s="21">
        <f t="shared" si="5"/>
        <v>7.56</v>
      </c>
      <c r="AR6" s="21">
        <f t="shared" si="5"/>
        <v>5.84</v>
      </c>
      <c r="AS6" s="21">
        <f t="shared" si="5"/>
        <v>3.58</v>
      </c>
      <c r="AT6" s="20" t="str">
        <f>IF(AT7="","",IF(AT7="-","【-】","【"&amp;SUBSTITUTE(TEXT(AT7,"#,##0.00"),"-","△")&amp;"】"))</f>
        <v>【3.12】</v>
      </c>
      <c r="AU6" s="21">
        <f>IF(AU7="",NA(),AU7)</f>
        <v>38.729999999999997</v>
      </c>
      <c r="AV6" s="21">
        <f t="shared" ref="AV6:BD6" si="6">IF(AV7="",NA(),AV7)</f>
        <v>44.79</v>
      </c>
      <c r="AW6" s="21">
        <f t="shared" si="6"/>
        <v>50.17</v>
      </c>
      <c r="AX6" s="21">
        <f t="shared" si="6"/>
        <v>71.709999999999994</v>
      </c>
      <c r="AY6" s="21">
        <f t="shared" si="6"/>
        <v>88.53</v>
      </c>
      <c r="AZ6" s="21">
        <f t="shared" si="6"/>
        <v>37.200000000000003</v>
      </c>
      <c r="BA6" s="21">
        <f t="shared" si="6"/>
        <v>47.13</v>
      </c>
      <c r="BB6" s="21">
        <f t="shared" si="6"/>
        <v>50.85</v>
      </c>
      <c r="BC6" s="21">
        <f t="shared" si="6"/>
        <v>63.13</v>
      </c>
      <c r="BD6" s="21">
        <f t="shared" si="6"/>
        <v>70.599999999999994</v>
      </c>
      <c r="BE6" s="20" t="str">
        <f>IF(BE7="","",IF(BE7="-","【-】","【"&amp;SUBSTITUTE(TEXT(BE7,"#,##0.00"),"-","△")&amp;"】"))</f>
        <v>【82.75】</v>
      </c>
      <c r="BF6" s="21">
        <f>IF(BF7="",NA(),BF7)</f>
        <v>289.37</v>
      </c>
      <c r="BG6" s="21">
        <f t="shared" ref="BG6:BO6" si="7">IF(BG7="",NA(),BG7)</f>
        <v>294.8</v>
      </c>
      <c r="BH6" s="21">
        <f t="shared" si="7"/>
        <v>281.01</v>
      </c>
      <c r="BI6" s="21">
        <f t="shared" si="7"/>
        <v>272.49</v>
      </c>
      <c r="BJ6" s="21">
        <f t="shared" si="7"/>
        <v>252.99</v>
      </c>
      <c r="BK6" s="21">
        <f t="shared" si="7"/>
        <v>843.72</v>
      </c>
      <c r="BL6" s="21">
        <f t="shared" si="7"/>
        <v>788.62</v>
      </c>
      <c r="BM6" s="21">
        <f t="shared" si="7"/>
        <v>772.15</v>
      </c>
      <c r="BN6" s="21">
        <f t="shared" si="7"/>
        <v>717.6</v>
      </c>
      <c r="BO6" s="21">
        <f t="shared" si="7"/>
        <v>718.5</v>
      </c>
      <c r="BP6" s="20" t="str">
        <f>IF(BP7="","",IF(BP7="-","【-】","【"&amp;SUBSTITUTE(TEXT(BP7,"#,##0.00"),"-","△")&amp;"】"))</f>
        <v>【602.56】</v>
      </c>
      <c r="BQ6" s="21">
        <f>IF(BQ7="",NA(),BQ7)</f>
        <v>108.06</v>
      </c>
      <c r="BR6" s="21">
        <f t="shared" ref="BR6:BZ6" si="8">IF(BR7="",NA(),BR7)</f>
        <v>116.46</v>
      </c>
      <c r="BS6" s="21">
        <f t="shared" si="8"/>
        <v>117.45</v>
      </c>
      <c r="BT6" s="21">
        <f t="shared" si="8"/>
        <v>117.34</v>
      </c>
      <c r="BU6" s="21">
        <f t="shared" si="8"/>
        <v>115.7</v>
      </c>
      <c r="BV6" s="21">
        <f t="shared" si="8"/>
        <v>94.81</v>
      </c>
      <c r="BW6" s="21">
        <f t="shared" si="8"/>
        <v>99.88</v>
      </c>
      <c r="BX6" s="21">
        <f t="shared" si="8"/>
        <v>98.82</v>
      </c>
      <c r="BY6" s="21">
        <f t="shared" si="8"/>
        <v>97.58</v>
      </c>
      <c r="BZ6" s="21">
        <f t="shared" si="8"/>
        <v>98.33</v>
      </c>
      <c r="CA6" s="20" t="str">
        <f>IF(CA7="","",IF(CA7="-","【-】","【"&amp;SUBSTITUTE(TEXT(CA7,"#,##0.00"),"-","△")&amp;"】"))</f>
        <v>【97.94】</v>
      </c>
      <c r="CB6" s="21">
        <f>IF(CB7="",NA(),CB7)</f>
        <v>100.31</v>
      </c>
      <c r="CC6" s="21">
        <f t="shared" ref="CC6:CK6" si="9">IF(CC7="",NA(),CC7)</f>
        <v>93.49</v>
      </c>
      <c r="CD6" s="21">
        <f t="shared" si="9"/>
        <v>92.81</v>
      </c>
      <c r="CE6" s="21">
        <f t="shared" si="9"/>
        <v>93.79</v>
      </c>
      <c r="CF6" s="21">
        <f t="shared" si="9"/>
        <v>94.86</v>
      </c>
      <c r="CG6" s="21">
        <f t="shared" si="9"/>
        <v>129.9</v>
      </c>
      <c r="CH6" s="21">
        <f t="shared" si="9"/>
        <v>126.94</v>
      </c>
      <c r="CI6" s="21">
        <f t="shared" si="9"/>
        <v>128.38999999999999</v>
      </c>
      <c r="CJ6" s="21">
        <f t="shared" si="9"/>
        <v>129.85</v>
      </c>
      <c r="CK6" s="21">
        <f t="shared" si="9"/>
        <v>133.66</v>
      </c>
      <c r="CL6" s="20" t="str">
        <f>IF(CL7="","",IF(CL7="-","【-】","【"&amp;SUBSTITUTE(TEXT(CL7,"#,##0.00"),"-","△")&amp;"】"))</f>
        <v>【140.98】</v>
      </c>
      <c r="CM6" s="21" t="str">
        <f>IF(CM7="",NA(),CM7)</f>
        <v>-</v>
      </c>
      <c r="CN6" s="21" t="str">
        <f t="shared" ref="CN6:CV6" si="10">IF(CN7="",NA(),CN7)</f>
        <v>-</v>
      </c>
      <c r="CO6" s="21" t="str">
        <f t="shared" si="10"/>
        <v>-</v>
      </c>
      <c r="CP6" s="21" t="str">
        <f t="shared" si="10"/>
        <v>-</v>
      </c>
      <c r="CQ6" s="21" t="str">
        <f t="shared" si="10"/>
        <v>-</v>
      </c>
      <c r="CR6" s="21">
        <f t="shared" si="10"/>
        <v>80.11</v>
      </c>
      <c r="CS6" s="21">
        <f t="shared" si="10"/>
        <v>82.83</v>
      </c>
      <c r="CT6" s="21">
        <f t="shared" si="10"/>
        <v>69.38</v>
      </c>
      <c r="CU6" s="21">
        <f t="shared" si="10"/>
        <v>70.39</v>
      </c>
      <c r="CV6" s="21">
        <f t="shared" si="10"/>
        <v>72.13</v>
      </c>
      <c r="CW6" s="20" t="str">
        <f>IF(CW7="","",IF(CW7="-","【-】","【"&amp;SUBSTITUTE(TEXT(CW7,"#,##0.00"),"-","△")&amp;"】"))</f>
        <v>【60.13】</v>
      </c>
      <c r="CX6" s="21">
        <f>IF(CX7="",NA(),CX7)</f>
        <v>99.89</v>
      </c>
      <c r="CY6" s="21">
        <f t="shared" ref="CY6:DG6" si="11">IF(CY7="",NA(),CY7)</f>
        <v>99.89</v>
      </c>
      <c r="CZ6" s="21">
        <f t="shared" si="11"/>
        <v>99.89</v>
      </c>
      <c r="DA6" s="21">
        <f t="shared" si="11"/>
        <v>99.9</v>
      </c>
      <c r="DB6" s="21">
        <f t="shared" si="11"/>
        <v>99.9</v>
      </c>
      <c r="DC6" s="21">
        <f t="shared" si="11"/>
        <v>95.96</v>
      </c>
      <c r="DD6" s="21">
        <f t="shared" si="11"/>
        <v>95.73</v>
      </c>
      <c r="DE6" s="21">
        <f t="shared" si="11"/>
        <v>96.1</v>
      </c>
      <c r="DF6" s="21">
        <f t="shared" si="11"/>
        <v>96.61</v>
      </c>
      <c r="DG6" s="21">
        <f t="shared" si="11"/>
        <v>96.35</v>
      </c>
      <c r="DH6" s="20" t="str">
        <f>IF(DH7="","",IF(DH7="-","【-】","【"&amp;SUBSTITUTE(TEXT(DH7,"#,##0.00"),"-","△")&amp;"】"))</f>
        <v>【96.00】</v>
      </c>
      <c r="DI6" s="21">
        <f>IF(DI7="",NA(),DI7)</f>
        <v>4.43</v>
      </c>
      <c r="DJ6" s="21">
        <f t="shared" ref="DJ6:DR6" si="12">IF(DJ7="",NA(),DJ7)</f>
        <v>8.6</v>
      </c>
      <c r="DK6" s="21">
        <f t="shared" si="12"/>
        <v>12.23</v>
      </c>
      <c r="DL6" s="21">
        <f t="shared" si="12"/>
        <v>15.64</v>
      </c>
      <c r="DM6" s="21">
        <f t="shared" si="12"/>
        <v>18.600000000000001</v>
      </c>
      <c r="DN6" s="21">
        <f t="shared" si="12"/>
        <v>20.23</v>
      </c>
      <c r="DO6" s="21">
        <f t="shared" si="12"/>
        <v>22.34</v>
      </c>
      <c r="DP6" s="21">
        <f t="shared" si="12"/>
        <v>24.65</v>
      </c>
      <c r="DQ6" s="21">
        <f t="shared" si="12"/>
        <v>24.87</v>
      </c>
      <c r="DR6" s="21">
        <f t="shared" si="12"/>
        <v>26.94</v>
      </c>
      <c r="DS6" s="20" t="str">
        <f>IF(DS7="","",IF(DS7="-","【-】","【"&amp;SUBSTITUTE(TEXT(DS7,"#,##0.00"),"-","△")&amp;"】"))</f>
        <v>【42.20】</v>
      </c>
      <c r="DT6" s="20">
        <f>IF(DT7="",NA(),DT7)</f>
        <v>0</v>
      </c>
      <c r="DU6" s="20">
        <f t="shared" ref="DU6:EC6" si="13">IF(DU7="",NA(),DU7)</f>
        <v>0</v>
      </c>
      <c r="DV6" s="20">
        <f t="shared" si="13"/>
        <v>0</v>
      </c>
      <c r="DW6" s="20">
        <f t="shared" si="13"/>
        <v>0</v>
      </c>
      <c r="DX6" s="20">
        <f t="shared" si="13"/>
        <v>0</v>
      </c>
      <c r="DY6" s="21">
        <f t="shared" si="13"/>
        <v>1.63</v>
      </c>
      <c r="DZ6" s="21">
        <f t="shared" si="13"/>
        <v>1.94</v>
      </c>
      <c r="EA6" s="21">
        <f t="shared" si="13"/>
        <v>2.42</v>
      </c>
      <c r="EB6" s="21">
        <f t="shared" si="13"/>
        <v>3</v>
      </c>
      <c r="EC6" s="21">
        <f t="shared" si="13"/>
        <v>3.91</v>
      </c>
      <c r="ED6" s="20" t="str">
        <f>IF(ED7="","",IF(ED7="-","【-】","【"&amp;SUBSTITUTE(TEXT(ED7,"#,##0.00"),"-","△")&amp;"】"))</f>
        <v>【9.46】</v>
      </c>
      <c r="EE6" s="20">
        <f>IF(EE7="",NA(),EE7)</f>
        <v>0</v>
      </c>
      <c r="EF6" s="20">
        <f t="shared" ref="EF6:EN6" si="14">IF(EF7="",NA(),EF7)</f>
        <v>0</v>
      </c>
      <c r="EG6" s="20">
        <f t="shared" si="14"/>
        <v>0</v>
      </c>
      <c r="EH6" s="20">
        <f t="shared" si="14"/>
        <v>0</v>
      </c>
      <c r="EI6" s="20">
        <f t="shared" si="14"/>
        <v>0</v>
      </c>
      <c r="EJ6" s="21">
        <f t="shared" si="14"/>
        <v>0.12</v>
      </c>
      <c r="EK6" s="21">
        <f t="shared" si="14"/>
        <v>0.35</v>
      </c>
      <c r="EL6" s="21">
        <f t="shared" si="14"/>
        <v>0.1</v>
      </c>
      <c r="EM6" s="21">
        <f t="shared" si="14"/>
        <v>1.51</v>
      </c>
      <c r="EN6" s="21">
        <f t="shared" si="14"/>
        <v>0.17</v>
      </c>
      <c r="EO6" s="20" t="str">
        <f>IF(EO7="","",IF(EO7="-","【-】","【"&amp;SUBSTITUTE(TEXT(EO7,"#,##0.00"),"-","△")&amp;"】"))</f>
        <v>【0.19】</v>
      </c>
    </row>
    <row r="7" spans="1:148" s="22" customFormat="1" x14ac:dyDescent="0.15">
      <c r="A7" s="14"/>
      <c r="B7" s="23">
        <v>2024</v>
      </c>
      <c r="C7" s="23">
        <v>132152</v>
      </c>
      <c r="D7" s="23">
        <v>46</v>
      </c>
      <c r="E7" s="23">
        <v>17</v>
      </c>
      <c r="F7" s="23">
        <v>1</v>
      </c>
      <c r="G7" s="23">
        <v>0</v>
      </c>
      <c r="H7" s="23" t="s">
        <v>96</v>
      </c>
      <c r="I7" s="23" t="s">
        <v>97</v>
      </c>
      <c r="J7" s="23" t="s">
        <v>98</v>
      </c>
      <c r="K7" s="23" t="s">
        <v>99</v>
      </c>
      <c r="L7" s="23" t="s">
        <v>100</v>
      </c>
      <c r="M7" s="23" t="s">
        <v>101</v>
      </c>
      <c r="N7" s="24" t="s">
        <v>102</v>
      </c>
      <c r="O7" s="24">
        <v>73.06</v>
      </c>
      <c r="P7" s="24">
        <v>100</v>
      </c>
      <c r="Q7" s="24">
        <v>100</v>
      </c>
      <c r="R7" s="24">
        <v>1804</v>
      </c>
      <c r="S7" s="24">
        <v>76079</v>
      </c>
      <c r="T7" s="24">
        <v>8.15</v>
      </c>
      <c r="U7" s="24">
        <v>9334.85</v>
      </c>
      <c r="V7" s="24">
        <v>76163</v>
      </c>
      <c r="W7" s="24">
        <v>7.92</v>
      </c>
      <c r="X7" s="24">
        <v>9616.5400000000009</v>
      </c>
      <c r="Y7" s="24">
        <v>102.14</v>
      </c>
      <c r="Z7" s="24">
        <v>106.56</v>
      </c>
      <c r="AA7" s="24">
        <v>107.64</v>
      </c>
      <c r="AB7" s="24">
        <v>108.46</v>
      </c>
      <c r="AC7" s="24">
        <v>107.51</v>
      </c>
      <c r="AD7" s="24">
        <v>107.87</v>
      </c>
      <c r="AE7" s="24">
        <v>109.78</v>
      </c>
      <c r="AF7" s="24">
        <v>109.96</v>
      </c>
      <c r="AG7" s="24">
        <v>109.44</v>
      </c>
      <c r="AH7" s="24">
        <v>109.53</v>
      </c>
      <c r="AI7" s="24">
        <v>105.36</v>
      </c>
      <c r="AJ7" s="24">
        <v>0</v>
      </c>
      <c r="AK7" s="24">
        <v>0</v>
      </c>
      <c r="AL7" s="24">
        <v>0</v>
      </c>
      <c r="AM7" s="24">
        <v>0</v>
      </c>
      <c r="AN7" s="24">
        <v>0</v>
      </c>
      <c r="AO7" s="24">
        <v>11.59</v>
      </c>
      <c r="AP7" s="24">
        <v>9.36</v>
      </c>
      <c r="AQ7" s="24">
        <v>7.56</v>
      </c>
      <c r="AR7" s="24">
        <v>5.84</v>
      </c>
      <c r="AS7" s="24">
        <v>3.58</v>
      </c>
      <c r="AT7" s="24">
        <v>3.12</v>
      </c>
      <c r="AU7" s="24">
        <v>38.729999999999997</v>
      </c>
      <c r="AV7" s="24">
        <v>44.79</v>
      </c>
      <c r="AW7" s="24">
        <v>50.17</v>
      </c>
      <c r="AX7" s="24">
        <v>71.709999999999994</v>
      </c>
      <c r="AY7" s="24">
        <v>88.53</v>
      </c>
      <c r="AZ7" s="24">
        <v>37.200000000000003</v>
      </c>
      <c r="BA7" s="24">
        <v>47.13</v>
      </c>
      <c r="BB7" s="24">
        <v>50.85</v>
      </c>
      <c r="BC7" s="24">
        <v>63.13</v>
      </c>
      <c r="BD7" s="24">
        <v>70.599999999999994</v>
      </c>
      <c r="BE7" s="24">
        <v>82.75</v>
      </c>
      <c r="BF7" s="24">
        <v>289.37</v>
      </c>
      <c r="BG7" s="24">
        <v>294.8</v>
      </c>
      <c r="BH7" s="24">
        <v>281.01</v>
      </c>
      <c r="BI7" s="24">
        <v>272.49</v>
      </c>
      <c r="BJ7" s="24">
        <v>252.99</v>
      </c>
      <c r="BK7" s="24">
        <v>843.72</v>
      </c>
      <c r="BL7" s="24">
        <v>788.62</v>
      </c>
      <c r="BM7" s="24">
        <v>772.15</v>
      </c>
      <c r="BN7" s="24">
        <v>717.6</v>
      </c>
      <c r="BO7" s="24">
        <v>718.5</v>
      </c>
      <c r="BP7" s="24">
        <v>602.55999999999995</v>
      </c>
      <c r="BQ7" s="24">
        <v>108.06</v>
      </c>
      <c r="BR7" s="24">
        <v>116.46</v>
      </c>
      <c r="BS7" s="24">
        <v>117.45</v>
      </c>
      <c r="BT7" s="24">
        <v>117.34</v>
      </c>
      <c r="BU7" s="24">
        <v>115.7</v>
      </c>
      <c r="BV7" s="24">
        <v>94.81</v>
      </c>
      <c r="BW7" s="24">
        <v>99.88</v>
      </c>
      <c r="BX7" s="24">
        <v>98.82</v>
      </c>
      <c r="BY7" s="24">
        <v>97.58</v>
      </c>
      <c r="BZ7" s="24">
        <v>98.33</v>
      </c>
      <c r="CA7" s="24">
        <v>97.94</v>
      </c>
      <c r="CB7" s="24">
        <v>100.31</v>
      </c>
      <c r="CC7" s="24">
        <v>93.49</v>
      </c>
      <c r="CD7" s="24">
        <v>92.81</v>
      </c>
      <c r="CE7" s="24">
        <v>93.79</v>
      </c>
      <c r="CF7" s="24">
        <v>94.86</v>
      </c>
      <c r="CG7" s="24">
        <v>129.9</v>
      </c>
      <c r="CH7" s="24">
        <v>126.94</v>
      </c>
      <c r="CI7" s="24">
        <v>128.38999999999999</v>
      </c>
      <c r="CJ7" s="24">
        <v>129.85</v>
      </c>
      <c r="CK7" s="24">
        <v>133.66</v>
      </c>
      <c r="CL7" s="24">
        <v>140.97999999999999</v>
      </c>
      <c r="CM7" s="24" t="s">
        <v>102</v>
      </c>
      <c r="CN7" s="24" t="s">
        <v>102</v>
      </c>
      <c r="CO7" s="24" t="s">
        <v>102</v>
      </c>
      <c r="CP7" s="24" t="s">
        <v>102</v>
      </c>
      <c r="CQ7" s="24" t="s">
        <v>102</v>
      </c>
      <c r="CR7" s="24">
        <v>80.11</v>
      </c>
      <c r="CS7" s="24">
        <v>82.83</v>
      </c>
      <c r="CT7" s="24">
        <v>69.38</v>
      </c>
      <c r="CU7" s="24">
        <v>70.39</v>
      </c>
      <c r="CV7" s="24">
        <v>72.13</v>
      </c>
      <c r="CW7" s="24">
        <v>60.13</v>
      </c>
      <c r="CX7" s="24">
        <v>99.89</v>
      </c>
      <c r="CY7" s="24">
        <v>99.89</v>
      </c>
      <c r="CZ7" s="24">
        <v>99.89</v>
      </c>
      <c r="DA7" s="24">
        <v>99.9</v>
      </c>
      <c r="DB7" s="24">
        <v>99.9</v>
      </c>
      <c r="DC7" s="24">
        <v>95.96</v>
      </c>
      <c r="DD7" s="24">
        <v>95.73</v>
      </c>
      <c r="DE7" s="24">
        <v>96.1</v>
      </c>
      <c r="DF7" s="24">
        <v>96.61</v>
      </c>
      <c r="DG7" s="24">
        <v>96.35</v>
      </c>
      <c r="DH7" s="24">
        <v>96</v>
      </c>
      <c r="DI7" s="24">
        <v>4.43</v>
      </c>
      <c r="DJ7" s="24">
        <v>8.6</v>
      </c>
      <c r="DK7" s="24">
        <v>12.23</v>
      </c>
      <c r="DL7" s="24">
        <v>15.64</v>
      </c>
      <c r="DM7" s="24">
        <v>18.600000000000001</v>
      </c>
      <c r="DN7" s="24">
        <v>20.23</v>
      </c>
      <c r="DO7" s="24">
        <v>22.34</v>
      </c>
      <c r="DP7" s="24">
        <v>24.65</v>
      </c>
      <c r="DQ7" s="24">
        <v>24.87</v>
      </c>
      <c r="DR7" s="24">
        <v>26.94</v>
      </c>
      <c r="DS7" s="24">
        <v>42.2</v>
      </c>
      <c r="DT7" s="24">
        <v>0</v>
      </c>
      <c r="DU7" s="24">
        <v>0</v>
      </c>
      <c r="DV7" s="24">
        <v>0</v>
      </c>
      <c r="DW7" s="24">
        <v>0</v>
      </c>
      <c r="DX7" s="24">
        <v>0</v>
      </c>
      <c r="DY7" s="24">
        <v>1.63</v>
      </c>
      <c r="DZ7" s="24">
        <v>1.94</v>
      </c>
      <c r="EA7" s="24">
        <v>2.42</v>
      </c>
      <c r="EB7" s="24">
        <v>3</v>
      </c>
      <c r="EC7" s="24">
        <v>3.91</v>
      </c>
      <c r="ED7" s="24">
        <v>9.4600000000000009</v>
      </c>
      <c r="EE7" s="24">
        <v>0</v>
      </c>
      <c r="EF7" s="24">
        <v>0</v>
      </c>
      <c r="EG7" s="24">
        <v>0</v>
      </c>
      <c r="EH7" s="24">
        <v>0</v>
      </c>
      <c r="EI7" s="24">
        <v>0</v>
      </c>
      <c r="EJ7" s="24">
        <v>0.12</v>
      </c>
      <c r="EK7" s="24">
        <v>0.35</v>
      </c>
      <c r="EL7" s="24">
        <v>0.1</v>
      </c>
      <c r="EM7" s="24">
        <v>1.51</v>
      </c>
      <c r="EN7" s="24">
        <v>0.17</v>
      </c>
      <c r="EO7" s="24">
        <v>0.19</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111</v>
      </c>
      <c r="E13" t="s">
        <v>110</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和田　賢</cp:lastModifiedBy>
  <dcterms:created xsi:type="dcterms:W3CDTF">2025-12-23T05:59:29Z</dcterms:created>
  <dcterms:modified xsi:type="dcterms:W3CDTF">2026-01-21T00:28:06Z</dcterms:modified>
  <cp:category/>
</cp:coreProperties>
</file>