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m20svfil01\内部フォルダ\下水道課\一般職用\共通ファイル\101_公営企業会計マニュアル等\経営分析表関係\R8.1.16 Fw【東京都市町村課：1月28日（水）〆】公営企業に係る経営比較分析表（令和6年度決算）の分析等について（依頼）\"/>
    </mc:Choice>
  </mc:AlternateContent>
  <workbookProtection workbookAlgorithmName="SHA-512" workbookHashValue="wZN2lsRgKE+tZ95bP2FanVVHyqT2WW3tuMXBVUQmWYFmx7ggCT113X/6LDe3/Ga/aQ199FLgIb0v9zugAJaDuw==" workbookSaltValue="uDbfedzOSsARnDd5dTOHwg=="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BB10" i="4"/>
  <c r="AT10" i="4"/>
  <c r="P10" i="4"/>
  <c r="AT8" i="4"/>
  <c r="W8" i="4"/>
  <c r="P8" i="4"/>
  <c r="B6"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<sst xmlns="http://schemas.openxmlformats.org/spreadsheetml/2006/main" count="236" uniqueCount="116">
  <si>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</si>
  <si>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</si>
  <si>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</si>
  <si>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</si>
  <si>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</si>
  <si>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</si>
  <si>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</si>
  <si>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</si>
  <si>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</si>
  <si>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</si>
  <si>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</si>
  <si>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</si>
  <si>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</si>
  <si>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</si>
  <si>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</si>
  <si>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</si>
  <si>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</si>
  <si>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</si>
  <si>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</si>
  <si>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</si>
  <si>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</si>
  <si>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</si>
  <si>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</si>
  <si>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</si>
  <si>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</si>
  <si>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</si>
  <si>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</si>
  <si>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</si>
  <si>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</si>
  <si>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</si>
  <si>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</si>
  <si>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</si>
  <si>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</si>
  <si>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</si>
  <si>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</si>
  <si>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</si>
  <si>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</si>
  <si>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</si>
  <si>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</si>
  <si>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</si>
  <si>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</si>
  <si>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</si>
  <si>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</si>
  <si>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</si>
  <si>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</si>
  <si>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</si>
  <si>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</si>
  <si>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</si>
  <si>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</si>
  <si>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</si>
  <si>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</si>
  <si>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</si>
  <si>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</si>
  <si>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</si>
  <si>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</si>
  <si>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</si>
  <si>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</si>
  <si>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</si>
  <si>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</si>
  <si>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</si>
  <si>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</si>
  <si>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</si>
  <si>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</si>
  <si>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</si>
  <si>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</si>
  <si>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</si>
  <si>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</si>
  <si>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</si>
  <si>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</si>
  <si>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</si>
  <si>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</si>
  <si>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</si>
  <si>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</si>
  <si>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</si>
  <si>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</si>
  <si>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</si>
  <si>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</si>
  <si>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</si>
  <si>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</si>
  <si>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</si>
  <si>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</si>
  <si>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</si>
  <si>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</si>
  <si>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</si>
  <si>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</si>
  <si>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</si>
  <si>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</si>
  <si>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</si>
  <si>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</si>
  <si>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</si>
  <si>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</si>
  <si>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</si>
  <si>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</si>
  <si>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</si>
  <si>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</si>
  <si>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</si>
  <si>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国立市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</si>
  <si>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</si>
  <si>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</si>
  <si>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</si>
  <si>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</si>
  <si>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</si>
  <si>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</si>
  <si>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</si>
  <si>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</si>
  <si>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</si>
  <si>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</si>
  <si>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</si>
  <si>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</si>
  <si>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</si>
  <si>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</si>
  <si>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</si>
  <si>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</si>
  <si>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令和2年4月より地方公営企業法を適用し、公営企業会計基準を適用して運営している。
　①経常収支比率及び⑤経費回収率は100％以上となっており、②累積欠損金比率が0％となっていることから、単年度の全体収支が黒字で経営状況は良好と判断できる。
　③流動比率は、過去の集中的な建設投資の影響で100％を下回っているものの、④企業債残高対事業規模比率は、類似団体及び令和6年度全国平均と比べて国立市は低い数値となっており、料金収入に対する企業債残高の割合は比較的に低い状態といえる。
　⑥汚水処理原価は、類似団体及び令和6年度全国平均と比べて国立市は低い水準で汚水処理原価は安価と判断できる。
　⑧水洗化率は、類似団体及び令和6年度全国平均と比べて国立市は高い水準となっているが、今後も水洗化促進の戸別訪問、啓発チラシの配布等普及活動を行っていく。</t>
    <phoneticPr fontId="4"/>
  </si>
  <si>
    <t>　国立市の公共下水道は、昭和45（1970）年から下水道事業に着手した管きょと事業着手以前（昭和36年～昭和44年）に布設した管きょを含めると、総管きょ延長は約223㎞になる。標準的な耐用年数は50年とされていて、すでに耐用年数を超えている管きょが出てきている。このことから、平成29年度にストックマネジメント基本計画を策定し、その後、点検調査、実施設計等を経て、令和2年度から、毎年、改築工事を実施しており、今後も長期的に工事費の平準化が図れるよう努めていくこととしている。</t>
    <phoneticPr fontId="4"/>
  </si>
  <si>
    <t>　今後見込まれる人口減少に伴う使用料収入の減少を踏まえ、建設改良事業は事業内容を検討し、補助金等の制度を活用しながら企業債の発行額の圧縮に努め、資本費平準化債についても汚水分については借入れを行わないことを基本とする。老朽化対策についても、施設の老朽化が進み更新需要が増大していくことから、財政を圧迫しないように計画的に行っていくこととしている。また、令和8年度から流域下水道維持管理負担金が改定されるなど、営業費用の増加が見込まれることから、下水道会計の健全化、経営の効率化、経営内容の明確化及び透明性の向上を図るため、令和7年度に下水道事業経営戦略を改定し、持続的で安定した下水道サービスの提供を目指している。</t>
    <rPh sb="3" eb="5">
      <t>ミコ</t>
    </rPh>
    <rPh sb="8" eb="12">
      <t>ジンコウゲンショウ</t>
    </rPh>
    <rPh sb="13" eb="14">
      <t>トモナ</t>
    </rPh>
    <rPh sb="15" eb="18">
      <t>シヨウリョウ</t>
    </rPh>
    <rPh sb="18" eb="20">
      <t>シュウニュウ</t>
    </rPh>
    <rPh sb="21" eb="23">
      <t>ゲンショウ</t>
    </rPh>
    <rPh sb="24" eb="25">
      <t>フ</t>
    </rPh>
    <rPh sb="84" eb="87">
      <t>オスイブン</t>
    </rPh>
    <rPh sb="120" eb="122">
      <t>シセツ</t>
    </rPh>
    <rPh sb="123" eb="126">
      <t>ロウキュウカ</t>
    </rPh>
    <rPh sb="127" eb="128">
      <t>スス</t>
    </rPh>
    <rPh sb="129" eb="133">
      <t>コウシンジュヨウ</t>
    </rPh>
    <rPh sb="134" eb="136">
      <t>ゾウダイ</t>
    </rPh>
    <rPh sb="176" eb="178">
      <t>レイワ</t>
    </rPh>
    <rPh sb="179" eb="181">
      <t>ネンド</t>
    </rPh>
    <rPh sb="183" eb="195">
      <t>リュウイキゲスイドウイジカンリフタンキン</t>
    </rPh>
    <rPh sb="196" eb="198">
      <t>カイテイ</t>
    </rPh>
    <rPh sb="204" eb="208">
      <t>エイギョウヒヨウ</t>
    </rPh>
    <rPh sb="209" eb="211">
      <t>ゾウカ</t>
    </rPh>
    <rPh sb="212" eb="214">
      <t>ミコ</t>
    </rPh>
    <rPh sb="261" eb="263">
      <t>レイワ</t>
    </rPh>
    <rPh sb="264" eb="266">
      <t>ネンド</t>
    </rPh>
    <rPh sb="267" eb="272">
      <t>ゲスイドウジギョウ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</si>
</sst>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BDB-45C4-8812-F1678AAAD3A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0BDB-45C4-8812-F1678AAAD3A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EB4-4680-AE7C-85662D1475D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6EB4-4680-AE7C-85662D1475D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99.89</c:v>
                </c:pt>
                <c:pt idx="1">
                  <c:v>99.89</c:v>
                </c:pt>
                <c:pt idx="2">
                  <c:v>99.89</c:v>
                </c:pt>
                <c:pt idx="3">
                  <c:v>99.9</c:v>
                </c:pt>
                <c:pt idx="4">
                  <c:v>99.9</c:v>
                </c:pt>
              </c:numCache>
            </c:numRef>
          </c:val>
          <c:extLst>
            <c:ext xmlns:c16="http://schemas.microsoft.com/office/drawing/2014/chart" uri="{C3380CC4-5D6E-409C-BE32-E72D297353CC}">
              <c16:uniqueId val="{00000000-BBBC-4F78-9519-9A6431BDA11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BBBC-4F78-9519-9A6431BDA11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102.14</c:v>
                </c:pt>
                <c:pt idx="1">
                  <c:v>106.56</c:v>
                </c:pt>
                <c:pt idx="2">
                  <c:v>107.64</c:v>
                </c:pt>
                <c:pt idx="3">
                  <c:v>108.46</c:v>
                </c:pt>
                <c:pt idx="4">
                  <c:v>107.51</c:v>
                </c:pt>
              </c:numCache>
            </c:numRef>
          </c:val>
          <c:extLst>
            <c:ext xmlns:c16="http://schemas.microsoft.com/office/drawing/2014/chart" uri="{C3380CC4-5D6E-409C-BE32-E72D297353CC}">
              <c16:uniqueId val="{00000000-83B9-4804-B42E-55F345448E2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83B9-4804-B42E-55F345448E2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4.43</c:v>
                </c:pt>
                <c:pt idx="1">
                  <c:v>8.6</c:v>
                </c:pt>
                <c:pt idx="2">
                  <c:v>12.23</c:v>
                </c:pt>
                <c:pt idx="3">
                  <c:v>15.64</c:v>
                </c:pt>
                <c:pt idx="4">
                  <c:v>18.600000000000001</c:v>
                </c:pt>
              </c:numCache>
            </c:numRef>
          </c:val>
          <c:extLst>
            <c:ext xmlns:c16="http://schemas.microsoft.com/office/drawing/2014/chart" uri="{C3380CC4-5D6E-409C-BE32-E72D297353CC}">
              <c16:uniqueId val="{00000000-246D-408B-861B-519F9BD17D6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246D-408B-861B-519F9BD17D6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6D1-419A-A8D2-E54A5191AFF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86D1-419A-A8D2-E54A5191AFF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4FD-43B1-A3F2-7FBA11F027E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04FD-43B1-A3F2-7FBA11F027E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38.729999999999997</c:v>
                </c:pt>
                <c:pt idx="1">
                  <c:v>44.79</c:v>
                </c:pt>
                <c:pt idx="2">
                  <c:v>50.17</c:v>
                </c:pt>
                <c:pt idx="3">
                  <c:v>71.709999999999994</c:v>
                </c:pt>
                <c:pt idx="4">
                  <c:v>88.53</c:v>
                </c:pt>
              </c:numCache>
            </c:numRef>
          </c:val>
          <c:extLst>
            <c:ext xmlns:c16="http://schemas.microsoft.com/office/drawing/2014/chart" uri="{C3380CC4-5D6E-409C-BE32-E72D297353CC}">
              <c16:uniqueId val="{00000000-D693-4BB9-A254-8BDD739FC41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D693-4BB9-A254-8BDD739FC41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289.37</c:v>
                </c:pt>
                <c:pt idx="1">
                  <c:v>294.8</c:v>
                </c:pt>
                <c:pt idx="2">
                  <c:v>281.01</c:v>
                </c:pt>
                <c:pt idx="3">
                  <c:v>272.49</c:v>
                </c:pt>
                <c:pt idx="4">
                  <c:v>252.99</c:v>
                </c:pt>
              </c:numCache>
            </c:numRef>
          </c:val>
          <c:extLst>
            <c:ext xmlns:c16="http://schemas.microsoft.com/office/drawing/2014/chart" uri="{C3380CC4-5D6E-409C-BE32-E72D297353CC}">
              <c16:uniqueId val="{00000000-B83D-4373-99B3-25792699918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B83D-4373-99B3-25792699918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108.06</c:v>
                </c:pt>
                <c:pt idx="1">
                  <c:v>116.46</c:v>
                </c:pt>
                <c:pt idx="2">
                  <c:v>117.45</c:v>
                </c:pt>
                <c:pt idx="3">
                  <c:v>117.34</c:v>
                </c:pt>
                <c:pt idx="4">
                  <c:v>115.7</c:v>
                </c:pt>
              </c:numCache>
            </c:numRef>
          </c:val>
          <c:extLst>
            <c:ext xmlns:c16="http://schemas.microsoft.com/office/drawing/2014/chart" uri="{C3380CC4-5D6E-409C-BE32-E72D297353CC}">
              <c16:uniqueId val="{00000000-4BD8-4B1B-863A-8B11F4B2B6E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4BD8-4B1B-863A-8B11F4B2B6E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100.31</c:v>
                </c:pt>
                <c:pt idx="1">
                  <c:v>93.49</c:v>
                </c:pt>
                <c:pt idx="2">
                  <c:v>92.81</c:v>
                </c:pt>
                <c:pt idx="3">
                  <c:v>93.79</c:v>
                </c:pt>
                <c:pt idx="4">
                  <c:v>94.86</c:v>
                </c:pt>
              </c:numCache>
            </c:numRef>
          </c:val>
          <c:extLst>
            <c:ext xmlns:c16="http://schemas.microsoft.com/office/drawing/2014/chart" uri="{C3380CC4-5D6E-409C-BE32-E72D297353CC}">
              <c16:uniqueId val="{00000000-D736-4169-9EF9-6A74D56A0B5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D736-4169-9EF9-6A74D56A0B5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東京都　国立市</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Bb1</v>
      </c>
      <c r="X8" s="65"/>
      <c r="Y8" s="65"/>
      <c r="Z8" s="65"/>
      <c r="AA8" s="65"/>
      <c r="AB8" s="65"/>
      <c r="AC8" s="65"/>
      <c r="AD8" s="66" t="str">
        <f>データ!$M$6</f>
        <v>非設置</v>
      </c>
      <c r="AE8" s="66"/>
      <c r="AF8" s="66"/>
      <c r="AG8" s="66"/>
      <c r="AH8" s="66"/>
      <c r="AI8" s="66"/>
      <c r="AJ8" s="66"/>
      <c r="AK8" s="3"/>
      <c r="AL8" s="54">
        <f>データ!S6</f>
        <v>76079</v>
      </c>
      <c r="AM8" s="54"/>
      <c r="AN8" s="54"/>
      <c r="AO8" s="54"/>
      <c r="AP8" s="54"/>
      <c r="AQ8" s="54"/>
      <c r="AR8" s="54"/>
      <c r="AS8" s="54"/>
      <c r="AT8" s="53">
        <f>データ!T6</f>
        <v>8.15</v>
      </c>
      <c r="AU8" s="53"/>
      <c r="AV8" s="53"/>
      <c r="AW8" s="53"/>
      <c r="AX8" s="53"/>
      <c r="AY8" s="53"/>
      <c r="AZ8" s="53"/>
      <c r="BA8" s="53"/>
      <c r="BB8" s="53">
        <f>データ!U6</f>
        <v>9334.85</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73.06</v>
      </c>
      <c r="J10" s="53"/>
      <c r="K10" s="53"/>
      <c r="L10" s="53"/>
      <c r="M10" s="53"/>
      <c r="N10" s="53"/>
      <c r="O10" s="53"/>
      <c r="P10" s="53">
        <f>データ!P6</f>
        <v>100</v>
      </c>
      <c r="Q10" s="53"/>
      <c r="R10" s="53"/>
      <c r="S10" s="53"/>
      <c r="T10" s="53"/>
      <c r="U10" s="53"/>
      <c r="V10" s="53"/>
      <c r="W10" s="53">
        <f>データ!Q6</f>
        <v>100</v>
      </c>
      <c r="X10" s="53"/>
      <c r="Y10" s="53"/>
      <c r="Z10" s="53"/>
      <c r="AA10" s="53"/>
      <c r="AB10" s="53"/>
      <c r="AC10" s="53"/>
      <c r="AD10" s="54">
        <f>データ!R6</f>
        <v>1804</v>
      </c>
      <c r="AE10" s="54"/>
      <c r="AF10" s="54"/>
      <c r="AG10" s="54"/>
      <c r="AH10" s="54"/>
      <c r="AI10" s="54"/>
      <c r="AJ10" s="54"/>
      <c r="AK10" s="2"/>
      <c r="AL10" s="54">
        <f>データ!V6</f>
        <v>76163</v>
      </c>
      <c r="AM10" s="54"/>
      <c r="AN10" s="54"/>
      <c r="AO10" s="54"/>
      <c r="AP10" s="54"/>
      <c r="AQ10" s="54"/>
      <c r="AR10" s="54"/>
      <c r="AS10" s="54"/>
      <c r="AT10" s="53">
        <f>データ!W6</f>
        <v>7.92</v>
      </c>
      <c r="AU10" s="53"/>
      <c r="AV10" s="53"/>
      <c r="AW10" s="53"/>
      <c r="AX10" s="53"/>
      <c r="AY10" s="53"/>
      <c r="AZ10" s="53"/>
      <c r="BA10" s="53"/>
      <c r="BB10" s="53">
        <f>データ!X6</f>
        <v>9616.5400000000009</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113</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115</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dlRN/H9l6f/tJ/veV/slmxCguDIWm6giULPmNCIvEhw60uxK2tjOwJ8yDptT9TXgyaTt1K+S+FB4M1pMH/L/5g==" saltValue="2KxgpfdBRrctqstY5OjTD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132152</v>
      </c>
      <c r="D6" s="19">
        <f t="shared" si="3"/>
        <v>46</v>
      </c>
      <c r="E6" s="19">
        <f t="shared" si="3"/>
        <v>17</v>
      </c>
      <c r="F6" s="19">
        <f t="shared" si="3"/>
        <v>1</v>
      </c>
      <c r="G6" s="19">
        <f t="shared" si="3"/>
        <v>0</v>
      </c>
      <c r="H6" s="19" t="str">
        <f t="shared" si="3"/>
        <v>東京都　国立市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73.06</v>
      </c>
      <c r="P6" s="20">
        <f t="shared" si="3"/>
        <v>100</v>
      </c>
      <c r="Q6" s="20">
        <f t="shared" si="3"/>
        <v>100</v>
      </c>
      <c r="R6" s="20">
        <f t="shared" si="3"/>
        <v>1804</v>
      </c>
      <c r="S6" s="20">
        <f t="shared" si="3"/>
        <v>76079</v>
      </c>
      <c r="T6" s="20">
        <f t="shared" si="3"/>
        <v>8.15</v>
      </c>
      <c r="U6" s="20">
        <f t="shared" si="3"/>
        <v>9334.85</v>
      </c>
      <c r="V6" s="20">
        <f t="shared" si="3"/>
        <v>76163</v>
      </c>
      <c r="W6" s="20">
        <f t="shared" si="3"/>
        <v>7.92</v>
      </c>
      <c r="X6" s="20">
        <f t="shared" si="3"/>
        <v>9616.5400000000009</v>
      </c>
      <c r="Y6" s="21">
        <f>IF(Y7="",NA(),Y7)</f>
        <v>102.14</v>
      </c>
      <c r="Z6" s="21">
        <f t="shared" ref="Z6:AH6" si="4">IF(Z7="",NA(),Z7)</f>
        <v>106.56</v>
      </c>
      <c r="AA6" s="21">
        <f t="shared" si="4"/>
        <v>107.64</v>
      </c>
      <c r="AB6" s="21">
        <f t="shared" si="4"/>
        <v>108.46</v>
      </c>
      <c r="AC6" s="21">
        <f t="shared" si="4"/>
        <v>107.51</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38.729999999999997</v>
      </c>
      <c r="AV6" s="21">
        <f t="shared" ref="AV6:BD6" si="6">IF(AV7="",NA(),AV7)</f>
        <v>44.79</v>
      </c>
      <c r="AW6" s="21">
        <f t="shared" si="6"/>
        <v>50.17</v>
      </c>
      <c r="AX6" s="21">
        <f t="shared" si="6"/>
        <v>71.709999999999994</v>
      </c>
      <c r="AY6" s="21">
        <f t="shared" si="6"/>
        <v>88.53</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289.37</v>
      </c>
      <c r="BG6" s="21">
        <f t="shared" ref="BG6:BO6" si="7">IF(BG7="",NA(),BG7)</f>
        <v>294.8</v>
      </c>
      <c r="BH6" s="21">
        <f t="shared" si="7"/>
        <v>281.01</v>
      </c>
      <c r="BI6" s="21">
        <f t="shared" si="7"/>
        <v>272.49</v>
      </c>
      <c r="BJ6" s="21">
        <f t="shared" si="7"/>
        <v>252.99</v>
      </c>
      <c r="BK6" s="21">
        <f t="shared" si="7"/>
        <v>843.72</v>
      </c>
      <c r="BL6" s="21">
        <f t="shared" si="7"/>
        <v>788.62</v>
      </c>
      <c r="BM6" s="21">
        <f t="shared" si="7"/>
        <v>772.15</v>
      </c>
      <c r="BN6" s="21">
        <f t="shared" si="7"/>
        <v>717.6</v>
      </c>
      <c r="BO6" s="21">
        <f t="shared" si="7"/>
        <v>718.5</v>
      </c>
      <c r="BP6" s="20" t="str">
        <f>IF(BP7="","",IF(BP7="-","【-】","【"&amp;SUBSTITUTE(TEXT(BP7,"#,##0.00"),"-","△")&amp;"】"))</f>
        <v>【602.56】</v>
      </c>
      <c r="BQ6" s="21">
        <f>IF(BQ7="",NA(),BQ7)</f>
        <v>108.06</v>
      </c>
      <c r="BR6" s="21">
        <f t="shared" ref="BR6:BZ6" si="8">IF(BR7="",NA(),BR7)</f>
        <v>116.46</v>
      </c>
      <c r="BS6" s="21">
        <f t="shared" si="8"/>
        <v>117.45</v>
      </c>
      <c r="BT6" s="21">
        <f t="shared" si="8"/>
        <v>117.34</v>
      </c>
      <c r="BU6" s="21">
        <f t="shared" si="8"/>
        <v>115.7</v>
      </c>
      <c r="BV6" s="21">
        <f t="shared" si="8"/>
        <v>94.81</v>
      </c>
      <c r="BW6" s="21">
        <f t="shared" si="8"/>
        <v>99.88</v>
      </c>
      <c r="BX6" s="21">
        <f t="shared" si="8"/>
        <v>98.82</v>
      </c>
      <c r="BY6" s="21">
        <f t="shared" si="8"/>
        <v>97.58</v>
      </c>
      <c r="BZ6" s="21">
        <f t="shared" si="8"/>
        <v>98.33</v>
      </c>
      <c r="CA6" s="20" t="str">
        <f>IF(CA7="","",IF(CA7="-","【-】","【"&amp;SUBSTITUTE(TEXT(CA7,"#,##0.00"),"-","△")&amp;"】"))</f>
        <v>【97.94】</v>
      </c>
      <c r="CB6" s="21">
        <f>IF(CB7="",NA(),CB7)</f>
        <v>100.31</v>
      </c>
      <c r="CC6" s="21">
        <f t="shared" ref="CC6:CK6" si="9">IF(CC7="",NA(),CC7)</f>
        <v>93.49</v>
      </c>
      <c r="CD6" s="21">
        <f t="shared" si="9"/>
        <v>92.81</v>
      </c>
      <c r="CE6" s="21">
        <f t="shared" si="9"/>
        <v>93.79</v>
      </c>
      <c r="CF6" s="21">
        <f t="shared" si="9"/>
        <v>94.86</v>
      </c>
      <c r="CG6" s="21">
        <f t="shared" si="9"/>
        <v>129.9</v>
      </c>
      <c r="CH6" s="21">
        <f t="shared" si="9"/>
        <v>126.94</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99.89</v>
      </c>
      <c r="CY6" s="21">
        <f t="shared" ref="CY6:DG6" si="11">IF(CY7="",NA(),CY7)</f>
        <v>99.89</v>
      </c>
      <c r="CZ6" s="21">
        <f t="shared" si="11"/>
        <v>99.89</v>
      </c>
      <c r="DA6" s="21">
        <f t="shared" si="11"/>
        <v>99.9</v>
      </c>
      <c r="DB6" s="21">
        <f t="shared" si="11"/>
        <v>99.9</v>
      </c>
      <c r="DC6" s="21">
        <f t="shared" si="11"/>
        <v>95.96</v>
      </c>
      <c r="DD6" s="21">
        <f t="shared" si="11"/>
        <v>95.73</v>
      </c>
      <c r="DE6" s="21">
        <f t="shared" si="11"/>
        <v>96.1</v>
      </c>
      <c r="DF6" s="21">
        <f t="shared" si="11"/>
        <v>96.61</v>
      </c>
      <c r="DG6" s="21">
        <f t="shared" si="11"/>
        <v>96.35</v>
      </c>
      <c r="DH6" s="20" t="str">
        <f>IF(DH7="","",IF(DH7="-","【-】","【"&amp;SUBSTITUTE(TEXT(DH7,"#,##0.00"),"-","△")&amp;"】"))</f>
        <v>【96.00】</v>
      </c>
      <c r="DI6" s="21">
        <f>IF(DI7="",NA(),DI7)</f>
        <v>4.43</v>
      </c>
      <c r="DJ6" s="21">
        <f t="shared" ref="DJ6:DR6" si="12">IF(DJ7="",NA(),DJ7)</f>
        <v>8.6</v>
      </c>
      <c r="DK6" s="21">
        <f t="shared" si="12"/>
        <v>12.23</v>
      </c>
      <c r="DL6" s="21">
        <f t="shared" si="12"/>
        <v>15.64</v>
      </c>
      <c r="DM6" s="21">
        <f t="shared" si="12"/>
        <v>18.600000000000001</v>
      </c>
      <c r="DN6" s="21">
        <f t="shared" si="12"/>
        <v>20.23</v>
      </c>
      <c r="DO6" s="21">
        <f t="shared" si="12"/>
        <v>22.34</v>
      </c>
      <c r="DP6" s="21">
        <f t="shared" si="12"/>
        <v>24.65</v>
      </c>
      <c r="DQ6" s="21">
        <f t="shared" si="12"/>
        <v>24.87</v>
      </c>
      <c r="DR6" s="21">
        <f t="shared" si="12"/>
        <v>26.94</v>
      </c>
      <c r="DS6" s="20" t="str">
        <f>IF(DS7="","",IF(DS7="-","【-】","【"&amp;SUBSTITUTE(TEXT(DS7,"#,##0.00"),"-","△")&amp;"】"))</f>
        <v>【42.20】</v>
      </c>
      <c r="DT6" s="20">
        <f>IF(DT7="",NA(),DT7)</f>
        <v>0</v>
      </c>
      <c r="DU6" s="20">
        <f t="shared" ref="DU6:EC6" si="13">IF(DU7="",NA(),DU7)</f>
        <v>0</v>
      </c>
      <c r="DV6" s="20">
        <f t="shared" si="13"/>
        <v>0</v>
      </c>
      <c r="DW6" s="20">
        <f t="shared" si="13"/>
        <v>0</v>
      </c>
      <c r="DX6" s="20">
        <f t="shared" si="13"/>
        <v>0</v>
      </c>
      <c r="DY6" s="21">
        <f t="shared" si="13"/>
        <v>1.63</v>
      </c>
      <c r="DZ6" s="21">
        <f t="shared" si="13"/>
        <v>1.94</v>
      </c>
      <c r="EA6" s="21">
        <f t="shared" si="13"/>
        <v>2.42</v>
      </c>
      <c r="EB6" s="21">
        <f t="shared" si="13"/>
        <v>3</v>
      </c>
      <c r="EC6" s="21">
        <f t="shared" si="13"/>
        <v>3.91</v>
      </c>
      <c r="ED6" s="20" t="str">
        <f>IF(ED7="","",IF(ED7="-","【-】","【"&amp;SUBSTITUTE(TEXT(ED7,"#,##0.00"),"-","△")&amp;"】"))</f>
        <v>【9.46】</v>
      </c>
      <c r="EE6" s="20">
        <f>IF(EE7="",NA(),EE7)</f>
        <v>0</v>
      </c>
      <c r="EF6" s="20">
        <f t="shared" ref="EF6:EN6" si="14">IF(EF7="",NA(),EF7)</f>
        <v>0</v>
      </c>
      <c r="EG6" s="20">
        <f t="shared" si="14"/>
        <v>0</v>
      </c>
      <c r="EH6" s="20">
        <f t="shared" si="14"/>
        <v>0</v>
      </c>
      <c r="EI6" s="20">
        <f t="shared" si="14"/>
        <v>0</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15">
      <c r="A7" s="14"/>
      <c r="B7" s="23">
        <v>2024</v>
      </c>
      <c r="C7" s="23">
        <v>132152</v>
      </c>
      <c r="D7" s="23">
        <v>46</v>
      </c>
      <c r="E7" s="23">
        <v>17</v>
      </c>
      <c r="F7" s="23">
        <v>1</v>
      </c>
      <c r="G7" s="23">
        <v>0</v>
      </c>
      <c r="H7" s="23" t="s">
        <v>96</v>
      </c>
      <c r="I7" s="23" t="s">
        <v>97</v>
      </c>
      <c r="J7" s="23" t="s">
        <v>98</v>
      </c>
      <c r="K7" s="23" t="s">
        <v>99</v>
      </c>
      <c r="L7" s="23" t="s">
        <v>100</v>
      </c>
      <c r="M7" s="23" t="s">
        <v>101</v>
      </c>
      <c r="N7" s="24" t="s">
        <v>102</v>
      </c>
      <c r="O7" s="24">
        <v>73.06</v>
      </c>
      <c r="P7" s="24">
        <v>100</v>
      </c>
      <c r="Q7" s="24">
        <v>100</v>
      </c>
      <c r="R7" s="24">
        <v>1804</v>
      </c>
      <c r="S7" s="24">
        <v>76079</v>
      </c>
      <c r="T7" s="24">
        <v>8.15</v>
      </c>
      <c r="U7" s="24">
        <v>9334.85</v>
      </c>
      <c r="V7" s="24">
        <v>76163</v>
      </c>
      <c r="W7" s="24">
        <v>7.92</v>
      </c>
      <c r="X7" s="24">
        <v>9616.5400000000009</v>
      </c>
      <c r="Y7" s="24">
        <v>102.14</v>
      </c>
      <c r="Z7" s="24">
        <v>106.56</v>
      </c>
      <c r="AA7" s="24">
        <v>107.64</v>
      </c>
      <c r="AB7" s="24">
        <v>108.46</v>
      </c>
      <c r="AC7" s="24">
        <v>107.51</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38.729999999999997</v>
      </c>
      <c r="AV7" s="24">
        <v>44.79</v>
      </c>
      <c r="AW7" s="24">
        <v>50.17</v>
      </c>
      <c r="AX7" s="24">
        <v>71.709999999999994</v>
      </c>
      <c r="AY7" s="24">
        <v>88.53</v>
      </c>
      <c r="AZ7" s="24">
        <v>37.200000000000003</v>
      </c>
      <c r="BA7" s="24">
        <v>47.13</v>
      </c>
      <c r="BB7" s="24">
        <v>50.85</v>
      </c>
      <c r="BC7" s="24">
        <v>63.13</v>
      </c>
      <c r="BD7" s="24">
        <v>70.599999999999994</v>
      </c>
      <c r="BE7" s="24">
        <v>82.75</v>
      </c>
      <c r="BF7" s="24">
        <v>289.37</v>
      </c>
      <c r="BG7" s="24">
        <v>294.8</v>
      </c>
      <c r="BH7" s="24">
        <v>281.01</v>
      </c>
      <c r="BI7" s="24">
        <v>272.49</v>
      </c>
      <c r="BJ7" s="24">
        <v>252.99</v>
      </c>
      <c r="BK7" s="24">
        <v>843.72</v>
      </c>
      <c r="BL7" s="24">
        <v>788.62</v>
      </c>
      <c r="BM7" s="24">
        <v>772.15</v>
      </c>
      <c r="BN7" s="24">
        <v>717.6</v>
      </c>
      <c r="BO7" s="24">
        <v>718.5</v>
      </c>
      <c r="BP7" s="24">
        <v>602.55999999999995</v>
      </c>
      <c r="BQ7" s="24">
        <v>108.06</v>
      </c>
      <c r="BR7" s="24">
        <v>116.46</v>
      </c>
      <c r="BS7" s="24">
        <v>117.45</v>
      </c>
      <c r="BT7" s="24">
        <v>117.34</v>
      </c>
      <c r="BU7" s="24">
        <v>115.7</v>
      </c>
      <c r="BV7" s="24">
        <v>94.81</v>
      </c>
      <c r="BW7" s="24">
        <v>99.88</v>
      </c>
      <c r="BX7" s="24">
        <v>98.82</v>
      </c>
      <c r="BY7" s="24">
        <v>97.58</v>
      </c>
      <c r="BZ7" s="24">
        <v>98.33</v>
      </c>
      <c r="CA7" s="24">
        <v>97.94</v>
      </c>
      <c r="CB7" s="24">
        <v>100.31</v>
      </c>
      <c r="CC7" s="24">
        <v>93.49</v>
      </c>
      <c r="CD7" s="24">
        <v>92.81</v>
      </c>
      <c r="CE7" s="24">
        <v>93.79</v>
      </c>
      <c r="CF7" s="24">
        <v>94.86</v>
      </c>
      <c r="CG7" s="24">
        <v>129.9</v>
      </c>
      <c r="CH7" s="24">
        <v>126.94</v>
      </c>
      <c r="CI7" s="24">
        <v>128.38999999999999</v>
      </c>
      <c r="CJ7" s="24">
        <v>129.85</v>
      </c>
      <c r="CK7" s="24">
        <v>133.66</v>
      </c>
      <c r="CL7" s="24">
        <v>140.97999999999999</v>
      </c>
      <c r="CM7" s="24" t="s">
        <v>102</v>
      </c>
      <c r="CN7" s="24" t="s">
        <v>102</v>
      </c>
      <c r="CO7" s="24" t="s">
        <v>102</v>
      </c>
      <c r="CP7" s="24" t="s">
        <v>102</v>
      </c>
      <c r="CQ7" s="24" t="s">
        <v>102</v>
      </c>
      <c r="CR7" s="24">
        <v>80.11</v>
      </c>
      <c r="CS7" s="24">
        <v>82.83</v>
      </c>
      <c r="CT7" s="24">
        <v>69.38</v>
      </c>
      <c r="CU7" s="24">
        <v>70.39</v>
      </c>
      <c r="CV7" s="24">
        <v>72.13</v>
      </c>
      <c r="CW7" s="24">
        <v>60.13</v>
      </c>
      <c r="CX7" s="24">
        <v>99.89</v>
      </c>
      <c r="CY7" s="24">
        <v>99.89</v>
      </c>
      <c r="CZ7" s="24">
        <v>99.89</v>
      </c>
      <c r="DA7" s="24">
        <v>99.9</v>
      </c>
      <c r="DB7" s="24">
        <v>99.9</v>
      </c>
      <c r="DC7" s="24">
        <v>95.96</v>
      </c>
      <c r="DD7" s="24">
        <v>95.73</v>
      </c>
      <c r="DE7" s="24">
        <v>96.1</v>
      </c>
      <c r="DF7" s="24">
        <v>96.61</v>
      </c>
      <c r="DG7" s="24">
        <v>96.35</v>
      </c>
      <c r="DH7" s="24">
        <v>96</v>
      </c>
      <c r="DI7" s="24">
        <v>4.43</v>
      </c>
      <c r="DJ7" s="24">
        <v>8.6</v>
      </c>
      <c r="DK7" s="24">
        <v>12.23</v>
      </c>
      <c r="DL7" s="24">
        <v>15.64</v>
      </c>
      <c r="DM7" s="24">
        <v>18.600000000000001</v>
      </c>
      <c r="DN7" s="24">
        <v>20.23</v>
      </c>
      <c r="DO7" s="24">
        <v>22.34</v>
      </c>
      <c r="DP7" s="24">
        <v>24.65</v>
      </c>
      <c r="DQ7" s="24">
        <v>24.87</v>
      </c>
      <c r="DR7" s="24">
        <v>26.94</v>
      </c>
      <c r="DS7" s="24">
        <v>42.2</v>
      </c>
      <c r="DT7" s="24">
        <v>0</v>
      </c>
      <c r="DU7" s="24">
        <v>0</v>
      </c>
      <c r="DV7" s="24">
        <v>0</v>
      </c>
      <c r="DW7" s="24">
        <v>0</v>
      </c>
      <c r="DX7" s="24">
        <v>0</v>
      </c>
      <c r="DY7" s="24">
        <v>1.63</v>
      </c>
      <c r="DZ7" s="24">
        <v>1.94</v>
      </c>
      <c r="EA7" s="24">
        <v>2.42</v>
      </c>
      <c r="EB7" s="24">
        <v>3</v>
      </c>
      <c r="EC7" s="24">
        <v>3.91</v>
      </c>
      <c r="ED7" s="24">
        <v>9.4600000000000009</v>
      </c>
      <c r="EE7" s="24">
        <v>0</v>
      </c>
      <c r="EF7" s="24">
        <v>0</v>
      </c>
      <c r="EG7" s="24">
        <v>0</v>
      </c>
      <c r="EH7" s="24">
        <v>0</v>
      </c>
      <c r="EI7" s="24">
        <v>0</v>
      </c>
      <c r="EJ7" s="24">
        <v>0.12</v>
      </c>
      <c r="EK7" s="24">
        <v>0.35</v>
      </c>
      <c r="EL7" s="24">
        <v>0.1</v>
      </c>
      <c r="EM7" s="24">
        <v>1.51</v>
      </c>
      <c r="EN7" s="24">
        <v>0.17</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110</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和田　賢</cp:lastModifiedBy>
  <dcterms:created xsi:type="dcterms:W3CDTF">2025-12-23T05:59:29Z</dcterms:created>
  <dcterms:modified xsi:type="dcterms:W3CDTF">2026-01-21T00:28:06Z</dcterms:modified>
  <cp:category/>
</cp:coreProperties>
</file>