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下水道課\一般職用\共通ファイル\101_公営企業会計マニュアル等\経営分析表関係\R78.1.30 Fw（様式修正・水道、下水道）【東京都市町村課：2月3日（月）〆】公営企業に係る経営比較分析表（令和５年度決算）の分析等について\"/>
    </mc:Choice>
  </mc:AlternateContent>
  <workbookProtection workbookAlgorithmName="SHA-512" workbookHashValue="76cJ4awVnXUKLroKPGWFYxyiGVfWJyaQ26sI2/Lzio+Umj/cHtP8n5Bvofy7l4xd72i1c3PphxLWjyRX0cZiLA==" workbookSaltValue="fiQE1u4wjdeCkfXUFZmRzA=="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<sst xmlns="http://schemas.openxmlformats.org/spreadsheetml/2006/main" count="257" uniqueCount="116">
  <si>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</si>
  <si>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</si>
  <si>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</si>
  <si>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</si>
  <si>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</si>
  <si>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</si>
  <si>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</si>
  <si>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</si>
  <si>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</si>
  <si>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</si>
  <si>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</si>
  <si>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</si>
  <si>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</si>
  <si>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</si>
  <si>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</si>
  <si>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</si>
  <si>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</si>
  <si>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</si>
  <si>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</si>
  <si>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</si>
  <si>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</si>
  <si>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</si>
  <si>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</si>
  <si>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</si>
  <si>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</si>
  <si>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</si>
  <si>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</si>
  <si>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</si>
  <si>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</si>
  <si>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</si>
  <si>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</si>
  <si>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</si>
  <si>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</si>
  <si>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</si>
  <si>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</si>
  <si>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</si>
  <si>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</si>
  <si>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</si>
  <si>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</si>
  <si>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</si>
  <si>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</si>
  <si>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</si>
  <si>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</si>
  <si>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</si>
  <si>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</si>
  <si>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</si>
  <si>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</si>
  <si>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</si>
  <si>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</si>
  <si>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</si>
  <si>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</si>
  <si>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</si>
  <si>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</si>
  <si>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</si>
  <si>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</si>
  <si>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</si>
  <si>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</si>
  <si>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</si>
  <si>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</si>
  <si>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</si>
  <si>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</si>
  <si>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</si>
  <si>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</si>
  <si>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</si>
  <si>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</si>
  <si>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</si>
  <si>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</si>
  <si>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</si>
  <si>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</si>
  <si>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</si>
  <si>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</si>
  <si>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</si>
  <si>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</si>
  <si>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</si>
  <si>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</si>
  <si>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</si>
  <si>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</si>
  <si>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</si>
  <si>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</si>
  <si>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</si>
  <si>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</si>
  <si>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</si>
  <si>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</si>
  <si>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</si>
  <si>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</si>
  <si>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</si>
  <si>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</si>
  <si>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</si>
  <si>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</si>
  <si>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</si>
  <si>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</si>
  <si>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</si>
  <si>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</si>
  <si>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</si>
  <si>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</si>
  <si>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</si>
  <si>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国立市</t>
  </si>
  <si>
    <t>法適用</t>
  </si>
  <si>
    <t>下水道事業</t>
  </si>
  <si>
    <t>公共下水道</t>
  </si>
  <si>
    <t>Bb1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</si>
  <si>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</si>
  <si>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</si>
  <si>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</si>
  <si>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</si>
  <si>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</si>
  <si>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</si>
  <si>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</si>
  <si>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</si>
  <si>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</si>
  <si>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</si>
  <si>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</si>
  <si>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</si>
  <si>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t>　令和2年4月より地方公営企業法を適用し、公営企業会計基準を適用して運営している。
　①経常収支比率及び⑤経費回収率は100％以上となっており、②累積欠損金比率が0％となっていることから、単年度の全体収支が黒字で経営状況は良好と判断できる。
　③流動比率は、過去の集中的な建設投資の影響で100％を下回っているものの、</t>
    </r>
    <r>
      <rPr>
        <sz val="11"/>
        <color theme="1"/>
        <rFont val="ＭＳ ゴシック"/>
        <family val="3"/>
        <charset val="128"/>
      </rPr>
      <t>④企業債残高対事業規模比率は、類似団体及び令和5年度全国平均と比べて国立市は低い数値となっており、料金収入に対する企業債残高の割合は比較的に低い状態といえる。
　⑥汚水処理原価は、類似団体及び令和5年度全国平均と比べて国立市は低い水準で汚水処理原価は安価と判断できる。
　⑧水洗化率は、類似団体及び令和4年度全国平均と比べて国立市は高い水準となっているが、今後も水洗化促進の戸別訪問、啓発チラシの配布等普及活動を行っていく。</t>
    </r>
    <rPh sb="1" eb="3">
      <t>レイワ</t>
    </rPh>
    <rPh sb="4" eb="5">
      <t>ネン</t>
    </rPh>
    <rPh sb="6" eb="7">
      <t>ガツ</t>
    </rPh>
    <rPh sb="9" eb="11">
      <t>チホウ</t>
    </rPh>
    <rPh sb="11" eb="13">
      <t>コウエイ</t>
    </rPh>
    <rPh sb="13" eb="15">
      <t>キギョウ</t>
    </rPh>
    <rPh sb="15" eb="16">
      <t>ホウ</t>
    </rPh>
    <rPh sb="17" eb="19">
      <t>テキヨウ</t>
    </rPh>
    <rPh sb="21" eb="23">
      <t>コウエイ</t>
    </rPh>
    <rPh sb="23" eb="25">
      <t>キギョウ</t>
    </rPh>
    <rPh sb="25" eb="27">
      <t>カイケイ</t>
    </rPh>
    <rPh sb="27" eb="29">
      <t>キジュン</t>
    </rPh>
    <rPh sb="30" eb="32">
      <t>テキヨウ</t>
    </rPh>
    <rPh sb="34" eb="36">
      <t>ウンエイ</t>
    </rPh>
    <rPh sb="44" eb="46">
      <t>ケイジョウ</t>
    </rPh>
    <rPh sb="50" eb="51">
      <t>オヨ</t>
    </rPh>
    <rPh sb="63" eb="65">
      <t>イジョウ</t>
    </rPh>
    <rPh sb="73" eb="75">
      <t>ルイセキ</t>
    </rPh>
    <rPh sb="75" eb="77">
      <t>ケッソン</t>
    </rPh>
    <rPh sb="77" eb="78">
      <t>キン</t>
    </rPh>
    <rPh sb="78" eb="80">
      <t>ヒリツ</t>
    </rPh>
    <rPh sb="94" eb="97">
      <t>タンネンド</t>
    </rPh>
    <rPh sb="98" eb="100">
      <t>ゼンタイ</t>
    </rPh>
    <rPh sb="100" eb="102">
      <t>シュウシ</t>
    </rPh>
    <rPh sb="103" eb="105">
      <t>クロジ</t>
    </rPh>
    <rPh sb="106" eb="108">
      <t>ケイエイ</t>
    </rPh>
    <rPh sb="108" eb="110">
      <t>ジョウキョウ</t>
    </rPh>
    <rPh sb="111" eb="113">
      <t>リョウコウ</t>
    </rPh>
    <rPh sb="114" eb="116">
      <t>ハンダン</t>
    </rPh>
    <rPh sb="123" eb="125">
      <t>リュウドウ</t>
    </rPh>
    <rPh sb="125" eb="127">
      <t>ヒリツ</t>
    </rPh>
    <rPh sb="129" eb="131">
      <t>カコ</t>
    </rPh>
    <rPh sb="132" eb="135">
      <t>シュウチュウテキ</t>
    </rPh>
    <rPh sb="136" eb="138">
      <t>ケンセツ</t>
    </rPh>
    <rPh sb="138" eb="140">
      <t>トウシ</t>
    </rPh>
    <rPh sb="141" eb="143">
      <t>エイキョウ</t>
    </rPh>
    <rPh sb="149" eb="151">
      <t>シタマワ</t>
    </rPh>
    <rPh sb="160" eb="162">
      <t>キギョウ</t>
    </rPh>
    <rPh sb="162" eb="163">
      <t>サイ</t>
    </rPh>
    <rPh sb="163" eb="165">
      <t>ザンダカ</t>
    </rPh>
    <rPh sb="165" eb="166">
      <t>タイ</t>
    </rPh>
    <rPh sb="166" eb="168">
      <t>ジギョウ</t>
    </rPh>
    <rPh sb="168" eb="170">
      <t>キボ</t>
    </rPh>
    <rPh sb="170" eb="172">
      <t>ヒリツ</t>
    </rPh>
    <rPh sb="174" eb="176">
      <t>ルイジ</t>
    </rPh>
    <rPh sb="176" eb="178">
      <t>ダンタイ</t>
    </rPh>
    <rPh sb="178" eb="179">
      <t>オヨ</t>
    </rPh>
    <rPh sb="185" eb="187">
      <t>ゼンコク</t>
    </rPh>
    <rPh sb="187" eb="189">
      <t>ヘイキン</t>
    </rPh>
    <rPh sb="190" eb="191">
      <t>クラ</t>
    </rPh>
    <rPh sb="193" eb="196">
      <t>クニタチシ</t>
    </rPh>
    <rPh sb="197" eb="198">
      <t>ヒク</t>
    </rPh>
    <rPh sb="199" eb="201">
      <t>スウチ</t>
    </rPh>
    <rPh sb="225" eb="228">
      <t>ヒカクテキ</t>
    </rPh>
    <rPh sb="229" eb="230">
      <t>ヒク</t>
    </rPh>
    <rPh sb="231" eb="233">
      <t>ジョウタイ</t>
    </rPh>
    <rPh sb="255" eb="257">
      <t>レイワ</t>
    </rPh>
    <rPh sb="272" eb="273">
      <t>ヒク</t>
    </rPh>
    <rPh sb="274" eb="276">
      <t>スイジュン</t>
    </rPh>
    <rPh sb="277" eb="279">
      <t>オスイ</t>
    </rPh>
    <rPh sb="279" eb="281">
      <t>ショリ</t>
    </rPh>
    <rPh sb="281" eb="283">
      <t>ゲンカ</t>
    </rPh>
    <rPh sb="284" eb="286">
      <t>アンカ</t>
    </rPh>
    <rPh sb="287" eb="289">
      <t>ハンダン</t>
    </rPh>
    <rPh sb="296" eb="299">
      <t>スイセンカ</t>
    </rPh>
    <rPh sb="299" eb="300">
      <t>リツ</t>
    </rPh>
    <rPh sb="308" eb="310">
      <t>レイワ</t>
    </rPh>
    <rPh sb="325" eb="326">
      <t>タカ</t>
    </rPh>
    <rPh sb="327" eb="329">
      <t>スイジュン</t>
    </rPh>
    <rPh sb="337" eb="339">
      <t>コンゴ</t>
    </rPh>
    <rPh sb="340" eb="343">
      <t>スイセンカ</t>
    </rPh>
    <rPh sb="343" eb="345">
      <t>ソクシン</t>
    </rPh>
    <rPh sb="346" eb="348">
      <t>コベツ</t>
    </rPh>
    <rPh sb="348" eb="350">
      <t>ホウモン</t>
    </rPh>
    <rPh sb="351" eb="353">
      <t>ケイハツ</t>
    </rPh>
    <rPh sb="357" eb="359">
      <t>ハイフ</t>
    </rPh>
    <rPh sb="359" eb="360">
      <t>トウ</t>
    </rPh>
    <rPh sb="360" eb="362">
      <t>フキュウ</t>
    </rPh>
    <rPh sb="362" eb="364">
      <t>カツドウ</t>
    </rPh>
    <rPh sb="365" eb="366">
      <t>オコナ</t>
    </rPh>
    <phoneticPr fontId="4"/>
  </si>
  <si>
    <t>　国立市の公共下水道は、昭和45（1970）年から下水道事業に着手した管きょと事業着手以前（昭和36年～昭和44年）に布設した管きょを含めると、総管きょ延長は約222㎞になる。標準的な耐用年数は50年とされていて、すでに耐用年数を超えている管きょが出てきている。このことから、平成29年度にストックマネジメント基本計画を策定し、その後、点検調査、実施設計等を経て、令和2年度から、毎年、改築工事を実施しており、今後も長期的に工事費の平準化が図れるよう努めていくこととしている。</t>
    <rPh sb="138" eb="140">
      <t>ヘイセイ</t>
    </rPh>
    <rPh sb="142" eb="143">
      <t>ネン</t>
    </rPh>
    <rPh sb="143" eb="144">
      <t>ド</t>
    </rPh>
    <rPh sb="155" eb="157">
      <t>キホン</t>
    </rPh>
    <rPh sb="157" eb="159">
      <t>ケイカク</t>
    </rPh>
    <rPh sb="160" eb="162">
      <t>サクテイ</t>
    </rPh>
    <rPh sb="166" eb="167">
      <t>ゴ</t>
    </rPh>
    <rPh sb="168" eb="170">
      <t>テンケン</t>
    </rPh>
    <rPh sb="170" eb="172">
      <t>チョウサ</t>
    </rPh>
    <rPh sb="173" eb="175">
      <t>ジッシ</t>
    </rPh>
    <rPh sb="175" eb="177">
      <t>セッケイ</t>
    </rPh>
    <rPh sb="177" eb="178">
      <t>トウ</t>
    </rPh>
    <rPh sb="179" eb="180">
      <t>ヘ</t>
    </rPh>
    <rPh sb="190" eb="192">
      <t>マイトシ</t>
    </rPh>
    <rPh sb="193" eb="195">
      <t>カイチク</t>
    </rPh>
    <rPh sb="195" eb="197">
      <t>コウジ</t>
    </rPh>
    <rPh sb="198" eb="200">
      <t>ジッシ</t>
    </rPh>
    <phoneticPr fontId="4"/>
  </si>
  <si>
    <t>　今後について、建設改良事業は事業内容を検討し、補助金等の制度を活用しながら企業債の発行額の圧縮に努め、資本費平準化債についても借入れを行わないことを基本とする。老朽化対策についても、財政を圧迫しないように計画的に行っていくこととしている。また、令和2年度から財務適用し、下水道会計の健全化、経営の効率化、経営内容の明確化及び透明性の向上を図るため策定した経営戦略により、持続的で安定した下水道サービスの提供を目指している。</t>
    <rPh sb="1" eb="3">
      <t>コンゴ</t>
    </rPh>
    <rPh sb="8" eb="10">
      <t>ケンセツ</t>
    </rPh>
    <rPh sb="10" eb="12">
      <t>カイリョウ</t>
    </rPh>
    <rPh sb="12" eb="14">
      <t>ジギョウ</t>
    </rPh>
    <rPh sb="15" eb="17">
      <t>ジギョウ</t>
    </rPh>
    <rPh sb="17" eb="19">
      <t>ナイヨウ</t>
    </rPh>
    <rPh sb="20" eb="22">
      <t>ケントウ</t>
    </rPh>
    <rPh sb="24" eb="27">
      <t>ホジョキン</t>
    </rPh>
    <rPh sb="27" eb="28">
      <t>トウ</t>
    </rPh>
    <rPh sb="29" eb="31">
      <t>セイド</t>
    </rPh>
    <rPh sb="32" eb="34">
      <t>カツヨウ</t>
    </rPh>
    <rPh sb="38" eb="40">
      <t>キギョウ</t>
    </rPh>
    <rPh sb="40" eb="41">
      <t>サイ</t>
    </rPh>
    <rPh sb="42" eb="45">
      <t>ハッコウガク</t>
    </rPh>
    <rPh sb="46" eb="48">
      <t>アッシュク</t>
    </rPh>
    <rPh sb="49" eb="50">
      <t>ツト</t>
    </rPh>
    <rPh sb="52" eb="54">
      <t>シホン</t>
    </rPh>
    <rPh sb="54" eb="55">
      <t>ヒ</t>
    </rPh>
    <rPh sb="55" eb="58">
      <t>ヘイジュンカ</t>
    </rPh>
    <rPh sb="58" eb="59">
      <t>サイ</t>
    </rPh>
    <rPh sb="64" eb="66">
      <t>カリイ</t>
    </rPh>
    <rPh sb="68" eb="69">
      <t>オコナ</t>
    </rPh>
    <rPh sb="75" eb="77">
      <t>キホン</t>
    </rPh>
    <rPh sb="123" eb="125">
      <t>レイワ</t>
    </rPh>
    <rPh sb="126" eb="128">
      <t>ネンド</t>
    </rPh>
    <rPh sb="130" eb="132">
      <t>ザイム</t>
    </rPh>
    <rPh sb="174" eb="176">
      <t>サクテイ</t>
    </rPh>
    <rPh sb="178" eb="180">
      <t>ケイエイ</t>
    </rPh>
    <rPh sb="180" eb="182">
      <t>センリャク</t>
    </rPh>
    <rPh sb="186" eb="188">
      <t>ジゾク</t>
    </rPh>
    <rPh sb="188" eb="189">
      <t>テキ</t>
    </rPh>
    <rPh sb="190" eb="192">
      <t>アンテイ</t>
    </rPh>
    <rPh sb="194" eb="197">
      <t>ゲスイドウ</t>
    </rPh>
    <rPh sb="202" eb="204">
      <t>テイキョウ</t>
    </rPh>
    <rPh sb="205" eb="207">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</si>
</sst>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93AD-4E53-B0B8-2AFAF5AEE91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0.12</c:v>
                </c:pt>
                <c:pt idx="2">
                  <c:v>0.35</c:v>
                </c:pt>
                <c:pt idx="3">
                  <c:v>0.1</c:v>
                </c:pt>
                <c:pt idx="4">
                  <c:v>1.51</c:v>
                </c:pt>
              </c:numCache>
            </c:numRef>
          </c:val>
          <c:smooth val="0"/>
          <c:extLst>
            <c:ext xmlns:c16="http://schemas.microsoft.com/office/drawing/2014/chart" uri="{C3380CC4-5D6E-409C-BE32-E72D297353CC}">
              <c16:uniqueId val="{00000001-93AD-4E53-B0B8-2AFAF5AEE91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C26-4B11-95F9-2536839F450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80.11</c:v>
                </c:pt>
                <c:pt idx="2">
                  <c:v>82.83</c:v>
                </c:pt>
                <c:pt idx="3">
                  <c:v>69.38</c:v>
                </c:pt>
                <c:pt idx="4">
                  <c:v>70.39</c:v>
                </c:pt>
              </c:numCache>
            </c:numRef>
          </c:val>
          <c:smooth val="0"/>
          <c:extLst>
            <c:ext xmlns:c16="http://schemas.microsoft.com/office/drawing/2014/chart" uri="{C3380CC4-5D6E-409C-BE32-E72D297353CC}">
              <c16:uniqueId val="{00000001-1C26-4B11-95F9-2536839F450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99.89</c:v>
                </c:pt>
                <c:pt idx="2">
                  <c:v>99.89</c:v>
                </c:pt>
                <c:pt idx="3">
                  <c:v>99.89</c:v>
                </c:pt>
                <c:pt idx="4">
                  <c:v>99.9</c:v>
                </c:pt>
              </c:numCache>
            </c:numRef>
          </c:val>
          <c:extLst>
            <c:ext xmlns:c16="http://schemas.microsoft.com/office/drawing/2014/chart" uri="{C3380CC4-5D6E-409C-BE32-E72D297353CC}">
              <c16:uniqueId val="{00000000-D078-49A6-9CE0-803595A8559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95.96</c:v>
                </c:pt>
                <c:pt idx="2">
                  <c:v>95.73</c:v>
                </c:pt>
                <c:pt idx="3">
                  <c:v>96.1</c:v>
                </c:pt>
                <c:pt idx="4">
                  <c:v>96.61</c:v>
                </c:pt>
              </c:numCache>
            </c:numRef>
          </c:val>
          <c:smooth val="0"/>
          <c:extLst>
            <c:ext xmlns:c16="http://schemas.microsoft.com/office/drawing/2014/chart" uri="{C3380CC4-5D6E-409C-BE32-E72D297353CC}">
              <c16:uniqueId val="{00000001-D078-49A6-9CE0-803595A8559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102.14</c:v>
                </c:pt>
                <c:pt idx="2">
                  <c:v>106.56</c:v>
                </c:pt>
                <c:pt idx="3">
                  <c:v>107.64</c:v>
                </c:pt>
                <c:pt idx="4">
                  <c:v>108.46</c:v>
                </c:pt>
              </c:numCache>
            </c:numRef>
          </c:val>
          <c:extLst>
            <c:ext xmlns:c16="http://schemas.microsoft.com/office/drawing/2014/chart" uri="{C3380CC4-5D6E-409C-BE32-E72D297353CC}">
              <c16:uniqueId val="{00000000-6652-4839-B58F-9C5E568DADE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107.87</c:v>
                </c:pt>
                <c:pt idx="2">
                  <c:v>109.78</c:v>
                </c:pt>
                <c:pt idx="3">
                  <c:v>109.96</c:v>
                </c:pt>
                <c:pt idx="4">
                  <c:v>109.44</c:v>
                </c:pt>
              </c:numCache>
            </c:numRef>
          </c:val>
          <c:smooth val="0"/>
          <c:extLst>
            <c:ext xmlns:c16="http://schemas.microsoft.com/office/drawing/2014/chart" uri="{C3380CC4-5D6E-409C-BE32-E72D297353CC}">
              <c16:uniqueId val="{00000001-6652-4839-B58F-9C5E568DADE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4.43</c:v>
                </c:pt>
                <c:pt idx="2">
                  <c:v>8.6</c:v>
                </c:pt>
                <c:pt idx="3">
                  <c:v>12.23</c:v>
                </c:pt>
                <c:pt idx="4">
                  <c:v>15.64</c:v>
                </c:pt>
              </c:numCache>
            </c:numRef>
          </c:val>
          <c:extLst>
            <c:ext xmlns:c16="http://schemas.microsoft.com/office/drawing/2014/chart" uri="{C3380CC4-5D6E-409C-BE32-E72D297353CC}">
              <c16:uniqueId val="{00000000-E0F3-4223-9845-D45CD910AD2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20.23</c:v>
                </c:pt>
                <c:pt idx="2">
                  <c:v>22.34</c:v>
                </c:pt>
                <c:pt idx="3">
                  <c:v>24.65</c:v>
                </c:pt>
                <c:pt idx="4">
                  <c:v>24.87</c:v>
                </c:pt>
              </c:numCache>
            </c:numRef>
          </c:val>
          <c:smooth val="0"/>
          <c:extLst>
            <c:ext xmlns:c16="http://schemas.microsoft.com/office/drawing/2014/chart" uri="{C3380CC4-5D6E-409C-BE32-E72D297353CC}">
              <c16:uniqueId val="{00000001-E0F3-4223-9845-D45CD910AD2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2197-4D12-9FEF-BCBC39B2952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1.63</c:v>
                </c:pt>
                <c:pt idx="2">
                  <c:v>1.94</c:v>
                </c:pt>
                <c:pt idx="3">
                  <c:v>2.42</c:v>
                </c:pt>
                <c:pt idx="4">
                  <c:v>3</c:v>
                </c:pt>
              </c:numCache>
            </c:numRef>
          </c:val>
          <c:smooth val="0"/>
          <c:extLst>
            <c:ext xmlns:c16="http://schemas.microsoft.com/office/drawing/2014/chart" uri="{C3380CC4-5D6E-409C-BE32-E72D297353CC}">
              <c16:uniqueId val="{00000001-2197-4D12-9FEF-BCBC39B2952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699C-4641-96A6-AA5B5718D76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11.59</c:v>
                </c:pt>
                <c:pt idx="2">
                  <c:v>9.36</c:v>
                </c:pt>
                <c:pt idx="3">
                  <c:v>7.56</c:v>
                </c:pt>
                <c:pt idx="4">
                  <c:v>5.84</c:v>
                </c:pt>
              </c:numCache>
            </c:numRef>
          </c:val>
          <c:smooth val="0"/>
          <c:extLst>
            <c:ext xmlns:c16="http://schemas.microsoft.com/office/drawing/2014/chart" uri="{C3380CC4-5D6E-409C-BE32-E72D297353CC}">
              <c16:uniqueId val="{00000001-699C-4641-96A6-AA5B5718D76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38.729999999999997</c:v>
                </c:pt>
                <c:pt idx="2">
                  <c:v>44.79</c:v>
                </c:pt>
                <c:pt idx="3">
                  <c:v>50.17</c:v>
                </c:pt>
                <c:pt idx="4">
                  <c:v>71.709999999999994</c:v>
                </c:pt>
              </c:numCache>
            </c:numRef>
          </c:val>
          <c:extLst>
            <c:ext xmlns:c16="http://schemas.microsoft.com/office/drawing/2014/chart" uri="{C3380CC4-5D6E-409C-BE32-E72D297353CC}">
              <c16:uniqueId val="{00000000-6640-489F-A879-469EF596209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37.200000000000003</c:v>
                </c:pt>
                <c:pt idx="2">
                  <c:v>47.13</c:v>
                </c:pt>
                <c:pt idx="3">
                  <c:v>50.85</c:v>
                </c:pt>
                <c:pt idx="4">
                  <c:v>63.13</c:v>
                </c:pt>
              </c:numCache>
            </c:numRef>
          </c:val>
          <c:smooth val="0"/>
          <c:extLst>
            <c:ext xmlns:c16="http://schemas.microsoft.com/office/drawing/2014/chart" uri="{C3380CC4-5D6E-409C-BE32-E72D297353CC}">
              <c16:uniqueId val="{00000001-6640-489F-A879-469EF596209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289.37</c:v>
                </c:pt>
                <c:pt idx="2">
                  <c:v>294.8</c:v>
                </c:pt>
                <c:pt idx="3">
                  <c:v>281.01</c:v>
                </c:pt>
                <c:pt idx="4">
                  <c:v>272.49</c:v>
                </c:pt>
              </c:numCache>
            </c:numRef>
          </c:val>
          <c:extLst>
            <c:ext xmlns:c16="http://schemas.microsoft.com/office/drawing/2014/chart" uri="{C3380CC4-5D6E-409C-BE32-E72D297353CC}">
              <c16:uniqueId val="{00000000-CF1B-4302-BECA-92C5500DFD7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843.72</c:v>
                </c:pt>
                <c:pt idx="2">
                  <c:v>788.62</c:v>
                </c:pt>
                <c:pt idx="3">
                  <c:v>772.15</c:v>
                </c:pt>
                <c:pt idx="4">
                  <c:v>717.6</c:v>
                </c:pt>
              </c:numCache>
            </c:numRef>
          </c:val>
          <c:smooth val="0"/>
          <c:extLst>
            <c:ext xmlns:c16="http://schemas.microsoft.com/office/drawing/2014/chart" uri="{C3380CC4-5D6E-409C-BE32-E72D297353CC}">
              <c16:uniqueId val="{00000001-CF1B-4302-BECA-92C5500DFD7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108.06</c:v>
                </c:pt>
                <c:pt idx="2">
                  <c:v>116.46</c:v>
                </c:pt>
                <c:pt idx="3">
                  <c:v>117.45</c:v>
                </c:pt>
                <c:pt idx="4">
                  <c:v>117.34</c:v>
                </c:pt>
              </c:numCache>
            </c:numRef>
          </c:val>
          <c:extLst>
            <c:ext xmlns:c16="http://schemas.microsoft.com/office/drawing/2014/chart" uri="{C3380CC4-5D6E-409C-BE32-E72D297353CC}">
              <c16:uniqueId val="{00000000-8F70-4C62-ACB8-AAE7FE99368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94.81</c:v>
                </c:pt>
                <c:pt idx="2">
                  <c:v>99.88</c:v>
                </c:pt>
                <c:pt idx="3">
                  <c:v>98.82</c:v>
                </c:pt>
                <c:pt idx="4">
                  <c:v>97.58</c:v>
                </c:pt>
              </c:numCache>
            </c:numRef>
          </c:val>
          <c:smooth val="0"/>
          <c:extLst>
            <c:ext xmlns:c16="http://schemas.microsoft.com/office/drawing/2014/chart" uri="{C3380CC4-5D6E-409C-BE32-E72D297353CC}">
              <c16:uniqueId val="{00000001-8F70-4C62-ACB8-AAE7FE99368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100.31</c:v>
                </c:pt>
                <c:pt idx="2">
                  <c:v>93.49</c:v>
                </c:pt>
                <c:pt idx="3">
                  <c:v>92.81</c:v>
                </c:pt>
                <c:pt idx="4">
                  <c:v>93.79</c:v>
                </c:pt>
              </c:numCache>
            </c:numRef>
          </c:val>
          <c:extLst>
            <c:ext xmlns:c16="http://schemas.microsoft.com/office/drawing/2014/chart" uri="{C3380CC4-5D6E-409C-BE32-E72D297353CC}">
              <c16:uniqueId val="{00000000-45FA-4E3C-B8B2-51B5F26003B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129.9</c:v>
                </c:pt>
                <c:pt idx="2">
                  <c:v>126.94</c:v>
                </c:pt>
                <c:pt idx="3">
                  <c:v>128.38999999999999</c:v>
                </c:pt>
                <c:pt idx="4">
                  <c:v>129.85</c:v>
                </c:pt>
              </c:numCache>
            </c:numRef>
          </c:val>
          <c:smooth val="0"/>
          <c:extLst>
            <c:ext xmlns:c16="http://schemas.microsoft.com/office/drawing/2014/chart" uri="{C3380CC4-5D6E-409C-BE32-E72D297353CC}">
              <c16:uniqueId val="{00000001-45FA-4E3C-B8B2-51B5F26003B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BJ62" sqref="BI62:BJ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東京都　国立市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Bb1</v>
      </c>
      <c r="X8" s="34"/>
      <c r="Y8" s="34"/>
      <c r="Z8" s="34"/>
      <c r="AA8" s="34"/>
      <c r="AB8" s="34"/>
      <c r="AC8" s="34"/>
      <c r="AD8" s="35" t="str">
        <f>データ!$M$6</f>
        <v>非設置</v>
      </c>
      <c r="AE8" s="35"/>
      <c r="AF8" s="35"/>
      <c r="AG8" s="35"/>
      <c r="AH8" s="35"/>
      <c r="AI8" s="35"/>
      <c r="AJ8" s="35"/>
      <c r="AK8" s="3"/>
      <c r="AL8" s="36">
        <f>データ!S6</f>
        <v>75889</v>
      </c>
      <c r="AM8" s="36"/>
      <c r="AN8" s="36"/>
      <c r="AO8" s="36"/>
      <c r="AP8" s="36"/>
      <c r="AQ8" s="36"/>
      <c r="AR8" s="36"/>
      <c r="AS8" s="36"/>
      <c r="AT8" s="37">
        <f>データ!T6</f>
        <v>8.15</v>
      </c>
      <c r="AU8" s="37"/>
      <c r="AV8" s="37"/>
      <c r="AW8" s="37"/>
      <c r="AX8" s="37"/>
      <c r="AY8" s="37"/>
      <c r="AZ8" s="37"/>
      <c r="BA8" s="37"/>
      <c r="BB8" s="37">
        <f>データ!U6</f>
        <v>9311.5300000000007</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71.7</v>
      </c>
      <c r="J10" s="37"/>
      <c r="K10" s="37"/>
      <c r="L10" s="37"/>
      <c r="M10" s="37"/>
      <c r="N10" s="37"/>
      <c r="O10" s="37"/>
      <c r="P10" s="37">
        <f>データ!P6</f>
        <v>100</v>
      </c>
      <c r="Q10" s="37"/>
      <c r="R10" s="37"/>
      <c r="S10" s="37"/>
      <c r="T10" s="37"/>
      <c r="U10" s="37"/>
      <c r="V10" s="37"/>
      <c r="W10" s="37">
        <f>データ!Q6</f>
        <v>100</v>
      </c>
      <c r="X10" s="37"/>
      <c r="Y10" s="37"/>
      <c r="Z10" s="37"/>
      <c r="AA10" s="37"/>
      <c r="AB10" s="37"/>
      <c r="AC10" s="37"/>
      <c r="AD10" s="36">
        <f>データ!R6</f>
        <v>1804</v>
      </c>
      <c r="AE10" s="36"/>
      <c r="AF10" s="36"/>
      <c r="AG10" s="36"/>
      <c r="AH10" s="36"/>
      <c r="AI10" s="36"/>
      <c r="AJ10" s="36"/>
      <c r="AK10" s="2"/>
      <c r="AL10" s="36">
        <f>データ!V6</f>
        <v>75816</v>
      </c>
      <c r="AM10" s="36"/>
      <c r="AN10" s="36"/>
      <c r="AO10" s="36"/>
      <c r="AP10" s="36"/>
      <c r="AQ10" s="36"/>
      <c r="AR10" s="36"/>
      <c r="AS10" s="36"/>
      <c r="AT10" s="37">
        <f>データ!W6</f>
        <v>7.92</v>
      </c>
      <c r="AU10" s="37"/>
      <c r="AV10" s="37"/>
      <c r="AW10" s="37"/>
      <c r="AX10" s="37"/>
      <c r="AY10" s="37"/>
      <c r="AZ10" s="37"/>
      <c r="BA10" s="37"/>
      <c r="BB10" s="37">
        <f>データ!X6</f>
        <v>9572.73</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114</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115</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IUsakKbstkRuL8Ie4FwC1jRc4bdbZ5BFkJAGsU3qG5t9T8jLf7RY52CChOX7xDou/mhleUibDbSlop82FUlNcg==" saltValue="X7oJgqLbqAQf8rTbVUrbe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132152</v>
      </c>
      <c r="D6" s="19">
        <f t="shared" si="3"/>
        <v>46</v>
      </c>
      <c r="E6" s="19">
        <f t="shared" si="3"/>
        <v>17</v>
      </c>
      <c r="F6" s="19">
        <f t="shared" si="3"/>
        <v>1</v>
      </c>
      <c r="G6" s="19">
        <f t="shared" si="3"/>
        <v>0</v>
      </c>
      <c r="H6" s="19" t="str">
        <f t="shared" si="3"/>
        <v>東京都　国立市</v>
      </c>
      <c r="I6" s="19" t="str">
        <f t="shared" si="3"/>
        <v>法適用</v>
      </c>
      <c r="J6" s="19" t="str">
        <f t="shared" si="3"/>
        <v>下水道事業</v>
      </c>
      <c r="K6" s="19" t="str">
        <f t="shared" si="3"/>
        <v>公共下水道</v>
      </c>
      <c r="L6" s="19" t="str">
        <f t="shared" si="3"/>
        <v>Bb1</v>
      </c>
      <c r="M6" s="19" t="str">
        <f t="shared" si="3"/>
        <v>非設置</v>
      </c>
      <c r="N6" s="20" t="str">
        <f t="shared" si="3"/>
        <v>-</v>
      </c>
      <c r="O6" s="20">
        <f t="shared" si="3"/>
        <v>71.7</v>
      </c>
      <c r="P6" s="20">
        <f t="shared" si="3"/>
        <v>100</v>
      </c>
      <c r="Q6" s="20">
        <f t="shared" si="3"/>
        <v>100</v>
      </c>
      <c r="R6" s="20">
        <f t="shared" si="3"/>
        <v>1804</v>
      </c>
      <c r="S6" s="20">
        <f t="shared" si="3"/>
        <v>75889</v>
      </c>
      <c r="T6" s="20">
        <f t="shared" si="3"/>
        <v>8.15</v>
      </c>
      <c r="U6" s="20">
        <f t="shared" si="3"/>
        <v>9311.5300000000007</v>
      </c>
      <c r="V6" s="20">
        <f t="shared" si="3"/>
        <v>75816</v>
      </c>
      <c r="W6" s="20">
        <f t="shared" si="3"/>
        <v>7.92</v>
      </c>
      <c r="X6" s="20">
        <f t="shared" si="3"/>
        <v>9572.73</v>
      </c>
      <c r="Y6" s="21" t="str">
        <f>IF(Y7="",NA(),Y7)</f>
        <v>-</v>
      </c>
      <c r="Z6" s="21">
        <f t="shared" ref="Z6:AH6" si="4">IF(Z7="",NA(),Z7)</f>
        <v>102.14</v>
      </c>
      <c r="AA6" s="21">
        <f t="shared" si="4"/>
        <v>106.56</v>
      </c>
      <c r="AB6" s="21">
        <f t="shared" si="4"/>
        <v>107.64</v>
      </c>
      <c r="AC6" s="21">
        <f t="shared" si="4"/>
        <v>108.46</v>
      </c>
      <c r="AD6" s="21" t="str">
        <f t="shared" si="4"/>
        <v>-</v>
      </c>
      <c r="AE6" s="21">
        <f t="shared" si="4"/>
        <v>107.87</v>
      </c>
      <c r="AF6" s="21">
        <f t="shared" si="4"/>
        <v>109.78</v>
      </c>
      <c r="AG6" s="21">
        <f t="shared" si="4"/>
        <v>109.96</v>
      </c>
      <c r="AH6" s="21">
        <f t="shared" si="4"/>
        <v>109.44</v>
      </c>
      <c r="AI6" s="20" t="str">
        <f>IF(AI7="","",IF(AI7="-","【-】","【"&amp;SUBSTITUTE(TEXT(AI7,"#,##0.00"),"-","△")&amp;"】"))</f>
        <v>【105.91】</v>
      </c>
      <c r="AJ6" s="21" t="str">
        <f>IF(AJ7="",NA(),AJ7)</f>
        <v>-</v>
      </c>
      <c r="AK6" s="20">
        <f t="shared" ref="AK6:AS6" si="5">IF(AK7="",NA(),AK7)</f>
        <v>0</v>
      </c>
      <c r="AL6" s="20">
        <f t="shared" si="5"/>
        <v>0</v>
      </c>
      <c r="AM6" s="20">
        <f t="shared" si="5"/>
        <v>0</v>
      </c>
      <c r="AN6" s="20">
        <f t="shared" si="5"/>
        <v>0</v>
      </c>
      <c r="AO6" s="21" t="str">
        <f t="shared" si="5"/>
        <v>-</v>
      </c>
      <c r="AP6" s="21">
        <f t="shared" si="5"/>
        <v>11.59</v>
      </c>
      <c r="AQ6" s="21">
        <f t="shared" si="5"/>
        <v>9.36</v>
      </c>
      <c r="AR6" s="21">
        <f t="shared" si="5"/>
        <v>7.56</v>
      </c>
      <c r="AS6" s="21">
        <f t="shared" si="5"/>
        <v>5.84</v>
      </c>
      <c r="AT6" s="20" t="str">
        <f>IF(AT7="","",IF(AT7="-","【-】","【"&amp;SUBSTITUTE(TEXT(AT7,"#,##0.00"),"-","△")&amp;"】"))</f>
        <v>【3.03】</v>
      </c>
      <c r="AU6" s="21" t="str">
        <f>IF(AU7="",NA(),AU7)</f>
        <v>-</v>
      </c>
      <c r="AV6" s="21">
        <f t="shared" ref="AV6:BD6" si="6">IF(AV7="",NA(),AV7)</f>
        <v>38.729999999999997</v>
      </c>
      <c r="AW6" s="21">
        <f t="shared" si="6"/>
        <v>44.79</v>
      </c>
      <c r="AX6" s="21">
        <f t="shared" si="6"/>
        <v>50.17</v>
      </c>
      <c r="AY6" s="21">
        <f t="shared" si="6"/>
        <v>71.709999999999994</v>
      </c>
      <c r="AZ6" s="21" t="str">
        <f t="shared" si="6"/>
        <v>-</v>
      </c>
      <c r="BA6" s="21">
        <f t="shared" si="6"/>
        <v>37.200000000000003</v>
      </c>
      <c r="BB6" s="21">
        <f t="shared" si="6"/>
        <v>47.13</v>
      </c>
      <c r="BC6" s="21">
        <f t="shared" si="6"/>
        <v>50.85</v>
      </c>
      <c r="BD6" s="21">
        <f t="shared" si="6"/>
        <v>63.13</v>
      </c>
      <c r="BE6" s="20" t="str">
        <f>IF(BE7="","",IF(BE7="-","【-】","【"&amp;SUBSTITUTE(TEXT(BE7,"#,##0.00"),"-","△")&amp;"】"))</f>
        <v>【78.43】</v>
      </c>
      <c r="BF6" s="21" t="str">
        <f>IF(BF7="",NA(),BF7)</f>
        <v>-</v>
      </c>
      <c r="BG6" s="21">
        <f t="shared" ref="BG6:BO6" si="7">IF(BG7="",NA(),BG7)</f>
        <v>289.37</v>
      </c>
      <c r="BH6" s="21">
        <f t="shared" si="7"/>
        <v>294.8</v>
      </c>
      <c r="BI6" s="21">
        <f t="shared" si="7"/>
        <v>281.01</v>
      </c>
      <c r="BJ6" s="21">
        <f t="shared" si="7"/>
        <v>272.49</v>
      </c>
      <c r="BK6" s="21" t="str">
        <f t="shared" si="7"/>
        <v>-</v>
      </c>
      <c r="BL6" s="21">
        <f t="shared" si="7"/>
        <v>843.72</v>
      </c>
      <c r="BM6" s="21">
        <f t="shared" si="7"/>
        <v>788.62</v>
      </c>
      <c r="BN6" s="21">
        <f t="shared" si="7"/>
        <v>772.15</v>
      </c>
      <c r="BO6" s="21">
        <f t="shared" si="7"/>
        <v>717.6</v>
      </c>
      <c r="BP6" s="20" t="str">
        <f>IF(BP7="","",IF(BP7="-","【-】","【"&amp;SUBSTITUTE(TEXT(BP7,"#,##0.00"),"-","△")&amp;"】"))</f>
        <v>【630.82】</v>
      </c>
      <c r="BQ6" s="21" t="str">
        <f>IF(BQ7="",NA(),BQ7)</f>
        <v>-</v>
      </c>
      <c r="BR6" s="21">
        <f t="shared" ref="BR6:BZ6" si="8">IF(BR7="",NA(),BR7)</f>
        <v>108.06</v>
      </c>
      <c r="BS6" s="21">
        <f t="shared" si="8"/>
        <v>116.46</v>
      </c>
      <c r="BT6" s="21">
        <f t="shared" si="8"/>
        <v>117.45</v>
      </c>
      <c r="BU6" s="21">
        <f t="shared" si="8"/>
        <v>117.34</v>
      </c>
      <c r="BV6" s="21" t="str">
        <f t="shared" si="8"/>
        <v>-</v>
      </c>
      <c r="BW6" s="21">
        <f t="shared" si="8"/>
        <v>94.81</v>
      </c>
      <c r="BX6" s="21">
        <f t="shared" si="8"/>
        <v>99.88</v>
      </c>
      <c r="BY6" s="21">
        <f t="shared" si="8"/>
        <v>98.82</v>
      </c>
      <c r="BZ6" s="21">
        <f t="shared" si="8"/>
        <v>97.58</v>
      </c>
      <c r="CA6" s="20" t="str">
        <f>IF(CA7="","",IF(CA7="-","【-】","【"&amp;SUBSTITUTE(TEXT(CA7,"#,##0.00"),"-","△")&amp;"】"))</f>
        <v>【97.81】</v>
      </c>
      <c r="CB6" s="21" t="str">
        <f>IF(CB7="",NA(),CB7)</f>
        <v>-</v>
      </c>
      <c r="CC6" s="21">
        <f t="shared" ref="CC6:CK6" si="9">IF(CC7="",NA(),CC7)</f>
        <v>100.31</v>
      </c>
      <c r="CD6" s="21">
        <f t="shared" si="9"/>
        <v>93.49</v>
      </c>
      <c r="CE6" s="21">
        <f t="shared" si="9"/>
        <v>92.81</v>
      </c>
      <c r="CF6" s="21">
        <f t="shared" si="9"/>
        <v>93.79</v>
      </c>
      <c r="CG6" s="21" t="str">
        <f t="shared" si="9"/>
        <v>-</v>
      </c>
      <c r="CH6" s="21">
        <f t="shared" si="9"/>
        <v>129.9</v>
      </c>
      <c r="CI6" s="21">
        <f t="shared" si="9"/>
        <v>126.94</v>
      </c>
      <c r="CJ6" s="21">
        <f t="shared" si="9"/>
        <v>128.38999999999999</v>
      </c>
      <c r="CK6" s="21">
        <f t="shared" si="9"/>
        <v>129.85</v>
      </c>
      <c r="CL6" s="20" t="str">
        <f>IF(CL7="","",IF(CL7="-","【-】","【"&amp;SUBSTITUTE(TEXT(CL7,"#,##0.00"),"-","△")&amp;"】"))</f>
        <v>【138.75】</v>
      </c>
      <c r="CM6" s="21" t="str">
        <f>IF(CM7="",NA(),CM7)</f>
        <v>-</v>
      </c>
      <c r="CN6" s="21" t="str">
        <f t="shared" ref="CN6:CV6" si="10">IF(CN7="",NA(),CN7)</f>
        <v>-</v>
      </c>
      <c r="CO6" s="21" t="str">
        <f t="shared" si="10"/>
        <v>-</v>
      </c>
      <c r="CP6" s="21" t="str">
        <f t="shared" si="10"/>
        <v>-</v>
      </c>
      <c r="CQ6" s="21" t="str">
        <f t="shared" si="10"/>
        <v>-</v>
      </c>
      <c r="CR6" s="21" t="str">
        <f t="shared" si="10"/>
        <v>-</v>
      </c>
      <c r="CS6" s="21">
        <f t="shared" si="10"/>
        <v>80.11</v>
      </c>
      <c r="CT6" s="21">
        <f t="shared" si="10"/>
        <v>82.83</v>
      </c>
      <c r="CU6" s="21">
        <f t="shared" si="10"/>
        <v>69.38</v>
      </c>
      <c r="CV6" s="21">
        <f t="shared" si="10"/>
        <v>70.39</v>
      </c>
      <c r="CW6" s="20" t="str">
        <f>IF(CW7="","",IF(CW7="-","【-】","【"&amp;SUBSTITUTE(TEXT(CW7,"#,##0.00"),"-","△")&amp;"】"))</f>
        <v>【58.94】</v>
      </c>
      <c r="CX6" s="21" t="str">
        <f>IF(CX7="",NA(),CX7)</f>
        <v>-</v>
      </c>
      <c r="CY6" s="21">
        <f t="shared" ref="CY6:DG6" si="11">IF(CY7="",NA(),CY7)</f>
        <v>99.89</v>
      </c>
      <c r="CZ6" s="21">
        <f t="shared" si="11"/>
        <v>99.89</v>
      </c>
      <c r="DA6" s="21">
        <f t="shared" si="11"/>
        <v>99.89</v>
      </c>
      <c r="DB6" s="21">
        <f t="shared" si="11"/>
        <v>99.9</v>
      </c>
      <c r="DC6" s="21" t="str">
        <f t="shared" si="11"/>
        <v>-</v>
      </c>
      <c r="DD6" s="21">
        <f t="shared" si="11"/>
        <v>95.96</v>
      </c>
      <c r="DE6" s="21">
        <f t="shared" si="11"/>
        <v>95.73</v>
      </c>
      <c r="DF6" s="21">
        <f t="shared" si="11"/>
        <v>96.1</v>
      </c>
      <c r="DG6" s="21">
        <f t="shared" si="11"/>
        <v>96.61</v>
      </c>
      <c r="DH6" s="20" t="str">
        <f>IF(DH7="","",IF(DH7="-","【-】","【"&amp;SUBSTITUTE(TEXT(DH7,"#,##0.00"),"-","△")&amp;"】"))</f>
        <v>【95.91】</v>
      </c>
      <c r="DI6" s="21" t="str">
        <f>IF(DI7="",NA(),DI7)</f>
        <v>-</v>
      </c>
      <c r="DJ6" s="21">
        <f t="shared" ref="DJ6:DR6" si="12">IF(DJ7="",NA(),DJ7)</f>
        <v>4.43</v>
      </c>
      <c r="DK6" s="21">
        <f t="shared" si="12"/>
        <v>8.6</v>
      </c>
      <c r="DL6" s="21">
        <f t="shared" si="12"/>
        <v>12.23</v>
      </c>
      <c r="DM6" s="21">
        <f t="shared" si="12"/>
        <v>15.64</v>
      </c>
      <c r="DN6" s="21" t="str">
        <f t="shared" si="12"/>
        <v>-</v>
      </c>
      <c r="DO6" s="21">
        <f t="shared" si="12"/>
        <v>20.23</v>
      </c>
      <c r="DP6" s="21">
        <f t="shared" si="12"/>
        <v>22.34</v>
      </c>
      <c r="DQ6" s="21">
        <f t="shared" si="12"/>
        <v>24.65</v>
      </c>
      <c r="DR6" s="21">
        <f t="shared" si="12"/>
        <v>24.87</v>
      </c>
      <c r="DS6" s="20" t="str">
        <f>IF(DS7="","",IF(DS7="-","【-】","【"&amp;SUBSTITUTE(TEXT(DS7,"#,##0.00"),"-","△")&amp;"】"))</f>
        <v>【41.09】</v>
      </c>
      <c r="DT6" s="21" t="str">
        <f>IF(DT7="",NA(),DT7)</f>
        <v>-</v>
      </c>
      <c r="DU6" s="20">
        <f t="shared" ref="DU6:EC6" si="13">IF(DU7="",NA(),DU7)</f>
        <v>0</v>
      </c>
      <c r="DV6" s="20">
        <f t="shared" si="13"/>
        <v>0</v>
      </c>
      <c r="DW6" s="20">
        <f t="shared" si="13"/>
        <v>0</v>
      </c>
      <c r="DX6" s="20">
        <f t="shared" si="13"/>
        <v>0</v>
      </c>
      <c r="DY6" s="21" t="str">
        <f t="shared" si="13"/>
        <v>-</v>
      </c>
      <c r="DZ6" s="21">
        <f t="shared" si="13"/>
        <v>1.63</v>
      </c>
      <c r="EA6" s="21">
        <f t="shared" si="13"/>
        <v>1.94</v>
      </c>
      <c r="EB6" s="21">
        <f t="shared" si="13"/>
        <v>2.42</v>
      </c>
      <c r="EC6" s="21">
        <f t="shared" si="13"/>
        <v>3</v>
      </c>
      <c r="ED6" s="20" t="str">
        <f>IF(ED7="","",IF(ED7="-","【-】","【"&amp;SUBSTITUTE(TEXT(ED7,"#,##0.00"),"-","△")&amp;"】"))</f>
        <v>【8.68】</v>
      </c>
      <c r="EE6" s="21" t="str">
        <f>IF(EE7="",NA(),EE7)</f>
        <v>-</v>
      </c>
      <c r="EF6" s="20">
        <f t="shared" ref="EF6:EN6" si="14">IF(EF7="",NA(),EF7)</f>
        <v>0</v>
      </c>
      <c r="EG6" s="20">
        <f t="shared" si="14"/>
        <v>0</v>
      </c>
      <c r="EH6" s="20">
        <f t="shared" si="14"/>
        <v>0</v>
      </c>
      <c r="EI6" s="20">
        <f t="shared" si="14"/>
        <v>0</v>
      </c>
      <c r="EJ6" s="21" t="str">
        <f t="shared" si="14"/>
        <v>-</v>
      </c>
      <c r="EK6" s="21">
        <f t="shared" si="14"/>
        <v>0.12</v>
      </c>
      <c r="EL6" s="21">
        <f t="shared" si="14"/>
        <v>0.35</v>
      </c>
      <c r="EM6" s="21">
        <f t="shared" si="14"/>
        <v>0.1</v>
      </c>
      <c r="EN6" s="21">
        <f t="shared" si="14"/>
        <v>1.51</v>
      </c>
      <c r="EO6" s="20" t="str">
        <f>IF(EO7="","",IF(EO7="-","【-】","【"&amp;SUBSTITUTE(TEXT(EO7,"#,##0.00"),"-","△")&amp;"】"))</f>
        <v>【0.22】</v>
      </c>
    </row>
    <row r="7" spans="1:148" s="22" customFormat="1" x14ac:dyDescent="0.15">
      <c r="A7" s="14"/>
      <c r="B7" s="23">
        <v>2023</v>
      </c>
      <c r="C7" s="23">
        <v>132152</v>
      </c>
      <c r="D7" s="23">
        <v>46</v>
      </c>
      <c r="E7" s="23">
        <v>17</v>
      </c>
      <c r="F7" s="23">
        <v>1</v>
      </c>
      <c r="G7" s="23">
        <v>0</v>
      </c>
      <c r="H7" s="23" t="s">
        <v>96</v>
      </c>
      <c r="I7" s="23" t="s">
        <v>97</v>
      </c>
      <c r="J7" s="23" t="s">
        <v>98</v>
      </c>
      <c r="K7" s="23" t="s">
        <v>99</v>
      </c>
      <c r="L7" s="23" t="s">
        <v>100</v>
      </c>
      <c r="M7" s="23" t="s">
        <v>101</v>
      </c>
      <c r="N7" s="24" t="s">
        <v>102</v>
      </c>
      <c r="O7" s="24">
        <v>71.7</v>
      </c>
      <c r="P7" s="24">
        <v>100</v>
      </c>
      <c r="Q7" s="24">
        <v>100</v>
      </c>
      <c r="R7" s="24">
        <v>1804</v>
      </c>
      <c r="S7" s="24">
        <v>75889</v>
      </c>
      <c r="T7" s="24">
        <v>8.15</v>
      </c>
      <c r="U7" s="24">
        <v>9311.5300000000007</v>
      </c>
      <c r="V7" s="24">
        <v>75816</v>
      </c>
      <c r="W7" s="24">
        <v>7.92</v>
      </c>
      <c r="X7" s="24">
        <v>9572.73</v>
      </c>
      <c r="Y7" s="24" t="s">
        <v>102</v>
      </c>
      <c r="Z7" s="24">
        <v>102.14</v>
      </c>
      <c r="AA7" s="24">
        <v>106.56</v>
      </c>
      <c r="AB7" s="24">
        <v>107.64</v>
      </c>
      <c r="AC7" s="24">
        <v>108.46</v>
      </c>
      <c r="AD7" s="24" t="s">
        <v>102</v>
      </c>
      <c r="AE7" s="24">
        <v>107.87</v>
      </c>
      <c r="AF7" s="24">
        <v>109.78</v>
      </c>
      <c r="AG7" s="24">
        <v>109.96</v>
      </c>
      <c r="AH7" s="24">
        <v>109.44</v>
      </c>
      <c r="AI7" s="24">
        <v>105.91</v>
      </c>
      <c r="AJ7" s="24" t="s">
        <v>102</v>
      </c>
      <c r="AK7" s="24">
        <v>0</v>
      </c>
      <c r="AL7" s="24">
        <v>0</v>
      </c>
      <c r="AM7" s="24">
        <v>0</v>
      </c>
      <c r="AN7" s="24">
        <v>0</v>
      </c>
      <c r="AO7" s="24" t="s">
        <v>102</v>
      </c>
      <c r="AP7" s="24">
        <v>11.59</v>
      </c>
      <c r="AQ7" s="24">
        <v>9.36</v>
      </c>
      <c r="AR7" s="24">
        <v>7.56</v>
      </c>
      <c r="AS7" s="24">
        <v>5.84</v>
      </c>
      <c r="AT7" s="24">
        <v>3.03</v>
      </c>
      <c r="AU7" s="24" t="s">
        <v>102</v>
      </c>
      <c r="AV7" s="24">
        <v>38.729999999999997</v>
      </c>
      <c r="AW7" s="24">
        <v>44.79</v>
      </c>
      <c r="AX7" s="24">
        <v>50.17</v>
      </c>
      <c r="AY7" s="24">
        <v>71.709999999999994</v>
      </c>
      <c r="AZ7" s="24" t="s">
        <v>102</v>
      </c>
      <c r="BA7" s="24">
        <v>37.200000000000003</v>
      </c>
      <c r="BB7" s="24">
        <v>47.13</v>
      </c>
      <c r="BC7" s="24">
        <v>50.85</v>
      </c>
      <c r="BD7" s="24">
        <v>63.13</v>
      </c>
      <c r="BE7" s="24">
        <v>78.430000000000007</v>
      </c>
      <c r="BF7" s="24" t="s">
        <v>102</v>
      </c>
      <c r="BG7" s="24">
        <v>289.37</v>
      </c>
      <c r="BH7" s="24">
        <v>294.8</v>
      </c>
      <c r="BI7" s="24">
        <v>281.01</v>
      </c>
      <c r="BJ7" s="24">
        <v>272.49</v>
      </c>
      <c r="BK7" s="24" t="s">
        <v>102</v>
      </c>
      <c r="BL7" s="24">
        <v>843.72</v>
      </c>
      <c r="BM7" s="24">
        <v>788.62</v>
      </c>
      <c r="BN7" s="24">
        <v>772.15</v>
      </c>
      <c r="BO7" s="24">
        <v>717.6</v>
      </c>
      <c r="BP7" s="24">
        <v>630.82000000000005</v>
      </c>
      <c r="BQ7" s="24" t="s">
        <v>102</v>
      </c>
      <c r="BR7" s="24">
        <v>108.06</v>
      </c>
      <c r="BS7" s="24">
        <v>116.46</v>
      </c>
      <c r="BT7" s="24">
        <v>117.45</v>
      </c>
      <c r="BU7" s="24">
        <v>117.34</v>
      </c>
      <c r="BV7" s="24" t="s">
        <v>102</v>
      </c>
      <c r="BW7" s="24">
        <v>94.81</v>
      </c>
      <c r="BX7" s="24">
        <v>99.88</v>
      </c>
      <c r="BY7" s="24">
        <v>98.82</v>
      </c>
      <c r="BZ7" s="24">
        <v>97.58</v>
      </c>
      <c r="CA7" s="24">
        <v>97.81</v>
      </c>
      <c r="CB7" s="24" t="s">
        <v>102</v>
      </c>
      <c r="CC7" s="24">
        <v>100.31</v>
      </c>
      <c r="CD7" s="24">
        <v>93.49</v>
      </c>
      <c r="CE7" s="24">
        <v>92.81</v>
      </c>
      <c r="CF7" s="24">
        <v>93.79</v>
      </c>
      <c r="CG7" s="24" t="s">
        <v>102</v>
      </c>
      <c r="CH7" s="24">
        <v>129.9</v>
      </c>
      <c r="CI7" s="24">
        <v>126.94</v>
      </c>
      <c r="CJ7" s="24">
        <v>128.38999999999999</v>
      </c>
      <c r="CK7" s="24">
        <v>129.85</v>
      </c>
      <c r="CL7" s="24">
        <v>138.75</v>
      </c>
      <c r="CM7" s="24" t="s">
        <v>102</v>
      </c>
      <c r="CN7" s="24" t="s">
        <v>102</v>
      </c>
      <c r="CO7" s="24" t="s">
        <v>102</v>
      </c>
      <c r="CP7" s="24" t="s">
        <v>102</v>
      </c>
      <c r="CQ7" s="24" t="s">
        <v>102</v>
      </c>
      <c r="CR7" s="24" t="s">
        <v>102</v>
      </c>
      <c r="CS7" s="24">
        <v>80.11</v>
      </c>
      <c r="CT7" s="24">
        <v>82.83</v>
      </c>
      <c r="CU7" s="24">
        <v>69.38</v>
      </c>
      <c r="CV7" s="24">
        <v>70.39</v>
      </c>
      <c r="CW7" s="24">
        <v>58.94</v>
      </c>
      <c r="CX7" s="24" t="s">
        <v>102</v>
      </c>
      <c r="CY7" s="24">
        <v>99.89</v>
      </c>
      <c r="CZ7" s="24">
        <v>99.89</v>
      </c>
      <c r="DA7" s="24">
        <v>99.89</v>
      </c>
      <c r="DB7" s="24">
        <v>99.9</v>
      </c>
      <c r="DC7" s="24" t="s">
        <v>102</v>
      </c>
      <c r="DD7" s="24">
        <v>95.96</v>
      </c>
      <c r="DE7" s="24">
        <v>95.73</v>
      </c>
      <c r="DF7" s="24">
        <v>96.1</v>
      </c>
      <c r="DG7" s="24">
        <v>96.61</v>
      </c>
      <c r="DH7" s="24">
        <v>95.91</v>
      </c>
      <c r="DI7" s="24" t="s">
        <v>102</v>
      </c>
      <c r="DJ7" s="24">
        <v>4.43</v>
      </c>
      <c r="DK7" s="24">
        <v>8.6</v>
      </c>
      <c r="DL7" s="24">
        <v>12.23</v>
      </c>
      <c r="DM7" s="24">
        <v>15.64</v>
      </c>
      <c r="DN7" s="24" t="s">
        <v>102</v>
      </c>
      <c r="DO7" s="24">
        <v>20.23</v>
      </c>
      <c r="DP7" s="24">
        <v>22.34</v>
      </c>
      <c r="DQ7" s="24">
        <v>24.65</v>
      </c>
      <c r="DR7" s="24">
        <v>24.87</v>
      </c>
      <c r="DS7" s="24">
        <v>41.09</v>
      </c>
      <c r="DT7" s="24" t="s">
        <v>102</v>
      </c>
      <c r="DU7" s="24">
        <v>0</v>
      </c>
      <c r="DV7" s="24">
        <v>0</v>
      </c>
      <c r="DW7" s="24">
        <v>0</v>
      </c>
      <c r="DX7" s="24">
        <v>0</v>
      </c>
      <c r="DY7" s="24" t="s">
        <v>102</v>
      </c>
      <c r="DZ7" s="24">
        <v>1.63</v>
      </c>
      <c r="EA7" s="24">
        <v>1.94</v>
      </c>
      <c r="EB7" s="24">
        <v>2.42</v>
      </c>
      <c r="EC7" s="24">
        <v>3</v>
      </c>
      <c r="ED7" s="24">
        <v>8.68</v>
      </c>
      <c r="EE7" s="24" t="s">
        <v>102</v>
      </c>
      <c r="EF7" s="24">
        <v>0</v>
      </c>
      <c r="EG7" s="24">
        <v>0</v>
      </c>
      <c r="EH7" s="24">
        <v>0</v>
      </c>
      <c r="EI7" s="24">
        <v>0</v>
      </c>
      <c r="EJ7" s="24" t="s">
        <v>102</v>
      </c>
      <c r="EK7" s="24">
        <v>0.12</v>
      </c>
      <c r="EL7" s="24">
        <v>0.35</v>
      </c>
      <c r="EM7" s="24">
        <v>0.1</v>
      </c>
      <c r="EN7" s="24">
        <v>1.51</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桑原　慎二</cp:lastModifiedBy>
  <dcterms:created xsi:type="dcterms:W3CDTF">2025-01-24T07:00:43Z</dcterms:created>
  <dcterms:modified xsi:type="dcterms:W3CDTF">2025-01-31T07:36:18Z</dcterms:modified>
  <cp:category/>
</cp:coreProperties>
</file>