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725903\Desktop\"/>
    </mc:Choice>
  </mc:AlternateContent>
  <xr:revisionPtr revIDLastSave="0" documentId="8_{DB53B789-912D-4A9A-8FA2-DD9C82E23EDA}" xr6:coauthVersionLast="47" xr6:coauthVersionMax="47" xr10:uidLastSave="{00000000-0000-0000-0000-000000000000}"/>
  <workbookProtection workbookAlgorithmName="SHA-512" workbookHashValue="CQLW0c1m+WN7vi60JKsTRL/IwBS1yz2PesdLaRKVU+f6Ypq1cLdL9D36GDmIoJlfSfK1jFRKf2soeFmDepK9iQ==" workbookSaltValue="5Ti0sCZKRs55e2LZ1x728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W10" i="4"/>
  <c r="AD8" i="4"/>
  <c r="W8" i="4"/>
  <c r="B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<sst xmlns="http://schemas.openxmlformats.org/spreadsheetml/2006/main" count="236" uniqueCount="117">
  <si>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</si>
  <si>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</si>
  <si>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</si>
  <si>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</si>
  <si>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</si>
  <si>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</si>
  <si>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</si>
  <si>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</si>
  <si>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</si>
  <si>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</si>
  <si>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</si>
  <si>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</si>
  <si>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</si>
  <si>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</si>
  <si>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</si>
  <si>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</si>
  <si>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</si>
  <si>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</si>
  <si>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</si>
  <si>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</si>
  <si>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</si>
  <si>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</si>
  <si>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</si>
  <si>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</si>
  <si>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</si>
  <si>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</si>
  <si>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</si>
  <si>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</si>
  <si>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</si>
  <si>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</si>
  <si>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</si>
  <si>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</si>
  <si>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</si>
  <si>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</si>
  <si>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</si>
  <si>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</si>
  <si>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</si>
  <si>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</si>
  <si>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</si>
  <si>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</si>
  <si>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</si>
  <si>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</si>
  <si>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</si>
  <si>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</si>
  <si>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</si>
  <si>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</si>
  <si>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</si>
  <si>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</si>
  <si>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</si>
  <si>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</si>
  <si>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</si>
  <si>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</si>
  <si>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</si>
  <si>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</si>
  <si>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</si>
  <si>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</si>
  <si>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</si>
  <si>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</si>
  <si>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</si>
  <si>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</si>
  <si>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</si>
  <si>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</si>
  <si>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</si>
  <si>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</si>
  <si>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</si>
  <si>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</si>
  <si>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</si>
  <si>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</si>
  <si>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</si>
  <si>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</si>
  <si>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</si>
  <si>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</si>
  <si>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</si>
  <si>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</si>
  <si>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</si>
  <si>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</si>
  <si>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</si>
  <si>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</si>
  <si>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</si>
  <si>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</si>
  <si>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</si>
  <si>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</si>
  <si>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</si>
  <si>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</si>
  <si>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</si>
  <si>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</si>
  <si>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</si>
  <si>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</si>
  <si>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</si>
  <si>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</si>
  <si>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</si>
  <si>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</si>
  <si>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</si>
  <si>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</si>
  <si>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</si>
  <si>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</si>
  <si>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国分寺市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</si>
  <si>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</si>
  <si>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</si>
  <si>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</si>
  <si>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</si>
  <si>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</si>
  <si>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</si>
  <si>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</si>
  <si>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</si>
  <si>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</si>
  <si>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</si>
  <si>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</si>
  <si>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</si>
  <si>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</si>
  <si>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</si>
  <si>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</si>
  <si>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</si>
  <si>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</si>
  <si>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本市下水道事業の着手は昭和46年であり、施設の老朽化対策として平成30年度に「国分寺市公共下水道ストックマネジメント実施方針」を策定した。以降，ストックマネジメント事業（以下，ＳＭ事業）を段階的に進めている。
　同事業は令和６年度時点で、第１期の工事、第２期の調査に着手しているところである。工事着手を反映し、③管渠改善率は0.29％となった。第１期工事は令和８年度まで実施する予定である。
　なお、法適用後間もない時期であることから、①有形固定資産減価償却率は引き続き低い。施設の更新の進め方については、本指標を参考にしつつ、ＳＭ事業により施設の実態を踏まえて判断することが必要と考えられる。</t>
    <phoneticPr fontId="4"/>
  </si>
  <si>
    <t>　全般的な経営状態については、前年度と同様、①経常収支比率が100％に達しておらず、また②累積欠損金比率も０％を超えている。企業会計移行時から当年度欠損金は増加、営業収益は横ばいを続けていることから、累積欠損金比率は増加し続けている。
　これらの指標を見る限り良好とは言い難いが、これは集中的かつ多額に及ぶ過去の投資を反映した過大な減価償却費の影響が大きく、当面の事業運営には支障はないと考えられる。
　類似団体と比べ小さい④企業債残高対事業規模比率が示す通り、これまで事業費の多くを占めてきた元利償還額が落ち着いてきており、現金ベースでの収支は問題ない状態である。
　③流動比率は前年度から増加しており、当面の資金に余裕はある状況である。引き続きキャッシュ・フローを注視し、一定の余裕をもった状態の保持に努める。
　下水道使用料については、⑥汚水処理原価は類似団体と比較して割安で利用者負担が抑えられており、同時に、⑤経費回収率が100％をやや上回っていることから、使用料収入は適正な水準にあるといえる。
　この状況を踏まえれば、減価償却費の財源のうち、必要額を下回っているのは雨水処理負担金であると分析できる。今後も財政当局と連携しながら、こうした状態の改善に努めていく。</t>
    <phoneticPr fontId="4"/>
  </si>
  <si>
    <t>　本市下水道事業の経営状態は、端的に健全とは言えないものの、その要因が明確であり、即座に運営に問題をきたす性質のものではない。引き続き、経営戦略を活用し、中長期的な観点で経営状態を捉えながら、健全な事業運営に取り組む。
　また事業面では、ＳＭ事業を着実に進めることにより、施設老朽化の状況を適切に把握及び分析した上で、必要に応じて修繕、改築等の措置を講じていく。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</si>
</sst>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0.28999999999999998</c:v>
                </c:pt>
              </c:numCache>
            </c:numRef>
          </c:val>
          <c:extLst>
            <c:ext xmlns:c16="http://schemas.microsoft.com/office/drawing/2014/chart" uri="{C3380CC4-5D6E-409C-BE32-E72D297353CC}">
              <c16:uniqueId val="{00000000-8A9D-470B-8810-0BD8D11E8B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8A9D-470B-8810-0BD8D11E8B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21-4E86-8E99-AACF7F4968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6221-4E86-8E99-AACF7F4968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99.36</c:v>
                </c:pt>
                <c:pt idx="1">
                  <c:v>99.39</c:v>
                </c:pt>
                <c:pt idx="2">
                  <c:v>99.41</c:v>
                </c:pt>
                <c:pt idx="3">
                  <c:v>99.45</c:v>
                </c:pt>
                <c:pt idx="4">
                  <c:v>99.47</c:v>
                </c:pt>
              </c:numCache>
            </c:numRef>
          </c:val>
          <c:extLst>
            <c:ext xmlns:c16="http://schemas.microsoft.com/office/drawing/2014/chart" uri="{C3380CC4-5D6E-409C-BE32-E72D297353CC}">
              <c16:uniqueId val="{00000000-46A1-4AF3-99F7-F7AD51A2E9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46A1-4AF3-99F7-F7AD51A2E9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91.69</c:v>
                </c:pt>
                <c:pt idx="1">
                  <c:v>89.67</c:v>
                </c:pt>
                <c:pt idx="2">
                  <c:v>91.01</c:v>
                </c:pt>
                <c:pt idx="3">
                  <c:v>90.76</c:v>
                </c:pt>
                <c:pt idx="4">
                  <c:v>88.25</c:v>
                </c:pt>
              </c:numCache>
            </c:numRef>
          </c:val>
          <c:extLst>
            <c:ext xmlns:c16="http://schemas.microsoft.com/office/drawing/2014/chart" uri="{C3380CC4-5D6E-409C-BE32-E72D297353CC}">
              <c16:uniqueId val="{00000000-275C-49EF-9E60-E41436A801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275C-49EF-9E60-E41436A801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4.93</c:v>
                </c:pt>
                <c:pt idx="1">
                  <c:v>9.7899999999999991</c:v>
                </c:pt>
                <c:pt idx="2">
                  <c:v>14.5</c:v>
                </c:pt>
                <c:pt idx="3">
                  <c:v>19.18</c:v>
                </c:pt>
                <c:pt idx="4">
                  <c:v>23.48</c:v>
                </c:pt>
              </c:numCache>
            </c:numRef>
          </c:val>
          <c:extLst>
            <c:ext xmlns:c16="http://schemas.microsoft.com/office/drawing/2014/chart" uri="{C3380CC4-5D6E-409C-BE32-E72D297353CC}">
              <c16:uniqueId val="{00000000-ACFB-4C11-A0A1-A89CA4B758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ACFB-4C11-A0A1-A89CA4B758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0.37</c:v>
                </c:pt>
                <c:pt idx="3" formatCode="#,##0.00;&quot;△&quot;#,##0.00;&quot;-&quot;">
                  <c:v>0.6</c:v>
                </c:pt>
                <c:pt idx="4" formatCode="#,##0.00;&quot;△&quot;#,##0.00;&quot;-&quot;">
                  <c:v>2.27</c:v>
                </c:pt>
              </c:numCache>
            </c:numRef>
          </c:val>
          <c:extLst>
            <c:ext xmlns:c16="http://schemas.microsoft.com/office/drawing/2014/chart" uri="{C3380CC4-5D6E-409C-BE32-E72D297353CC}">
              <c16:uniqueId val="{00000000-A430-4817-9299-3A82117327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A430-4817-9299-3A82117327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14.09</c:v>
                </c:pt>
                <c:pt idx="1">
                  <c:v>30.32</c:v>
                </c:pt>
                <c:pt idx="2">
                  <c:v>44.64</c:v>
                </c:pt>
                <c:pt idx="3">
                  <c:v>57.94</c:v>
                </c:pt>
                <c:pt idx="4">
                  <c:v>76.83</c:v>
                </c:pt>
              </c:numCache>
            </c:numRef>
          </c:val>
          <c:extLst>
            <c:ext xmlns:c16="http://schemas.microsoft.com/office/drawing/2014/chart" uri="{C3380CC4-5D6E-409C-BE32-E72D297353CC}">
              <c16:uniqueId val="{00000000-60EB-4F47-977A-FE8EA569E7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60EB-4F47-977A-FE8EA569E7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37.61</c:v>
                </c:pt>
                <c:pt idx="1">
                  <c:v>67.739999999999995</c:v>
                </c:pt>
                <c:pt idx="2">
                  <c:v>130.54</c:v>
                </c:pt>
                <c:pt idx="3">
                  <c:v>253.64</c:v>
                </c:pt>
                <c:pt idx="4">
                  <c:v>314.83999999999997</c:v>
                </c:pt>
              </c:numCache>
            </c:numRef>
          </c:val>
          <c:extLst>
            <c:ext xmlns:c16="http://schemas.microsoft.com/office/drawing/2014/chart" uri="{C3380CC4-5D6E-409C-BE32-E72D297353CC}">
              <c16:uniqueId val="{00000000-3FFA-4379-8ABE-9551FA637A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3FFA-4379-8ABE-9551FA637A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140.76</c:v>
                </c:pt>
                <c:pt idx="1">
                  <c:v>144.75</c:v>
                </c:pt>
                <c:pt idx="2">
                  <c:v>156.6</c:v>
                </c:pt>
                <c:pt idx="3">
                  <c:v>151.34</c:v>
                </c:pt>
                <c:pt idx="4">
                  <c:v>127.01</c:v>
                </c:pt>
              </c:numCache>
            </c:numRef>
          </c:val>
          <c:extLst>
            <c:ext xmlns:c16="http://schemas.microsoft.com/office/drawing/2014/chart" uri="{C3380CC4-5D6E-409C-BE32-E72D297353CC}">
              <c16:uniqueId val="{00000000-7A74-4AE9-B243-52E2BB8FB1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7A74-4AE9-B243-52E2BB8FB1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110.24</c:v>
                </c:pt>
                <c:pt idx="1">
                  <c:v>111.73</c:v>
                </c:pt>
                <c:pt idx="2">
                  <c:v>116.19</c:v>
                </c:pt>
                <c:pt idx="3">
                  <c:v>108.7</c:v>
                </c:pt>
                <c:pt idx="4">
                  <c:v>111.94</c:v>
                </c:pt>
              </c:numCache>
            </c:numRef>
          </c:val>
          <c:extLst>
            <c:ext xmlns:c16="http://schemas.microsoft.com/office/drawing/2014/chart" uri="{C3380CC4-5D6E-409C-BE32-E72D297353CC}">
              <c16:uniqueId val="{00000000-E695-44F3-BF53-E7F78C6520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E695-44F3-BF53-E7F78C6520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91.43</c:v>
                </c:pt>
                <c:pt idx="1">
                  <c:v>89.89</c:v>
                </c:pt>
                <c:pt idx="2">
                  <c:v>85.87</c:v>
                </c:pt>
                <c:pt idx="3">
                  <c:v>92.33</c:v>
                </c:pt>
                <c:pt idx="4">
                  <c:v>90.86</c:v>
                </c:pt>
              </c:numCache>
            </c:numRef>
          </c:val>
          <c:extLst>
            <c:ext xmlns:c16="http://schemas.microsoft.com/office/drawing/2014/chart" uri="{C3380CC4-5D6E-409C-BE32-E72D297353CC}">
              <c16:uniqueId val="{00000000-3488-4939-A713-F43CCD10E8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3488-4939-A713-F43CCD10E8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国分寺市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Aa</v>
      </c>
      <c r="X8" s="34"/>
      <c r="Y8" s="34"/>
      <c r="Z8" s="34"/>
      <c r="AA8" s="34"/>
      <c r="AB8" s="34"/>
      <c r="AC8" s="34"/>
      <c r="AD8" s="35" t="str">
        <f>データ!$M$6</f>
        <v>非設置</v>
      </c>
      <c r="AE8" s="35"/>
      <c r="AF8" s="35"/>
      <c r="AG8" s="35"/>
      <c r="AH8" s="35"/>
      <c r="AI8" s="35"/>
      <c r="AJ8" s="35"/>
      <c r="AK8" s="3"/>
      <c r="AL8" s="36">
        <f>データ!S6</f>
        <v>129500</v>
      </c>
      <c r="AM8" s="36"/>
      <c r="AN8" s="36"/>
      <c r="AO8" s="36"/>
      <c r="AP8" s="36"/>
      <c r="AQ8" s="36"/>
      <c r="AR8" s="36"/>
      <c r="AS8" s="36"/>
      <c r="AT8" s="37">
        <f>データ!T6</f>
        <v>11.46</v>
      </c>
      <c r="AU8" s="37"/>
      <c r="AV8" s="37"/>
      <c r="AW8" s="37"/>
      <c r="AX8" s="37"/>
      <c r="AY8" s="37"/>
      <c r="AZ8" s="37"/>
      <c r="BA8" s="37"/>
      <c r="BB8" s="37">
        <f>データ!U6</f>
        <v>11300.17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86.29</v>
      </c>
      <c r="J10" s="37"/>
      <c r="K10" s="37"/>
      <c r="L10" s="37"/>
      <c r="M10" s="37"/>
      <c r="N10" s="37"/>
      <c r="O10" s="37"/>
      <c r="P10" s="37">
        <f>データ!P6</f>
        <v>100</v>
      </c>
      <c r="Q10" s="37"/>
      <c r="R10" s="37"/>
      <c r="S10" s="37"/>
      <c r="T10" s="37"/>
      <c r="U10" s="37"/>
      <c r="V10" s="37"/>
      <c r="W10" s="37">
        <f>データ!Q6</f>
        <v>100</v>
      </c>
      <c r="X10" s="37"/>
      <c r="Y10" s="37"/>
      <c r="Z10" s="37"/>
      <c r="AA10" s="37"/>
      <c r="AB10" s="37"/>
      <c r="AC10" s="37"/>
      <c r="AD10" s="36">
        <f>データ!R6</f>
        <v>1699</v>
      </c>
      <c r="AE10" s="36"/>
      <c r="AF10" s="36"/>
      <c r="AG10" s="36"/>
      <c r="AH10" s="36"/>
      <c r="AI10" s="36"/>
      <c r="AJ10" s="36"/>
      <c r="AK10" s="2"/>
      <c r="AL10" s="36">
        <f>データ!V6</f>
        <v>129575</v>
      </c>
      <c r="AM10" s="36"/>
      <c r="AN10" s="36"/>
      <c r="AO10" s="36"/>
      <c r="AP10" s="36"/>
      <c r="AQ10" s="36"/>
      <c r="AR10" s="36"/>
      <c r="AS10" s="36"/>
      <c r="AT10" s="37">
        <f>データ!W6</f>
        <v>11.42</v>
      </c>
      <c r="AU10" s="37"/>
      <c r="AV10" s="37"/>
      <c r="AW10" s="37"/>
      <c r="AX10" s="37"/>
      <c r="AY10" s="37"/>
      <c r="AZ10" s="37"/>
      <c r="BA10" s="37"/>
      <c r="BB10" s="37">
        <f>データ!X6</f>
        <v>11346.32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6QfIvZ7l/ORqV/qWVGHFnF5eFBhSDk+HjLOPZLMO9dplRGXGYPlzYS2Y+P6W21oCPD+sCr35jkxSIIsbcMp8A==" saltValue="rHbxNVwEGCmQyhfZ9lIOc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132144</v>
      </c>
      <c r="D6" s="19">
        <f t="shared" si="3"/>
        <v>46</v>
      </c>
      <c r="E6" s="19">
        <f t="shared" si="3"/>
        <v>17</v>
      </c>
      <c r="F6" s="19">
        <f t="shared" si="3"/>
        <v>1</v>
      </c>
      <c r="G6" s="19">
        <f t="shared" si="3"/>
        <v>0</v>
      </c>
      <c r="H6" s="19" t="str">
        <f t="shared" si="3"/>
        <v>東京都　国分寺市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86.29</v>
      </c>
      <c r="P6" s="20">
        <f t="shared" si="3"/>
        <v>100</v>
      </c>
      <c r="Q6" s="20">
        <f t="shared" si="3"/>
        <v>100</v>
      </c>
      <c r="R6" s="20">
        <f t="shared" si="3"/>
        <v>1699</v>
      </c>
      <c r="S6" s="20">
        <f t="shared" si="3"/>
        <v>129500</v>
      </c>
      <c r="T6" s="20">
        <f t="shared" si="3"/>
        <v>11.46</v>
      </c>
      <c r="U6" s="20">
        <f t="shared" si="3"/>
        <v>11300.17</v>
      </c>
      <c r="V6" s="20">
        <f t="shared" si="3"/>
        <v>129575</v>
      </c>
      <c r="W6" s="20">
        <f t="shared" si="3"/>
        <v>11.42</v>
      </c>
      <c r="X6" s="20">
        <f t="shared" si="3"/>
        <v>11346.32</v>
      </c>
      <c r="Y6" s="21">
        <f>IF(Y7="",NA(),Y7)</f>
        <v>91.69</v>
      </c>
      <c r="Z6" s="21">
        <f t="shared" ref="Z6:AH6" si="4">IF(Z7="",NA(),Z7)</f>
        <v>89.67</v>
      </c>
      <c r="AA6" s="21">
        <f t="shared" si="4"/>
        <v>91.01</v>
      </c>
      <c r="AB6" s="21">
        <f t="shared" si="4"/>
        <v>90.76</v>
      </c>
      <c r="AC6" s="21">
        <f t="shared" si="4"/>
        <v>88.25</v>
      </c>
      <c r="AD6" s="21">
        <f t="shared" si="4"/>
        <v>107.09</v>
      </c>
      <c r="AE6" s="21">
        <f t="shared" si="4"/>
        <v>107.96</v>
      </c>
      <c r="AF6" s="21">
        <f t="shared" si="4"/>
        <v>107.29</v>
      </c>
      <c r="AG6" s="21">
        <f t="shared" si="4"/>
        <v>106.58</v>
      </c>
      <c r="AH6" s="21">
        <f t="shared" si="4"/>
        <v>106.8</v>
      </c>
      <c r="AI6" s="20" t="str">
        <f>IF(AI7="","",IF(AI7="-","【-】","【"&amp;SUBSTITUTE(TEXT(AI7,"#,##0.00"),"-","△")&amp;"】"))</f>
        <v>【105.36】</v>
      </c>
      <c r="AJ6" s="21">
        <f>IF(AJ7="",NA(),AJ7)</f>
        <v>14.09</v>
      </c>
      <c r="AK6" s="21">
        <f t="shared" ref="AK6:AS6" si="5">IF(AK7="",NA(),AK7)</f>
        <v>30.32</v>
      </c>
      <c r="AL6" s="21">
        <f t="shared" si="5"/>
        <v>44.64</v>
      </c>
      <c r="AM6" s="21">
        <f t="shared" si="5"/>
        <v>57.94</v>
      </c>
      <c r="AN6" s="21">
        <f t="shared" si="5"/>
        <v>76.83</v>
      </c>
      <c r="AO6" s="21">
        <f t="shared" si="5"/>
        <v>0.59</v>
      </c>
      <c r="AP6" s="21">
        <f t="shared" si="5"/>
        <v>0.68</v>
      </c>
      <c r="AQ6" s="21">
        <f t="shared" si="5"/>
        <v>0.9</v>
      </c>
      <c r="AR6" s="21">
        <f t="shared" si="5"/>
        <v>1.19</v>
      </c>
      <c r="AS6" s="21">
        <f t="shared" si="5"/>
        <v>1.4</v>
      </c>
      <c r="AT6" s="20" t="str">
        <f>IF(AT7="","",IF(AT7="-","【-】","【"&amp;SUBSTITUTE(TEXT(AT7,"#,##0.00"),"-","△")&amp;"】"))</f>
        <v>【3.12】</v>
      </c>
      <c r="AU6" s="21">
        <f>IF(AU7="",NA(),AU7)</f>
        <v>37.61</v>
      </c>
      <c r="AV6" s="21">
        <f t="shared" ref="AV6:BD6" si="6">IF(AV7="",NA(),AV7)</f>
        <v>67.739999999999995</v>
      </c>
      <c r="AW6" s="21">
        <f t="shared" si="6"/>
        <v>130.54</v>
      </c>
      <c r="AX6" s="21">
        <f t="shared" si="6"/>
        <v>253.64</v>
      </c>
      <c r="AY6" s="21">
        <f t="shared" si="6"/>
        <v>314.83999999999997</v>
      </c>
      <c r="AZ6" s="21">
        <f t="shared" si="6"/>
        <v>77.72</v>
      </c>
      <c r="BA6" s="21">
        <f t="shared" si="6"/>
        <v>86.61</v>
      </c>
      <c r="BB6" s="21">
        <f t="shared" si="6"/>
        <v>100.73</v>
      </c>
      <c r="BC6" s="21">
        <f t="shared" si="6"/>
        <v>108.7</v>
      </c>
      <c r="BD6" s="21">
        <f t="shared" si="6"/>
        <v>120.78</v>
      </c>
      <c r="BE6" s="20" t="str">
        <f>IF(BE7="","",IF(BE7="-","【-】","【"&amp;SUBSTITUTE(TEXT(BE7,"#,##0.00"),"-","△")&amp;"】"))</f>
        <v>【82.75】</v>
      </c>
      <c r="BF6" s="21">
        <f>IF(BF7="",NA(),BF7)</f>
        <v>140.76</v>
      </c>
      <c r="BG6" s="21">
        <f t="shared" ref="BG6:BO6" si="7">IF(BG7="",NA(),BG7)</f>
        <v>144.75</v>
      </c>
      <c r="BH6" s="21">
        <f t="shared" si="7"/>
        <v>156.6</v>
      </c>
      <c r="BI6" s="21">
        <f t="shared" si="7"/>
        <v>151.34</v>
      </c>
      <c r="BJ6" s="21">
        <f t="shared" si="7"/>
        <v>127.01</v>
      </c>
      <c r="BK6" s="21">
        <f t="shared" si="7"/>
        <v>485.6</v>
      </c>
      <c r="BL6" s="21">
        <f t="shared" si="7"/>
        <v>463.93</v>
      </c>
      <c r="BM6" s="21">
        <f t="shared" si="7"/>
        <v>481.88</v>
      </c>
      <c r="BN6" s="21">
        <f t="shared" si="7"/>
        <v>460.03</v>
      </c>
      <c r="BO6" s="21">
        <f t="shared" si="7"/>
        <v>447.27</v>
      </c>
      <c r="BP6" s="20" t="str">
        <f>IF(BP7="","",IF(BP7="-","【-】","【"&amp;SUBSTITUTE(TEXT(BP7,"#,##0.00"),"-","△")&amp;"】"))</f>
        <v>【602.56】</v>
      </c>
      <c r="BQ6" s="21">
        <f>IF(BQ7="",NA(),BQ7)</f>
        <v>110.24</v>
      </c>
      <c r="BR6" s="21">
        <f t="shared" ref="BR6:BZ6" si="8">IF(BR7="",NA(),BR7)</f>
        <v>111.73</v>
      </c>
      <c r="BS6" s="21">
        <f t="shared" si="8"/>
        <v>116.19</v>
      </c>
      <c r="BT6" s="21">
        <f t="shared" si="8"/>
        <v>108.7</v>
      </c>
      <c r="BU6" s="21">
        <f t="shared" si="8"/>
        <v>111.94</v>
      </c>
      <c r="BV6" s="21">
        <f t="shared" si="8"/>
        <v>99.95</v>
      </c>
      <c r="BW6" s="21">
        <f t="shared" si="8"/>
        <v>103.4</v>
      </c>
      <c r="BX6" s="21">
        <f t="shared" si="8"/>
        <v>101.87</v>
      </c>
      <c r="BY6" s="21">
        <f t="shared" si="8"/>
        <v>101.33</v>
      </c>
      <c r="BZ6" s="21">
        <f t="shared" si="8"/>
        <v>101.5</v>
      </c>
      <c r="CA6" s="20" t="str">
        <f>IF(CA7="","",IF(CA7="-","【-】","【"&amp;SUBSTITUTE(TEXT(CA7,"#,##0.00"),"-","△")&amp;"】"))</f>
        <v>【97.94】</v>
      </c>
      <c r="CB6" s="21">
        <f>IF(CB7="",NA(),CB7)</f>
        <v>91.43</v>
      </c>
      <c r="CC6" s="21">
        <f t="shared" ref="CC6:CK6" si="9">IF(CC7="",NA(),CC7)</f>
        <v>89.89</v>
      </c>
      <c r="CD6" s="21">
        <f t="shared" si="9"/>
        <v>85.87</v>
      </c>
      <c r="CE6" s="21">
        <f t="shared" si="9"/>
        <v>92.33</v>
      </c>
      <c r="CF6" s="21">
        <f t="shared" si="9"/>
        <v>90.86</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99.36</v>
      </c>
      <c r="CY6" s="21">
        <f t="shared" ref="CY6:DG6" si="11">IF(CY7="",NA(),CY7)</f>
        <v>99.39</v>
      </c>
      <c r="CZ6" s="21">
        <f t="shared" si="11"/>
        <v>99.41</v>
      </c>
      <c r="DA6" s="21">
        <f t="shared" si="11"/>
        <v>99.45</v>
      </c>
      <c r="DB6" s="21">
        <f t="shared" si="11"/>
        <v>99.47</v>
      </c>
      <c r="DC6" s="21">
        <f t="shared" si="11"/>
        <v>97.7</v>
      </c>
      <c r="DD6" s="21">
        <f t="shared" si="11"/>
        <v>97.59</v>
      </c>
      <c r="DE6" s="21">
        <f t="shared" si="11"/>
        <v>97.53</v>
      </c>
      <c r="DF6" s="21">
        <f t="shared" si="11"/>
        <v>97.54</v>
      </c>
      <c r="DG6" s="21">
        <f t="shared" si="11"/>
        <v>97.51</v>
      </c>
      <c r="DH6" s="20" t="str">
        <f>IF(DH7="","",IF(DH7="-","【-】","【"&amp;SUBSTITUTE(TEXT(DH7,"#,##0.00"),"-","△")&amp;"】"))</f>
        <v>【96.00】</v>
      </c>
      <c r="DI6" s="21">
        <f>IF(DI7="",NA(),DI7)</f>
        <v>4.93</v>
      </c>
      <c r="DJ6" s="21">
        <f t="shared" ref="DJ6:DR6" si="12">IF(DJ7="",NA(),DJ7)</f>
        <v>9.7899999999999991</v>
      </c>
      <c r="DK6" s="21">
        <f t="shared" si="12"/>
        <v>14.5</v>
      </c>
      <c r="DL6" s="21">
        <f t="shared" si="12"/>
        <v>19.18</v>
      </c>
      <c r="DM6" s="21">
        <f t="shared" si="12"/>
        <v>23.48</v>
      </c>
      <c r="DN6" s="21">
        <f t="shared" si="12"/>
        <v>23.38</v>
      </c>
      <c r="DO6" s="21">
        <f t="shared" si="12"/>
        <v>24.59</v>
      </c>
      <c r="DP6" s="21">
        <f t="shared" si="12"/>
        <v>26.87</v>
      </c>
      <c r="DQ6" s="21">
        <f t="shared" si="12"/>
        <v>29.31</v>
      </c>
      <c r="DR6" s="21">
        <f t="shared" si="12"/>
        <v>31.67</v>
      </c>
      <c r="DS6" s="20" t="str">
        <f>IF(DS7="","",IF(DS7="-","【-】","【"&amp;SUBSTITUTE(TEXT(DS7,"#,##0.00"),"-","△")&amp;"】"))</f>
        <v>【42.20】</v>
      </c>
      <c r="DT6" s="20">
        <f>IF(DT7="",NA(),DT7)</f>
        <v>0</v>
      </c>
      <c r="DU6" s="20">
        <f t="shared" ref="DU6:EC6" si="13">IF(DU7="",NA(),DU7)</f>
        <v>0</v>
      </c>
      <c r="DV6" s="21">
        <f t="shared" si="13"/>
        <v>0.37</v>
      </c>
      <c r="DW6" s="21">
        <f t="shared" si="13"/>
        <v>0.6</v>
      </c>
      <c r="DX6" s="21">
        <f t="shared" si="13"/>
        <v>2.27</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0">
        <f t="shared" ref="EF6:EN6" si="14">IF(EF7="",NA(),EF7)</f>
        <v>0</v>
      </c>
      <c r="EG6" s="20">
        <f t="shared" si="14"/>
        <v>0</v>
      </c>
      <c r="EH6" s="20">
        <f t="shared" si="14"/>
        <v>0</v>
      </c>
      <c r="EI6" s="21">
        <f t="shared" si="14"/>
        <v>0.28999999999999998</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132144</v>
      </c>
      <c r="D7" s="23">
        <v>46</v>
      </c>
      <c r="E7" s="23">
        <v>17</v>
      </c>
      <c r="F7" s="23">
        <v>1</v>
      </c>
      <c r="G7" s="23">
        <v>0</v>
      </c>
      <c r="H7" s="23" t="s">
        <v>96</v>
      </c>
      <c r="I7" s="23" t="s">
        <v>97</v>
      </c>
      <c r="J7" s="23" t="s">
        <v>98</v>
      </c>
      <c r="K7" s="23" t="s">
        <v>99</v>
      </c>
      <c r="L7" s="23" t="s">
        <v>100</v>
      </c>
      <c r="M7" s="23" t="s">
        <v>101</v>
      </c>
      <c r="N7" s="24" t="s">
        <v>102</v>
      </c>
      <c r="O7" s="24">
        <v>86.29</v>
      </c>
      <c r="P7" s="24">
        <v>100</v>
      </c>
      <c r="Q7" s="24">
        <v>100</v>
      </c>
      <c r="R7" s="24">
        <v>1699</v>
      </c>
      <c r="S7" s="24">
        <v>129500</v>
      </c>
      <c r="T7" s="24">
        <v>11.46</v>
      </c>
      <c r="U7" s="24">
        <v>11300.17</v>
      </c>
      <c r="V7" s="24">
        <v>129575</v>
      </c>
      <c r="W7" s="24">
        <v>11.42</v>
      </c>
      <c r="X7" s="24">
        <v>11346.32</v>
      </c>
      <c r="Y7" s="24">
        <v>91.69</v>
      </c>
      <c r="Z7" s="24">
        <v>89.67</v>
      </c>
      <c r="AA7" s="24">
        <v>91.01</v>
      </c>
      <c r="AB7" s="24">
        <v>90.76</v>
      </c>
      <c r="AC7" s="24">
        <v>88.25</v>
      </c>
      <c r="AD7" s="24">
        <v>107.09</v>
      </c>
      <c r="AE7" s="24">
        <v>107.96</v>
      </c>
      <c r="AF7" s="24">
        <v>107.29</v>
      </c>
      <c r="AG7" s="24">
        <v>106.58</v>
      </c>
      <c r="AH7" s="24">
        <v>106.8</v>
      </c>
      <c r="AI7" s="24">
        <v>105.36</v>
      </c>
      <c r="AJ7" s="24">
        <v>14.09</v>
      </c>
      <c r="AK7" s="24">
        <v>30.32</v>
      </c>
      <c r="AL7" s="24">
        <v>44.64</v>
      </c>
      <c r="AM7" s="24">
        <v>57.94</v>
      </c>
      <c r="AN7" s="24">
        <v>76.83</v>
      </c>
      <c r="AO7" s="24">
        <v>0.59</v>
      </c>
      <c r="AP7" s="24">
        <v>0.68</v>
      </c>
      <c r="AQ7" s="24">
        <v>0.9</v>
      </c>
      <c r="AR7" s="24">
        <v>1.19</v>
      </c>
      <c r="AS7" s="24">
        <v>1.4</v>
      </c>
      <c r="AT7" s="24">
        <v>3.12</v>
      </c>
      <c r="AU7" s="24">
        <v>37.61</v>
      </c>
      <c r="AV7" s="24">
        <v>67.739999999999995</v>
      </c>
      <c r="AW7" s="24">
        <v>130.54</v>
      </c>
      <c r="AX7" s="24">
        <v>253.64</v>
      </c>
      <c r="AY7" s="24">
        <v>314.83999999999997</v>
      </c>
      <c r="AZ7" s="24">
        <v>77.72</v>
      </c>
      <c r="BA7" s="24">
        <v>86.61</v>
      </c>
      <c r="BB7" s="24">
        <v>100.73</v>
      </c>
      <c r="BC7" s="24">
        <v>108.7</v>
      </c>
      <c r="BD7" s="24">
        <v>120.78</v>
      </c>
      <c r="BE7" s="24">
        <v>82.75</v>
      </c>
      <c r="BF7" s="24">
        <v>140.76</v>
      </c>
      <c r="BG7" s="24">
        <v>144.75</v>
      </c>
      <c r="BH7" s="24">
        <v>156.6</v>
      </c>
      <c r="BI7" s="24">
        <v>151.34</v>
      </c>
      <c r="BJ7" s="24">
        <v>127.01</v>
      </c>
      <c r="BK7" s="24">
        <v>485.6</v>
      </c>
      <c r="BL7" s="24">
        <v>463.93</v>
      </c>
      <c r="BM7" s="24">
        <v>481.88</v>
      </c>
      <c r="BN7" s="24">
        <v>460.03</v>
      </c>
      <c r="BO7" s="24">
        <v>447.27</v>
      </c>
      <c r="BP7" s="24">
        <v>602.55999999999995</v>
      </c>
      <c r="BQ7" s="24">
        <v>110.24</v>
      </c>
      <c r="BR7" s="24">
        <v>111.73</v>
      </c>
      <c r="BS7" s="24">
        <v>116.19</v>
      </c>
      <c r="BT7" s="24">
        <v>108.7</v>
      </c>
      <c r="BU7" s="24">
        <v>111.94</v>
      </c>
      <c r="BV7" s="24">
        <v>99.95</v>
      </c>
      <c r="BW7" s="24">
        <v>103.4</v>
      </c>
      <c r="BX7" s="24">
        <v>101.87</v>
      </c>
      <c r="BY7" s="24">
        <v>101.33</v>
      </c>
      <c r="BZ7" s="24">
        <v>101.5</v>
      </c>
      <c r="CA7" s="24">
        <v>97.94</v>
      </c>
      <c r="CB7" s="24">
        <v>91.43</v>
      </c>
      <c r="CC7" s="24">
        <v>89.89</v>
      </c>
      <c r="CD7" s="24">
        <v>85.87</v>
      </c>
      <c r="CE7" s="24">
        <v>92.33</v>
      </c>
      <c r="CF7" s="24">
        <v>90.86</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99.36</v>
      </c>
      <c r="CY7" s="24">
        <v>99.39</v>
      </c>
      <c r="CZ7" s="24">
        <v>99.41</v>
      </c>
      <c r="DA7" s="24">
        <v>99.45</v>
      </c>
      <c r="DB7" s="24">
        <v>99.47</v>
      </c>
      <c r="DC7" s="24">
        <v>97.7</v>
      </c>
      <c r="DD7" s="24">
        <v>97.59</v>
      </c>
      <c r="DE7" s="24">
        <v>97.53</v>
      </c>
      <c r="DF7" s="24">
        <v>97.54</v>
      </c>
      <c r="DG7" s="24">
        <v>97.51</v>
      </c>
      <c r="DH7" s="24">
        <v>96</v>
      </c>
      <c r="DI7" s="24">
        <v>4.93</v>
      </c>
      <c r="DJ7" s="24">
        <v>9.7899999999999991</v>
      </c>
      <c r="DK7" s="24">
        <v>14.5</v>
      </c>
      <c r="DL7" s="24">
        <v>19.18</v>
      </c>
      <c r="DM7" s="24">
        <v>23.48</v>
      </c>
      <c r="DN7" s="24">
        <v>23.38</v>
      </c>
      <c r="DO7" s="24">
        <v>24.59</v>
      </c>
      <c r="DP7" s="24">
        <v>26.87</v>
      </c>
      <c r="DQ7" s="24">
        <v>29.31</v>
      </c>
      <c r="DR7" s="24">
        <v>31.67</v>
      </c>
      <c r="DS7" s="24">
        <v>42.2</v>
      </c>
      <c r="DT7" s="24">
        <v>0</v>
      </c>
      <c r="DU7" s="24">
        <v>0</v>
      </c>
      <c r="DV7" s="24">
        <v>0.37</v>
      </c>
      <c r="DW7" s="24">
        <v>0.6</v>
      </c>
      <c r="DX7" s="24">
        <v>2.27</v>
      </c>
      <c r="DY7" s="24">
        <v>8.1999999999999993</v>
      </c>
      <c r="DZ7" s="24">
        <v>9.43</v>
      </c>
      <c r="EA7" s="24">
        <v>12.4</v>
      </c>
      <c r="EB7" s="24">
        <v>13.81</v>
      </c>
      <c r="EC7" s="24">
        <v>15.32</v>
      </c>
      <c r="ED7" s="24">
        <v>9.4600000000000009</v>
      </c>
      <c r="EE7" s="24">
        <v>0</v>
      </c>
      <c r="EF7" s="24">
        <v>0</v>
      </c>
      <c r="EG7" s="24">
        <v>0</v>
      </c>
      <c r="EH7" s="24">
        <v>0</v>
      </c>
      <c r="EI7" s="24">
        <v>0.28999999999999998</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国分寺市</cp:lastModifiedBy>
  <dcterms:created xsi:type="dcterms:W3CDTF">2025-12-23T05:59:29Z</dcterms:created>
  <dcterms:modified xsi:type="dcterms:W3CDTF">2026-01-23T08:06:22Z</dcterms:modified>
  <cp:category/>
</cp:coreProperties>
</file>