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kokubunji.sinnaibu.local\50建設環境部\下水道課\作業用フォルダ\下水道課フォルダ＿29年度以降\2）下水道\01）下水道庶務\02）下水道に関する調査等回答\02）下水道に関する東京都調査\R6年度_業務係\20250131〆_公営企業に係る経営比較分析表（令和５年度決算）の分析等について（依頼）\2回答\"/>
    </mc:Choice>
  </mc:AlternateContent>
  <xr:revisionPtr revIDLastSave="0" documentId="13_ncr:1_{D44CD6C4-CBF3-45A5-AEC2-FC6E4DD0B3DD}" xr6:coauthVersionLast="47" xr6:coauthVersionMax="47" xr10:uidLastSave="{00000000-0000-0000-0000-000000000000}"/>
  <workbookProtection workbookAlgorithmName="SHA-512" workbookHashValue="w3LD4t+3OX+8mXU8ihJWqeKJD+ANu+Ag6lnCXnmIjS2H9ocltoTm/MktDJgGxEt/PyYLCf2LfC1csyfjCnL6Xw==" workbookSaltValue="KUe4xhOsFIxIVSY2xpR8Vw=="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U6" i="5"/>
  <c r="BB8" i="4" s="1"/>
  <c r="T6" i="5"/>
  <c r="S6" i="5"/>
  <c r="R6" i="5"/>
  <c r="AD10" i="4" s="1"/>
  <c r="Q6" i="5"/>
  <c r="W10" i="4" s="1"/>
  <c r="P6" i="5"/>
  <c r="P10" i="4" s="1"/>
  <c r="O6" i="5"/>
  <c r="I10" i="4" s="1"/>
  <c r="N6" i="5"/>
  <c r="B10" i="4" s="1"/>
  <c r="M6" i="5"/>
  <c r="AD8" i="4" s="1"/>
  <c r="L6" i="5"/>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F85" i="4"/>
  <c r="AT10" i="4"/>
  <c r="AL10" i="4"/>
  <c r="AT8" i="4"/>
  <c r="AL8" i="4"/>
  <c r="W8" i="4"/>
  <c r="P8" i="4"/>
  <c r="I8" i="4"/>
</calcChain>
</file>

<file path=xl/sharedStrings.xml><?xml version="1.0" encoding="utf-8"?>
<sst xmlns="http://schemas.openxmlformats.org/spreadsheetml/2006/main" count="257" uniqueCount="116">
  <si>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</si>
  <si>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</si>
  <si>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</si>
  <si>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</si>
  <si>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</si>
  <si>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</si>
  <si>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</si>
  <si>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</si>
  <si>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</si>
  <si>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</si>
  <si>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</si>
  <si>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</si>
  <si>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</si>
  <si>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</si>
  <si>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</si>
  <si>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</si>
  <si>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</si>
  <si>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</si>
  <si>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</si>
  <si>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</si>
  <si>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</si>
  <si>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</si>
  <si>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</si>
  <si>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</si>
  <si>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</si>
  <si>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</si>
  <si>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</si>
  <si>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</si>
  <si>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</si>
  <si>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</si>
  <si>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</si>
  <si>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</si>
  <si>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</si>
  <si>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</si>
  <si>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</si>
  <si>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</si>
  <si>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</si>
  <si>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</si>
  <si>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</si>
  <si>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</si>
  <si>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</si>
  <si>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</si>
  <si>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</si>
  <si>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</si>
  <si>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</si>
  <si>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</si>
  <si>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</si>
  <si>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</si>
  <si>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</si>
  <si>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</si>
  <si>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</si>
  <si>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</si>
  <si>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</si>
  <si>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</si>
  <si>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</si>
  <si>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</si>
  <si>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</si>
  <si>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</si>
  <si>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</si>
  <si>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</si>
  <si>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</si>
  <si>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</si>
  <si>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</si>
  <si>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</si>
  <si>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</si>
  <si>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</si>
  <si>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</si>
  <si>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</si>
  <si>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</si>
  <si>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</si>
  <si>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</si>
  <si>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</si>
  <si>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</si>
  <si>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</si>
  <si>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</si>
  <si>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</si>
  <si>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</si>
  <si>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</si>
  <si>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</si>
  <si>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</si>
  <si>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</si>
  <si>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</si>
  <si>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</si>
  <si>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</si>
  <si>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</si>
  <si>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</si>
  <si>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</si>
  <si>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</si>
  <si>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</si>
  <si>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</si>
  <si>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</si>
  <si>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</si>
  <si>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</si>
  <si>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</si>
  <si>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</si>
  <si>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</si>
  <si>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国分寺市</t>
  </si>
  <si>
    <t>法適用</t>
  </si>
  <si>
    <t>下水道事業</t>
  </si>
  <si>
    <t>公共下水道</t>
  </si>
  <si>
    <t>Aa</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</si>
  <si>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</si>
  <si>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</si>
  <si>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</si>
  <si>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</si>
  <si>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</si>
  <si>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</si>
  <si>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</si>
  <si>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</si>
  <si>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</si>
  <si>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</si>
  <si>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</si>
  <si>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</si>
  <si>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全般的な経営状態については，前年度と同様，①経常収支比率が100％に達しておらず，また②累積欠損金比率も０％を超えており，これらの指標を見る限り良好とは言い難い。ただし現下の状況は，集中的かつ多額に及ぶ過去の投資を反映した，過大な減価償却費の影響によるものであって，当面の事業運営には支障はないと考えられる。
　類似団体と比べ小さい④企業債残高対事業規模比率が示す通り，これまで事業費の多くを占めてきた元利償還額が落ち着いてきていることも手伝って，現金ベースでの収支は全く問題ない状態である。
　③流動比率は前年度から増加している。引き続きキャッシュ・フローを注視し，一定の余裕をもった状態の保持に努める。
　次に，下水道使用料について，⑥汚水処理原価は類似団体と比較して割安で利用者負担が抑えられており，同時に，⑤経費回収率が100％をやや上回っていることから，使用料収入は適正な水準にあるといえる。この状況を踏まえれば，減価償却費の財源のうち，必要額を下回っているのは雨水処理負担金であると分析できる。今後も財政当局と連携しながら，こうした状態の改善に努めていく。</t>
    <phoneticPr fontId="4"/>
  </si>
  <si>
    <t>　本市下水道事業の着手は昭和46年であり，施設の老朽化が予想されたことから，その対策として平成30年度に「国分寺市公共下水道ストックマネジメント実施方針」を策定した。以降，ストックマネジメント事業（以下，ＳＭ事業）を段階的に進めているところである。
　同事業は令和５年度時点で，第１期が設計段階にあり，施設更新の実績がないため，③管渠改善率は０％となっている。第１期工事着手は令和６年度の予定である。
　なお，法適用後間もない時期であり，①有形固定資産減価償却率は低い。施設の更新の進め方については，本指標を参考にしつつ，ＳＭ事業により施設の実態を踏まえて判断することが必要と考えられる。</t>
    <phoneticPr fontId="4"/>
  </si>
  <si>
    <t>　本市下水道事業の経営状態は，端的に健全とは言えないものの，その要因が明確であり，即座に運営に問題をきたす性質のものではない。今後は，令和２年度に公表した経営戦略を活用し，中長期的な観点で経営状態を捉えながら，健全な事業運営に取り組む。
　また事業面では，ＳＭ事業を着実に進めることにより，施設老朽化の状況を適切に把握及び分析した上で，必要に応じて修繕，改築等の措置を講じていく。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</si>
</sst>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458-4E92-A60B-A3AF9607370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0.14000000000000001</c:v>
                </c:pt>
                <c:pt idx="2">
                  <c:v>0.15</c:v>
                </c:pt>
                <c:pt idx="3">
                  <c:v>0.16</c:v>
                </c:pt>
                <c:pt idx="4">
                  <c:v>0.16</c:v>
                </c:pt>
              </c:numCache>
            </c:numRef>
          </c:val>
          <c:smooth val="0"/>
          <c:extLst>
            <c:ext xmlns:c16="http://schemas.microsoft.com/office/drawing/2014/chart" uri="{C3380CC4-5D6E-409C-BE32-E72D297353CC}">
              <c16:uniqueId val="{00000001-2458-4E92-A60B-A3AF9607370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7C0-4B90-A2A8-08DAD2F2BFB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64.930000000000007</c:v>
                </c:pt>
                <c:pt idx="2">
                  <c:v>65.680000000000007</c:v>
                </c:pt>
                <c:pt idx="3">
                  <c:v>63.62</c:v>
                </c:pt>
                <c:pt idx="4">
                  <c:v>62.65</c:v>
                </c:pt>
              </c:numCache>
            </c:numRef>
          </c:val>
          <c:smooth val="0"/>
          <c:extLst>
            <c:ext xmlns:c16="http://schemas.microsoft.com/office/drawing/2014/chart" uri="{C3380CC4-5D6E-409C-BE32-E72D297353CC}">
              <c16:uniqueId val="{00000001-57C0-4B90-A2A8-08DAD2F2BFB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0</c:v>
                </c:pt>
                <c:pt idx="1">
                  <c:v>99.36</c:v>
                </c:pt>
                <c:pt idx="2">
                  <c:v>99.39</c:v>
                </c:pt>
                <c:pt idx="3">
                  <c:v>99.41</c:v>
                </c:pt>
                <c:pt idx="4">
                  <c:v>99.45</c:v>
                </c:pt>
              </c:numCache>
            </c:numRef>
          </c:val>
          <c:extLst>
            <c:ext xmlns:c16="http://schemas.microsoft.com/office/drawing/2014/chart" uri="{C3380CC4-5D6E-409C-BE32-E72D297353CC}">
              <c16:uniqueId val="{00000000-F401-4FC2-88D5-261D23EA333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97.7</c:v>
                </c:pt>
                <c:pt idx="2">
                  <c:v>97.59</c:v>
                </c:pt>
                <c:pt idx="3">
                  <c:v>97.53</c:v>
                </c:pt>
                <c:pt idx="4">
                  <c:v>97.54</c:v>
                </c:pt>
              </c:numCache>
            </c:numRef>
          </c:val>
          <c:smooth val="0"/>
          <c:extLst>
            <c:ext xmlns:c16="http://schemas.microsoft.com/office/drawing/2014/chart" uri="{C3380CC4-5D6E-409C-BE32-E72D297353CC}">
              <c16:uniqueId val="{00000001-F401-4FC2-88D5-261D23EA333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91.69</c:v>
                </c:pt>
                <c:pt idx="2">
                  <c:v>89.67</c:v>
                </c:pt>
                <c:pt idx="3">
                  <c:v>91.01</c:v>
                </c:pt>
                <c:pt idx="4">
                  <c:v>90.76</c:v>
                </c:pt>
              </c:numCache>
            </c:numRef>
          </c:val>
          <c:extLst>
            <c:ext xmlns:c16="http://schemas.microsoft.com/office/drawing/2014/chart" uri="{C3380CC4-5D6E-409C-BE32-E72D297353CC}">
              <c16:uniqueId val="{00000000-AF84-48B1-8E43-7928AEB835A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107.09</c:v>
                </c:pt>
                <c:pt idx="2">
                  <c:v>107.96</c:v>
                </c:pt>
                <c:pt idx="3">
                  <c:v>107.29</c:v>
                </c:pt>
                <c:pt idx="4">
                  <c:v>106.58</c:v>
                </c:pt>
              </c:numCache>
            </c:numRef>
          </c:val>
          <c:smooth val="0"/>
          <c:extLst>
            <c:ext xmlns:c16="http://schemas.microsoft.com/office/drawing/2014/chart" uri="{C3380CC4-5D6E-409C-BE32-E72D297353CC}">
              <c16:uniqueId val="{00000001-AF84-48B1-8E43-7928AEB835A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0</c:v>
                </c:pt>
                <c:pt idx="1">
                  <c:v>4.93</c:v>
                </c:pt>
                <c:pt idx="2">
                  <c:v>9.7899999999999991</c:v>
                </c:pt>
                <c:pt idx="3">
                  <c:v>14.5</c:v>
                </c:pt>
                <c:pt idx="4">
                  <c:v>19.18</c:v>
                </c:pt>
              </c:numCache>
            </c:numRef>
          </c:val>
          <c:extLst>
            <c:ext xmlns:c16="http://schemas.microsoft.com/office/drawing/2014/chart" uri="{C3380CC4-5D6E-409C-BE32-E72D297353CC}">
              <c16:uniqueId val="{00000000-46FD-459A-9499-2781E6F31B15}"/>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23.38</c:v>
                </c:pt>
                <c:pt idx="2">
                  <c:v>24.59</c:v>
                </c:pt>
                <c:pt idx="3">
                  <c:v>26.87</c:v>
                </c:pt>
                <c:pt idx="4">
                  <c:v>29.31</c:v>
                </c:pt>
              </c:numCache>
            </c:numRef>
          </c:val>
          <c:smooth val="0"/>
          <c:extLst>
            <c:ext xmlns:c16="http://schemas.microsoft.com/office/drawing/2014/chart" uri="{C3380CC4-5D6E-409C-BE32-E72D297353CC}">
              <c16:uniqueId val="{00000001-46FD-459A-9499-2781E6F31B15}"/>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formatCode="#,##0.00;&quot;△&quot;#,##0.00;&quot;-&quot;">
                  <c:v>0</c:v>
                </c:pt>
                <c:pt idx="1">
                  <c:v>0</c:v>
                </c:pt>
                <c:pt idx="2">
                  <c:v>0</c:v>
                </c:pt>
                <c:pt idx="3" formatCode="#,##0.00;&quot;△&quot;#,##0.00;&quot;-&quot;">
                  <c:v>0.37</c:v>
                </c:pt>
                <c:pt idx="4" formatCode="#,##0.00;&quot;△&quot;#,##0.00;&quot;-&quot;">
                  <c:v>0.6</c:v>
                </c:pt>
              </c:numCache>
            </c:numRef>
          </c:val>
          <c:extLst>
            <c:ext xmlns:c16="http://schemas.microsoft.com/office/drawing/2014/chart" uri="{C3380CC4-5D6E-409C-BE32-E72D297353CC}">
              <c16:uniqueId val="{00000000-4923-4921-BBC1-F2FE85315F4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8.1999999999999993</c:v>
                </c:pt>
                <c:pt idx="2">
                  <c:v>9.43</c:v>
                </c:pt>
                <c:pt idx="3">
                  <c:v>12.4</c:v>
                </c:pt>
                <c:pt idx="4">
                  <c:v>13.81</c:v>
                </c:pt>
              </c:numCache>
            </c:numRef>
          </c:val>
          <c:smooth val="0"/>
          <c:extLst>
            <c:ext xmlns:c16="http://schemas.microsoft.com/office/drawing/2014/chart" uri="{C3380CC4-5D6E-409C-BE32-E72D297353CC}">
              <c16:uniqueId val="{00000001-4923-4921-BBC1-F2FE85315F4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14.09</c:v>
                </c:pt>
                <c:pt idx="2">
                  <c:v>30.32</c:v>
                </c:pt>
                <c:pt idx="3">
                  <c:v>44.64</c:v>
                </c:pt>
                <c:pt idx="4">
                  <c:v>57.94</c:v>
                </c:pt>
              </c:numCache>
            </c:numRef>
          </c:val>
          <c:extLst>
            <c:ext xmlns:c16="http://schemas.microsoft.com/office/drawing/2014/chart" uri="{C3380CC4-5D6E-409C-BE32-E72D297353CC}">
              <c16:uniqueId val="{00000000-3A15-48F6-B188-51EDBE426369}"/>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0.59</c:v>
                </c:pt>
                <c:pt idx="2">
                  <c:v>0.68</c:v>
                </c:pt>
                <c:pt idx="3">
                  <c:v>0.9</c:v>
                </c:pt>
                <c:pt idx="4">
                  <c:v>1.19</c:v>
                </c:pt>
              </c:numCache>
            </c:numRef>
          </c:val>
          <c:smooth val="0"/>
          <c:extLst>
            <c:ext xmlns:c16="http://schemas.microsoft.com/office/drawing/2014/chart" uri="{C3380CC4-5D6E-409C-BE32-E72D297353CC}">
              <c16:uniqueId val="{00000001-3A15-48F6-B188-51EDBE426369}"/>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0</c:v>
                </c:pt>
                <c:pt idx="1">
                  <c:v>37.61</c:v>
                </c:pt>
                <c:pt idx="2">
                  <c:v>67.739999999999995</c:v>
                </c:pt>
                <c:pt idx="3">
                  <c:v>130.54</c:v>
                </c:pt>
                <c:pt idx="4">
                  <c:v>253.64</c:v>
                </c:pt>
              </c:numCache>
            </c:numRef>
          </c:val>
          <c:extLst>
            <c:ext xmlns:c16="http://schemas.microsoft.com/office/drawing/2014/chart" uri="{C3380CC4-5D6E-409C-BE32-E72D297353CC}">
              <c16:uniqueId val="{00000000-04FB-4F76-955D-58189CECD948}"/>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77.72</c:v>
                </c:pt>
                <c:pt idx="2">
                  <c:v>86.61</c:v>
                </c:pt>
                <c:pt idx="3">
                  <c:v>100.73</c:v>
                </c:pt>
                <c:pt idx="4">
                  <c:v>108.7</c:v>
                </c:pt>
              </c:numCache>
            </c:numRef>
          </c:val>
          <c:smooth val="0"/>
          <c:extLst>
            <c:ext xmlns:c16="http://schemas.microsoft.com/office/drawing/2014/chart" uri="{C3380CC4-5D6E-409C-BE32-E72D297353CC}">
              <c16:uniqueId val="{00000001-04FB-4F76-955D-58189CECD948}"/>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140.76</c:v>
                </c:pt>
                <c:pt idx="2">
                  <c:v>144.75</c:v>
                </c:pt>
                <c:pt idx="3">
                  <c:v>156.6</c:v>
                </c:pt>
                <c:pt idx="4">
                  <c:v>151.34</c:v>
                </c:pt>
              </c:numCache>
            </c:numRef>
          </c:val>
          <c:extLst>
            <c:ext xmlns:c16="http://schemas.microsoft.com/office/drawing/2014/chart" uri="{C3380CC4-5D6E-409C-BE32-E72D297353CC}">
              <c16:uniqueId val="{00000000-240B-4471-92F2-163C8DAE00D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485.6</c:v>
                </c:pt>
                <c:pt idx="2">
                  <c:v>463.93</c:v>
                </c:pt>
                <c:pt idx="3">
                  <c:v>481.88</c:v>
                </c:pt>
                <c:pt idx="4">
                  <c:v>460.03</c:v>
                </c:pt>
              </c:numCache>
            </c:numRef>
          </c:val>
          <c:smooth val="0"/>
          <c:extLst>
            <c:ext xmlns:c16="http://schemas.microsoft.com/office/drawing/2014/chart" uri="{C3380CC4-5D6E-409C-BE32-E72D297353CC}">
              <c16:uniqueId val="{00000001-240B-4471-92F2-163C8DAE00D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110.24</c:v>
                </c:pt>
                <c:pt idx="2">
                  <c:v>111.73</c:v>
                </c:pt>
                <c:pt idx="3">
                  <c:v>116.19</c:v>
                </c:pt>
                <c:pt idx="4">
                  <c:v>108.7</c:v>
                </c:pt>
              </c:numCache>
            </c:numRef>
          </c:val>
          <c:extLst>
            <c:ext xmlns:c16="http://schemas.microsoft.com/office/drawing/2014/chart" uri="{C3380CC4-5D6E-409C-BE32-E72D297353CC}">
              <c16:uniqueId val="{00000000-CEBB-4BDF-A07C-CD29C11B1003}"/>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99.95</c:v>
                </c:pt>
                <c:pt idx="2">
                  <c:v>103.4</c:v>
                </c:pt>
                <c:pt idx="3">
                  <c:v>101.87</c:v>
                </c:pt>
                <c:pt idx="4">
                  <c:v>101.33</c:v>
                </c:pt>
              </c:numCache>
            </c:numRef>
          </c:val>
          <c:smooth val="0"/>
          <c:extLst>
            <c:ext xmlns:c16="http://schemas.microsoft.com/office/drawing/2014/chart" uri="{C3380CC4-5D6E-409C-BE32-E72D297353CC}">
              <c16:uniqueId val="{00000001-CEBB-4BDF-A07C-CD29C11B1003}"/>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91.43</c:v>
                </c:pt>
                <c:pt idx="2">
                  <c:v>89.89</c:v>
                </c:pt>
                <c:pt idx="3">
                  <c:v>85.87</c:v>
                </c:pt>
                <c:pt idx="4">
                  <c:v>92.33</c:v>
                </c:pt>
              </c:numCache>
            </c:numRef>
          </c:val>
          <c:extLst>
            <c:ext xmlns:c16="http://schemas.microsoft.com/office/drawing/2014/chart" uri="{C3380CC4-5D6E-409C-BE32-E72D297353CC}">
              <c16:uniqueId val="{00000000-3A9D-4407-ACD0-497254C59B0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110.21</c:v>
                </c:pt>
                <c:pt idx="2">
                  <c:v>110.26</c:v>
                </c:pt>
                <c:pt idx="3">
                  <c:v>111.88</c:v>
                </c:pt>
                <c:pt idx="4">
                  <c:v>114.16</c:v>
                </c:pt>
              </c:numCache>
            </c:numRef>
          </c:val>
          <c:smooth val="0"/>
          <c:extLst>
            <c:ext xmlns:c16="http://schemas.microsoft.com/office/drawing/2014/chart" uri="{C3380CC4-5D6E-409C-BE32-E72D297353CC}">
              <c16:uniqueId val="{00000001-3A9D-4407-ACD0-497254C59B0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4" zoomScale="70" zoomScaleNormal="70" workbookViewId="0">
      <selection activeCell="B6" sqref="B6:AC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2">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2">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0" t="str">
        <f>データ!H6</f>
        <v>東京都　国分寺市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Aa</v>
      </c>
      <c r="X8" s="65"/>
      <c r="Y8" s="65"/>
      <c r="Z8" s="65"/>
      <c r="AA8" s="65"/>
      <c r="AB8" s="65"/>
      <c r="AC8" s="65"/>
      <c r="AD8" s="66" t="str">
        <f>データ!$M$6</f>
        <v>非設置</v>
      </c>
      <c r="AE8" s="66"/>
      <c r="AF8" s="66"/>
      <c r="AG8" s="66"/>
      <c r="AH8" s="66"/>
      <c r="AI8" s="66"/>
      <c r="AJ8" s="66"/>
      <c r="AK8" s="3"/>
      <c r="AL8" s="54">
        <f>データ!S6</f>
        <v>128762</v>
      </c>
      <c r="AM8" s="54"/>
      <c r="AN8" s="54"/>
      <c r="AO8" s="54"/>
      <c r="AP8" s="54"/>
      <c r="AQ8" s="54"/>
      <c r="AR8" s="54"/>
      <c r="AS8" s="54"/>
      <c r="AT8" s="53">
        <f>データ!T6</f>
        <v>11.46</v>
      </c>
      <c r="AU8" s="53"/>
      <c r="AV8" s="53"/>
      <c r="AW8" s="53"/>
      <c r="AX8" s="53"/>
      <c r="AY8" s="53"/>
      <c r="AZ8" s="53"/>
      <c r="BA8" s="53"/>
      <c r="BB8" s="53">
        <f>データ!U6</f>
        <v>11235.78</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2">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2">
      <c r="A10" s="2"/>
      <c r="B10" s="53" t="str">
        <f>データ!N6</f>
        <v>-</v>
      </c>
      <c r="C10" s="53"/>
      <c r="D10" s="53"/>
      <c r="E10" s="53"/>
      <c r="F10" s="53"/>
      <c r="G10" s="53"/>
      <c r="H10" s="53"/>
      <c r="I10" s="53">
        <f>データ!O6</f>
        <v>87.5</v>
      </c>
      <c r="J10" s="53"/>
      <c r="K10" s="53"/>
      <c r="L10" s="53"/>
      <c r="M10" s="53"/>
      <c r="N10" s="53"/>
      <c r="O10" s="53"/>
      <c r="P10" s="53">
        <f>データ!P6</f>
        <v>100</v>
      </c>
      <c r="Q10" s="53"/>
      <c r="R10" s="53"/>
      <c r="S10" s="53"/>
      <c r="T10" s="53"/>
      <c r="U10" s="53"/>
      <c r="V10" s="53"/>
      <c r="W10" s="53">
        <f>データ!Q6</f>
        <v>100</v>
      </c>
      <c r="X10" s="53"/>
      <c r="Y10" s="53"/>
      <c r="Z10" s="53"/>
      <c r="AA10" s="53"/>
      <c r="AB10" s="53"/>
      <c r="AC10" s="53"/>
      <c r="AD10" s="54">
        <f>データ!R6</f>
        <v>1699</v>
      </c>
      <c r="AE10" s="54"/>
      <c r="AF10" s="54"/>
      <c r="AG10" s="54"/>
      <c r="AH10" s="54"/>
      <c r="AI10" s="54"/>
      <c r="AJ10" s="54"/>
      <c r="AK10" s="2"/>
      <c r="AL10" s="54">
        <f>データ!V6</f>
        <v>129004</v>
      </c>
      <c r="AM10" s="54"/>
      <c r="AN10" s="54"/>
      <c r="AO10" s="54"/>
      <c r="AP10" s="54"/>
      <c r="AQ10" s="54"/>
      <c r="AR10" s="54"/>
      <c r="AS10" s="54"/>
      <c r="AT10" s="53">
        <f>データ!W6</f>
        <v>11.42</v>
      </c>
      <c r="AU10" s="53"/>
      <c r="AV10" s="53"/>
      <c r="AW10" s="53"/>
      <c r="AX10" s="53"/>
      <c r="AY10" s="53"/>
      <c r="AZ10" s="53"/>
      <c r="BA10" s="53"/>
      <c r="BB10" s="53">
        <f>データ!X6</f>
        <v>11296.32</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Zqo5S4If2LeYJ2hWpAHv/gIwuqjzbI+mkQPSCLVwudKTLTFVLGSQu92vJKO4r/pIx0xrnxNUuNVJqptOji2SaA==" saltValue="zt4pYYil/Q+yeNff6+DYw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132144</v>
      </c>
      <c r="D6" s="19">
        <f t="shared" si="3"/>
        <v>46</v>
      </c>
      <c r="E6" s="19">
        <f t="shared" si="3"/>
        <v>17</v>
      </c>
      <c r="F6" s="19">
        <f t="shared" si="3"/>
        <v>1</v>
      </c>
      <c r="G6" s="19">
        <f t="shared" si="3"/>
        <v>0</v>
      </c>
      <c r="H6" s="19" t="str">
        <f t="shared" si="3"/>
        <v>東京都　国分寺市</v>
      </c>
      <c r="I6" s="19" t="str">
        <f t="shared" si="3"/>
        <v>法適用</v>
      </c>
      <c r="J6" s="19" t="str">
        <f t="shared" si="3"/>
        <v>下水道事業</v>
      </c>
      <c r="K6" s="19" t="str">
        <f t="shared" si="3"/>
        <v>公共下水道</v>
      </c>
      <c r="L6" s="19" t="str">
        <f t="shared" si="3"/>
        <v>Aa</v>
      </c>
      <c r="M6" s="19" t="str">
        <f t="shared" si="3"/>
        <v>非設置</v>
      </c>
      <c r="N6" s="20" t="str">
        <f t="shared" si="3"/>
        <v>-</v>
      </c>
      <c r="O6" s="20">
        <f t="shared" si="3"/>
        <v>87.5</v>
      </c>
      <c r="P6" s="20">
        <f t="shared" si="3"/>
        <v>100</v>
      </c>
      <c r="Q6" s="20">
        <f t="shared" si="3"/>
        <v>100</v>
      </c>
      <c r="R6" s="20">
        <f t="shared" si="3"/>
        <v>1699</v>
      </c>
      <c r="S6" s="20">
        <f t="shared" si="3"/>
        <v>128762</v>
      </c>
      <c r="T6" s="20">
        <f t="shared" si="3"/>
        <v>11.46</v>
      </c>
      <c r="U6" s="20">
        <f t="shared" si="3"/>
        <v>11235.78</v>
      </c>
      <c r="V6" s="20">
        <f t="shared" si="3"/>
        <v>129004</v>
      </c>
      <c r="W6" s="20">
        <f t="shared" si="3"/>
        <v>11.42</v>
      </c>
      <c r="X6" s="20">
        <f t="shared" si="3"/>
        <v>11296.32</v>
      </c>
      <c r="Y6" s="21" t="str">
        <f>IF(Y7="",NA(),Y7)</f>
        <v>-</v>
      </c>
      <c r="Z6" s="21">
        <f t="shared" ref="Z6:AH6" si="4">IF(Z7="",NA(),Z7)</f>
        <v>91.69</v>
      </c>
      <c r="AA6" s="21">
        <f t="shared" si="4"/>
        <v>89.67</v>
      </c>
      <c r="AB6" s="21">
        <f t="shared" si="4"/>
        <v>91.01</v>
      </c>
      <c r="AC6" s="21">
        <f t="shared" si="4"/>
        <v>90.76</v>
      </c>
      <c r="AD6" s="21" t="str">
        <f t="shared" si="4"/>
        <v>-</v>
      </c>
      <c r="AE6" s="21">
        <f t="shared" si="4"/>
        <v>107.09</v>
      </c>
      <c r="AF6" s="21">
        <f t="shared" si="4"/>
        <v>107.96</v>
      </c>
      <c r="AG6" s="21">
        <f t="shared" si="4"/>
        <v>107.29</v>
      </c>
      <c r="AH6" s="21">
        <f t="shared" si="4"/>
        <v>106.58</v>
      </c>
      <c r="AI6" s="20" t="str">
        <f>IF(AI7="","",IF(AI7="-","【-】","【"&amp;SUBSTITUTE(TEXT(AI7,"#,##0.00"),"-","△")&amp;"】"))</f>
        <v>【105.91】</v>
      </c>
      <c r="AJ6" s="21" t="str">
        <f>IF(AJ7="",NA(),AJ7)</f>
        <v>-</v>
      </c>
      <c r="AK6" s="21">
        <f t="shared" ref="AK6:AS6" si="5">IF(AK7="",NA(),AK7)</f>
        <v>14.09</v>
      </c>
      <c r="AL6" s="21">
        <f t="shared" si="5"/>
        <v>30.32</v>
      </c>
      <c r="AM6" s="21">
        <f t="shared" si="5"/>
        <v>44.64</v>
      </c>
      <c r="AN6" s="21">
        <f t="shared" si="5"/>
        <v>57.94</v>
      </c>
      <c r="AO6" s="21" t="str">
        <f t="shared" si="5"/>
        <v>-</v>
      </c>
      <c r="AP6" s="21">
        <f t="shared" si="5"/>
        <v>0.59</v>
      </c>
      <c r="AQ6" s="21">
        <f t="shared" si="5"/>
        <v>0.68</v>
      </c>
      <c r="AR6" s="21">
        <f t="shared" si="5"/>
        <v>0.9</v>
      </c>
      <c r="AS6" s="21">
        <f t="shared" si="5"/>
        <v>1.19</v>
      </c>
      <c r="AT6" s="20" t="str">
        <f>IF(AT7="","",IF(AT7="-","【-】","【"&amp;SUBSTITUTE(TEXT(AT7,"#,##0.00"),"-","△")&amp;"】"))</f>
        <v>【3.03】</v>
      </c>
      <c r="AU6" s="21" t="str">
        <f>IF(AU7="",NA(),AU7)</f>
        <v>-</v>
      </c>
      <c r="AV6" s="21">
        <f t="shared" ref="AV6:BD6" si="6">IF(AV7="",NA(),AV7)</f>
        <v>37.61</v>
      </c>
      <c r="AW6" s="21">
        <f t="shared" si="6"/>
        <v>67.739999999999995</v>
      </c>
      <c r="AX6" s="21">
        <f t="shared" si="6"/>
        <v>130.54</v>
      </c>
      <c r="AY6" s="21">
        <f t="shared" si="6"/>
        <v>253.64</v>
      </c>
      <c r="AZ6" s="21" t="str">
        <f t="shared" si="6"/>
        <v>-</v>
      </c>
      <c r="BA6" s="21">
        <f t="shared" si="6"/>
        <v>77.72</v>
      </c>
      <c r="BB6" s="21">
        <f t="shared" si="6"/>
        <v>86.61</v>
      </c>
      <c r="BC6" s="21">
        <f t="shared" si="6"/>
        <v>100.73</v>
      </c>
      <c r="BD6" s="21">
        <f t="shared" si="6"/>
        <v>108.7</v>
      </c>
      <c r="BE6" s="20" t="str">
        <f>IF(BE7="","",IF(BE7="-","【-】","【"&amp;SUBSTITUTE(TEXT(BE7,"#,##0.00"),"-","△")&amp;"】"))</f>
        <v>【78.43】</v>
      </c>
      <c r="BF6" s="21" t="str">
        <f>IF(BF7="",NA(),BF7)</f>
        <v>-</v>
      </c>
      <c r="BG6" s="21">
        <f t="shared" ref="BG6:BO6" si="7">IF(BG7="",NA(),BG7)</f>
        <v>140.76</v>
      </c>
      <c r="BH6" s="21">
        <f t="shared" si="7"/>
        <v>144.75</v>
      </c>
      <c r="BI6" s="21">
        <f t="shared" si="7"/>
        <v>156.6</v>
      </c>
      <c r="BJ6" s="21">
        <f t="shared" si="7"/>
        <v>151.34</v>
      </c>
      <c r="BK6" s="21" t="str">
        <f t="shared" si="7"/>
        <v>-</v>
      </c>
      <c r="BL6" s="21">
        <f t="shared" si="7"/>
        <v>485.6</v>
      </c>
      <c r="BM6" s="21">
        <f t="shared" si="7"/>
        <v>463.93</v>
      </c>
      <c r="BN6" s="21">
        <f t="shared" si="7"/>
        <v>481.88</v>
      </c>
      <c r="BO6" s="21">
        <f t="shared" si="7"/>
        <v>460.03</v>
      </c>
      <c r="BP6" s="20" t="str">
        <f>IF(BP7="","",IF(BP7="-","【-】","【"&amp;SUBSTITUTE(TEXT(BP7,"#,##0.00"),"-","△")&amp;"】"))</f>
        <v>【630.82】</v>
      </c>
      <c r="BQ6" s="21" t="str">
        <f>IF(BQ7="",NA(),BQ7)</f>
        <v>-</v>
      </c>
      <c r="BR6" s="21">
        <f t="shared" ref="BR6:BZ6" si="8">IF(BR7="",NA(),BR7)</f>
        <v>110.24</v>
      </c>
      <c r="BS6" s="21">
        <f t="shared" si="8"/>
        <v>111.73</v>
      </c>
      <c r="BT6" s="21">
        <f t="shared" si="8"/>
        <v>116.19</v>
      </c>
      <c r="BU6" s="21">
        <f t="shared" si="8"/>
        <v>108.7</v>
      </c>
      <c r="BV6" s="21" t="str">
        <f t="shared" si="8"/>
        <v>-</v>
      </c>
      <c r="BW6" s="21">
        <f t="shared" si="8"/>
        <v>99.95</v>
      </c>
      <c r="BX6" s="21">
        <f t="shared" si="8"/>
        <v>103.4</v>
      </c>
      <c r="BY6" s="21">
        <f t="shared" si="8"/>
        <v>101.87</v>
      </c>
      <c r="BZ6" s="21">
        <f t="shared" si="8"/>
        <v>101.33</v>
      </c>
      <c r="CA6" s="20" t="str">
        <f>IF(CA7="","",IF(CA7="-","【-】","【"&amp;SUBSTITUTE(TEXT(CA7,"#,##0.00"),"-","△")&amp;"】"))</f>
        <v>【97.81】</v>
      </c>
      <c r="CB6" s="21" t="str">
        <f>IF(CB7="",NA(),CB7)</f>
        <v>-</v>
      </c>
      <c r="CC6" s="21">
        <f t="shared" ref="CC6:CK6" si="9">IF(CC7="",NA(),CC7)</f>
        <v>91.43</v>
      </c>
      <c r="CD6" s="21">
        <f t="shared" si="9"/>
        <v>89.89</v>
      </c>
      <c r="CE6" s="21">
        <f t="shared" si="9"/>
        <v>85.87</v>
      </c>
      <c r="CF6" s="21">
        <f t="shared" si="9"/>
        <v>92.33</v>
      </c>
      <c r="CG6" s="21" t="str">
        <f t="shared" si="9"/>
        <v>-</v>
      </c>
      <c r="CH6" s="21">
        <f t="shared" si="9"/>
        <v>110.21</v>
      </c>
      <c r="CI6" s="21">
        <f t="shared" si="9"/>
        <v>110.26</v>
      </c>
      <c r="CJ6" s="21">
        <f t="shared" si="9"/>
        <v>111.88</v>
      </c>
      <c r="CK6" s="21">
        <f t="shared" si="9"/>
        <v>114.16</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f t="shared" si="10"/>
        <v>64.930000000000007</v>
      </c>
      <c r="CT6" s="21">
        <f t="shared" si="10"/>
        <v>65.680000000000007</v>
      </c>
      <c r="CU6" s="21">
        <f t="shared" si="10"/>
        <v>63.62</v>
      </c>
      <c r="CV6" s="21">
        <f t="shared" si="10"/>
        <v>62.65</v>
      </c>
      <c r="CW6" s="20" t="str">
        <f>IF(CW7="","",IF(CW7="-","【-】","【"&amp;SUBSTITUTE(TEXT(CW7,"#,##0.00"),"-","△")&amp;"】"))</f>
        <v>【58.94】</v>
      </c>
      <c r="CX6" s="21" t="str">
        <f>IF(CX7="",NA(),CX7)</f>
        <v>-</v>
      </c>
      <c r="CY6" s="21">
        <f t="shared" ref="CY6:DG6" si="11">IF(CY7="",NA(),CY7)</f>
        <v>99.36</v>
      </c>
      <c r="CZ6" s="21">
        <f t="shared" si="11"/>
        <v>99.39</v>
      </c>
      <c r="DA6" s="21">
        <f t="shared" si="11"/>
        <v>99.41</v>
      </c>
      <c r="DB6" s="21">
        <f t="shared" si="11"/>
        <v>99.45</v>
      </c>
      <c r="DC6" s="21" t="str">
        <f t="shared" si="11"/>
        <v>-</v>
      </c>
      <c r="DD6" s="21">
        <f t="shared" si="11"/>
        <v>97.7</v>
      </c>
      <c r="DE6" s="21">
        <f t="shared" si="11"/>
        <v>97.59</v>
      </c>
      <c r="DF6" s="21">
        <f t="shared" si="11"/>
        <v>97.53</v>
      </c>
      <c r="DG6" s="21">
        <f t="shared" si="11"/>
        <v>97.54</v>
      </c>
      <c r="DH6" s="20" t="str">
        <f>IF(DH7="","",IF(DH7="-","【-】","【"&amp;SUBSTITUTE(TEXT(DH7,"#,##0.00"),"-","△")&amp;"】"))</f>
        <v>【95.91】</v>
      </c>
      <c r="DI6" s="21" t="str">
        <f>IF(DI7="",NA(),DI7)</f>
        <v>-</v>
      </c>
      <c r="DJ6" s="21">
        <f t="shared" ref="DJ6:DR6" si="12">IF(DJ7="",NA(),DJ7)</f>
        <v>4.93</v>
      </c>
      <c r="DK6" s="21">
        <f t="shared" si="12"/>
        <v>9.7899999999999991</v>
      </c>
      <c r="DL6" s="21">
        <f t="shared" si="12"/>
        <v>14.5</v>
      </c>
      <c r="DM6" s="21">
        <f t="shared" si="12"/>
        <v>19.18</v>
      </c>
      <c r="DN6" s="21" t="str">
        <f t="shared" si="12"/>
        <v>-</v>
      </c>
      <c r="DO6" s="21">
        <f t="shared" si="12"/>
        <v>23.38</v>
      </c>
      <c r="DP6" s="21">
        <f t="shared" si="12"/>
        <v>24.59</v>
      </c>
      <c r="DQ6" s="21">
        <f t="shared" si="12"/>
        <v>26.87</v>
      </c>
      <c r="DR6" s="21">
        <f t="shared" si="12"/>
        <v>29.31</v>
      </c>
      <c r="DS6" s="20" t="str">
        <f>IF(DS7="","",IF(DS7="-","【-】","【"&amp;SUBSTITUTE(TEXT(DS7,"#,##0.00"),"-","△")&amp;"】"))</f>
        <v>【41.09】</v>
      </c>
      <c r="DT6" s="21" t="str">
        <f>IF(DT7="",NA(),DT7)</f>
        <v>-</v>
      </c>
      <c r="DU6" s="20">
        <f t="shared" ref="DU6:EC6" si="13">IF(DU7="",NA(),DU7)</f>
        <v>0</v>
      </c>
      <c r="DV6" s="20">
        <f t="shared" si="13"/>
        <v>0</v>
      </c>
      <c r="DW6" s="21">
        <f t="shared" si="13"/>
        <v>0.37</v>
      </c>
      <c r="DX6" s="21">
        <f t="shared" si="13"/>
        <v>0.6</v>
      </c>
      <c r="DY6" s="21" t="str">
        <f t="shared" si="13"/>
        <v>-</v>
      </c>
      <c r="DZ6" s="21">
        <f t="shared" si="13"/>
        <v>8.1999999999999993</v>
      </c>
      <c r="EA6" s="21">
        <f t="shared" si="13"/>
        <v>9.43</v>
      </c>
      <c r="EB6" s="21">
        <f t="shared" si="13"/>
        <v>12.4</v>
      </c>
      <c r="EC6" s="21">
        <f t="shared" si="13"/>
        <v>13.81</v>
      </c>
      <c r="ED6" s="20" t="str">
        <f>IF(ED7="","",IF(ED7="-","【-】","【"&amp;SUBSTITUTE(TEXT(ED7,"#,##0.00"),"-","△")&amp;"】"))</f>
        <v>【8.68】</v>
      </c>
      <c r="EE6" s="21" t="str">
        <f>IF(EE7="",NA(),EE7)</f>
        <v>-</v>
      </c>
      <c r="EF6" s="20">
        <f t="shared" ref="EF6:EN6" si="14">IF(EF7="",NA(),EF7)</f>
        <v>0</v>
      </c>
      <c r="EG6" s="20">
        <f t="shared" si="14"/>
        <v>0</v>
      </c>
      <c r="EH6" s="20">
        <f t="shared" si="14"/>
        <v>0</v>
      </c>
      <c r="EI6" s="20">
        <f t="shared" si="14"/>
        <v>0</v>
      </c>
      <c r="EJ6" s="21" t="str">
        <f t="shared" si="14"/>
        <v>-</v>
      </c>
      <c r="EK6" s="21">
        <f t="shared" si="14"/>
        <v>0.14000000000000001</v>
      </c>
      <c r="EL6" s="21">
        <f t="shared" si="14"/>
        <v>0.15</v>
      </c>
      <c r="EM6" s="21">
        <f t="shared" si="14"/>
        <v>0.16</v>
      </c>
      <c r="EN6" s="21">
        <f t="shared" si="14"/>
        <v>0.16</v>
      </c>
      <c r="EO6" s="20" t="str">
        <f>IF(EO7="","",IF(EO7="-","【-】","【"&amp;SUBSTITUTE(TEXT(EO7,"#,##0.00"),"-","△")&amp;"】"))</f>
        <v>【0.22】</v>
      </c>
    </row>
    <row r="7" spans="1:148" s="22" customFormat="1" x14ac:dyDescent="0.2">
      <c r="A7" s="14"/>
      <c r="B7" s="23">
        <v>2023</v>
      </c>
      <c r="C7" s="23">
        <v>132144</v>
      </c>
      <c r="D7" s="23">
        <v>46</v>
      </c>
      <c r="E7" s="23">
        <v>17</v>
      </c>
      <c r="F7" s="23">
        <v>1</v>
      </c>
      <c r="G7" s="23">
        <v>0</v>
      </c>
      <c r="H7" s="23" t="s">
        <v>96</v>
      </c>
      <c r="I7" s="23" t="s">
        <v>97</v>
      </c>
      <c r="J7" s="23" t="s">
        <v>98</v>
      </c>
      <c r="K7" s="23" t="s">
        <v>99</v>
      </c>
      <c r="L7" s="23" t="s">
        <v>100</v>
      </c>
      <c r="M7" s="23" t="s">
        <v>101</v>
      </c>
      <c r="N7" s="24" t="s">
        <v>102</v>
      </c>
      <c r="O7" s="24">
        <v>87.5</v>
      </c>
      <c r="P7" s="24">
        <v>100</v>
      </c>
      <c r="Q7" s="24">
        <v>100</v>
      </c>
      <c r="R7" s="24">
        <v>1699</v>
      </c>
      <c r="S7" s="24">
        <v>128762</v>
      </c>
      <c r="T7" s="24">
        <v>11.46</v>
      </c>
      <c r="U7" s="24">
        <v>11235.78</v>
      </c>
      <c r="V7" s="24">
        <v>129004</v>
      </c>
      <c r="W7" s="24">
        <v>11.42</v>
      </c>
      <c r="X7" s="24">
        <v>11296.32</v>
      </c>
      <c r="Y7" s="24" t="s">
        <v>102</v>
      </c>
      <c r="Z7" s="24">
        <v>91.69</v>
      </c>
      <c r="AA7" s="24">
        <v>89.67</v>
      </c>
      <c r="AB7" s="24">
        <v>91.01</v>
      </c>
      <c r="AC7" s="24">
        <v>90.76</v>
      </c>
      <c r="AD7" s="24" t="s">
        <v>102</v>
      </c>
      <c r="AE7" s="24">
        <v>107.09</v>
      </c>
      <c r="AF7" s="24">
        <v>107.96</v>
      </c>
      <c r="AG7" s="24">
        <v>107.29</v>
      </c>
      <c r="AH7" s="24">
        <v>106.58</v>
      </c>
      <c r="AI7" s="24">
        <v>105.91</v>
      </c>
      <c r="AJ7" s="24" t="s">
        <v>102</v>
      </c>
      <c r="AK7" s="24">
        <v>14.09</v>
      </c>
      <c r="AL7" s="24">
        <v>30.32</v>
      </c>
      <c r="AM7" s="24">
        <v>44.64</v>
      </c>
      <c r="AN7" s="24">
        <v>57.94</v>
      </c>
      <c r="AO7" s="24" t="s">
        <v>102</v>
      </c>
      <c r="AP7" s="24">
        <v>0.59</v>
      </c>
      <c r="AQ7" s="24">
        <v>0.68</v>
      </c>
      <c r="AR7" s="24">
        <v>0.9</v>
      </c>
      <c r="AS7" s="24">
        <v>1.19</v>
      </c>
      <c r="AT7" s="24">
        <v>3.03</v>
      </c>
      <c r="AU7" s="24" t="s">
        <v>102</v>
      </c>
      <c r="AV7" s="24">
        <v>37.61</v>
      </c>
      <c r="AW7" s="24">
        <v>67.739999999999995</v>
      </c>
      <c r="AX7" s="24">
        <v>130.54</v>
      </c>
      <c r="AY7" s="24">
        <v>253.64</v>
      </c>
      <c r="AZ7" s="24" t="s">
        <v>102</v>
      </c>
      <c r="BA7" s="24">
        <v>77.72</v>
      </c>
      <c r="BB7" s="24">
        <v>86.61</v>
      </c>
      <c r="BC7" s="24">
        <v>100.73</v>
      </c>
      <c r="BD7" s="24">
        <v>108.7</v>
      </c>
      <c r="BE7" s="24">
        <v>78.430000000000007</v>
      </c>
      <c r="BF7" s="24" t="s">
        <v>102</v>
      </c>
      <c r="BG7" s="24">
        <v>140.76</v>
      </c>
      <c r="BH7" s="24">
        <v>144.75</v>
      </c>
      <c r="BI7" s="24">
        <v>156.6</v>
      </c>
      <c r="BJ7" s="24">
        <v>151.34</v>
      </c>
      <c r="BK7" s="24" t="s">
        <v>102</v>
      </c>
      <c r="BL7" s="24">
        <v>485.6</v>
      </c>
      <c r="BM7" s="24">
        <v>463.93</v>
      </c>
      <c r="BN7" s="24">
        <v>481.88</v>
      </c>
      <c r="BO7" s="24">
        <v>460.03</v>
      </c>
      <c r="BP7" s="24">
        <v>630.82000000000005</v>
      </c>
      <c r="BQ7" s="24" t="s">
        <v>102</v>
      </c>
      <c r="BR7" s="24">
        <v>110.24</v>
      </c>
      <c r="BS7" s="24">
        <v>111.73</v>
      </c>
      <c r="BT7" s="24">
        <v>116.19</v>
      </c>
      <c r="BU7" s="24">
        <v>108.7</v>
      </c>
      <c r="BV7" s="24" t="s">
        <v>102</v>
      </c>
      <c r="BW7" s="24">
        <v>99.95</v>
      </c>
      <c r="BX7" s="24">
        <v>103.4</v>
      </c>
      <c r="BY7" s="24">
        <v>101.87</v>
      </c>
      <c r="BZ7" s="24">
        <v>101.33</v>
      </c>
      <c r="CA7" s="24">
        <v>97.81</v>
      </c>
      <c r="CB7" s="24" t="s">
        <v>102</v>
      </c>
      <c r="CC7" s="24">
        <v>91.43</v>
      </c>
      <c r="CD7" s="24">
        <v>89.89</v>
      </c>
      <c r="CE7" s="24">
        <v>85.87</v>
      </c>
      <c r="CF7" s="24">
        <v>92.33</v>
      </c>
      <c r="CG7" s="24" t="s">
        <v>102</v>
      </c>
      <c r="CH7" s="24">
        <v>110.21</v>
      </c>
      <c r="CI7" s="24">
        <v>110.26</v>
      </c>
      <c r="CJ7" s="24">
        <v>111.88</v>
      </c>
      <c r="CK7" s="24">
        <v>114.16</v>
      </c>
      <c r="CL7" s="24">
        <v>138.75</v>
      </c>
      <c r="CM7" s="24" t="s">
        <v>102</v>
      </c>
      <c r="CN7" s="24" t="s">
        <v>102</v>
      </c>
      <c r="CO7" s="24" t="s">
        <v>102</v>
      </c>
      <c r="CP7" s="24" t="s">
        <v>102</v>
      </c>
      <c r="CQ7" s="24" t="s">
        <v>102</v>
      </c>
      <c r="CR7" s="24" t="s">
        <v>102</v>
      </c>
      <c r="CS7" s="24">
        <v>64.930000000000007</v>
      </c>
      <c r="CT7" s="24">
        <v>65.680000000000007</v>
      </c>
      <c r="CU7" s="24">
        <v>63.62</v>
      </c>
      <c r="CV7" s="24">
        <v>62.65</v>
      </c>
      <c r="CW7" s="24">
        <v>58.94</v>
      </c>
      <c r="CX7" s="24" t="s">
        <v>102</v>
      </c>
      <c r="CY7" s="24">
        <v>99.36</v>
      </c>
      <c r="CZ7" s="24">
        <v>99.39</v>
      </c>
      <c r="DA7" s="24">
        <v>99.41</v>
      </c>
      <c r="DB7" s="24">
        <v>99.45</v>
      </c>
      <c r="DC7" s="24" t="s">
        <v>102</v>
      </c>
      <c r="DD7" s="24">
        <v>97.7</v>
      </c>
      <c r="DE7" s="24">
        <v>97.59</v>
      </c>
      <c r="DF7" s="24">
        <v>97.53</v>
      </c>
      <c r="DG7" s="24">
        <v>97.54</v>
      </c>
      <c r="DH7" s="24">
        <v>95.91</v>
      </c>
      <c r="DI7" s="24" t="s">
        <v>102</v>
      </c>
      <c r="DJ7" s="24">
        <v>4.93</v>
      </c>
      <c r="DK7" s="24">
        <v>9.7899999999999991</v>
      </c>
      <c r="DL7" s="24">
        <v>14.5</v>
      </c>
      <c r="DM7" s="24">
        <v>19.18</v>
      </c>
      <c r="DN7" s="24" t="s">
        <v>102</v>
      </c>
      <c r="DO7" s="24">
        <v>23.38</v>
      </c>
      <c r="DP7" s="24">
        <v>24.59</v>
      </c>
      <c r="DQ7" s="24">
        <v>26.87</v>
      </c>
      <c r="DR7" s="24">
        <v>29.31</v>
      </c>
      <c r="DS7" s="24">
        <v>41.09</v>
      </c>
      <c r="DT7" s="24" t="s">
        <v>102</v>
      </c>
      <c r="DU7" s="24">
        <v>0</v>
      </c>
      <c r="DV7" s="24">
        <v>0</v>
      </c>
      <c r="DW7" s="24">
        <v>0.37</v>
      </c>
      <c r="DX7" s="24">
        <v>0.6</v>
      </c>
      <c r="DY7" s="24" t="s">
        <v>102</v>
      </c>
      <c r="DZ7" s="24">
        <v>8.1999999999999993</v>
      </c>
      <c r="EA7" s="24">
        <v>9.43</v>
      </c>
      <c r="EB7" s="24">
        <v>12.4</v>
      </c>
      <c r="EC7" s="24">
        <v>13.81</v>
      </c>
      <c r="ED7" s="24">
        <v>8.68</v>
      </c>
      <c r="EE7" s="24" t="s">
        <v>102</v>
      </c>
      <c r="EF7" s="24">
        <v>0</v>
      </c>
      <c r="EG7" s="24">
        <v>0</v>
      </c>
      <c r="EH7" s="24">
        <v>0</v>
      </c>
      <c r="EI7" s="24">
        <v>0</v>
      </c>
      <c r="EJ7" s="24" t="s">
        <v>102</v>
      </c>
      <c r="EK7" s="24">
        <v>0.14000000000000001</v>
      </c>
      <c r="EL7" s="24">
        <v>0.15</v>
      </c>
      <c r="EM7" s="24">
        <v>0.16</v>
      </c>
      <c r="EN7" s="24">
        <v>0.16</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国分寺市</cp:lastModifiedBy>
  <dcterms:created xsi:type="dcterms:W3CDTF">2025-01-24T07:00:42Z</dcterms:created>
  <dcterms:modified xsi:type="dcterms:W3CDTF">2025-01-30T08:02:26Z</dcterms:modified>
  <cp:category/>
</cp:coreProperties>
</file>