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7000\400_★庶務係\002決算統計他\★H27～公営企業経営比較分析\R07年度（R06決算）\2₋回答\"/>
    </mc:Choice>
  </mc:AlternateContent>
  <workbookProtection workbookAlgorithmName="SHA-512" workbookHashValue="YQFx9nogRvzwuNwPb3l4B+tqjAK6d+Off+HFhrMQduLslecunNkpcX+zYaAdSQl1J/RCU87+T2TlelQ9PwyiwA==" workbookSaltValue="mzPTl7Kf0BzUu2xoS4XTFQ==" workbookSpinCount="100000" lockStructure="1"/>
  <bookViews>
    <workbookView xWindow="-108" yWindow="-108" windowWidth="23256" windowHeight="1389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L10" i="4"/>
  <c r="AD10" i="4"/>
  <c r="I8" i="4"/>
  <c r="B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<sst xmlns="http://schemas.openxmlformats.org/spreadsheetml/2006/main" count="236" uniqueCount="117">
  <si>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</si>
  <si>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</si>
  <si>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</si>
  <si>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</si>
  <si>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</si>
  <si>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</si>
  <si>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</si>
  <si>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</si>
  <si>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</si>
  <si>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</si>
  <si>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</si>
  <si>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</si>
  <si>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</si>
  <si>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</si>
  <si>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</si>
  <si>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</si>
  <si>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</si>
  <si>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</si>
  <si>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</si>
  <si>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</si>
  <si>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</si>
  <si>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</si>
  <si>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</si>
  <si>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</si>
  <si>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</si>
  <si>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</si>
  <si>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</si>
  <si>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</si>
  <si>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</si>
  <si>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</si>
  <si>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</si>
  <si>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</si>
  <si>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</si>
  <si>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</si>
  <si>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</si>
  <si>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</si>
  <si>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</si>
  <si>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</si>
  <si>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</si>
  <si>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</si>
  <si>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</si>
  <si>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</si>
  <si>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</si>
  <si>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</si>
  <si>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</si>
  <si>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</si>
  <si>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</si>
  <si>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</si>
  <si>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</si>
  <si>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</si>
  <si>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</si>
  <si>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</si>
  <si>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</si>
  <si>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</si>
  <si>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</si>
  <si>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</si>
  <si>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</si>
  <si>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</si>
  <si>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</si>
  <si>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</si>
  <si>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</si>
  <si>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</si>
  <si>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</si>
  <si>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</si>
  <si>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</si>
  <si>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</si>
  <si>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</si>
  <si>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</si>
  <si>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</si>
  <si>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</si>
  <si>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</si>
  <si>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</si>
  <si>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</si>
  <si>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</si>
  <si>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</si>
  <si>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</si>
  <si>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</si>
  <si>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</si>
  <si>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</si>
  <si>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</si>
  <si>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</si>
  <si>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</si>
  <si>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</si>
  <si>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</si>
  <si>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</si>
  <si>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</si>
  <si>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</si>
  <si>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</si>
  <si>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</si>
  <si>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</si>
  <si>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</si>
  <si>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</si>
  <si>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</si>
  <si>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</si>
  <si>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</si>
  <si>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</si>
  <si>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東村山市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</si>
  <si>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</si>
  <si>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</si>
  <si>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</si>
  <si>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</si>
  <si>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</si>
  <si>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</si>
  <si>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</si>
  <si>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</si>
  <si>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</si>
  <si>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</si>
  <si>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</si>
  <si>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</si>
  <si>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</si>
  <si>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</si>
  <si>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</si>
  <si>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</si>
  <si>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</si>
  <si>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①経常収支比率は１００％以上、単年度の事業収支は黒字となっている。一方、継続して一般会計からの繰入金に依存している状況もあることから、下水道使用料の見直し検討も必要と考える。
②累積欠損金比率は０％であることから、経営の健全性に問題はない。
③流動比率は１００％を下回る数値となっており、公共下水道整備当時の企業債が支出の負担となっているが、近年は順調に償還が進んでおり、年間の償還による支出の負担が減少していることから、令和５年度に比べ改善されている。
④企業債残高対事業規模比率は、令和５年度と比べ減少している。今後も当市の下水道事業規模に見合った企業債残高の管理を行う。
⑤経費回収率は、令和５年度と比べ、減少している。下水道使用料の減及び維持管理費が増となったことが要因とみられる。
⑥汚水処理原価は令和５年度と比べ、下水道使用料の減及び不明水量の増加に伴い、微増している。
⑦施設利用率については当市には汚水処理施設がないため、数値がない。
⑧水洗化率についてはほぼ１００％となっており、引き続き未接続世帯には継続的に接続の依頼をして、水洗化普及に努めている。</t>
    <rPh sb="321" eb="322">
      <t>オヨ</t>
    </rPh>
    <rPh sb="371" eb="372">
      <t>オヨ</t>
    </rPh>
    <phoneticPr fontId="4"/>
  </si>
  <si>
    <t>　本市の公共下水道は昭和５０年度から整備に着手し、令和６年度現在、全体管渠のうち約８０％が３０年を経過した状況となっている。今後は、老朽化が進む膨大な下水道施設を適切に維持管理し、道路陥没や機能不全等の事故を未然に防ぐとともに、持続的かつ安定的な下水道サービスを提供するため、令和２年度に策定した「東村山市公共下水道ストックマネジメント実施方針」に基づき、計画的に点検・調査及び改築・修繕を実施し、下水道施設の長寿命化を図っていく。また、同計画に基づく補修工事等の実施に伴い、２.老朽化の状況②管渠老朽化率・③管渠改善率の数値の動向を分析していく。</t>
    <rPh sb="119" eb="122">
      <t>アンテイテキ</t>
    </rPh>
    <rPh sb="153" eb="155">
      <t>コウキョウ</t>
    </rPh>
    <phoneticPr fontId="4"/>
  </si>
  <si>
    <t>　各経営指標は、おおむね良好であり、また改善傾向にある。一方で、下水道使用料収入の減少に加え、令和８年度から「東村山市公共下水道ストックマネジメント実施方針」に基づく下水道管路施設等の修繕・改築工事が本格化すること、さらに物価高騰等の影響も見込まれることから、下水道事業を取り巻く経営環境は一層厳しさを増している。
　また、一般会計からの繰入金への依存が継続していることから、下水道使用料の見直し等を含め、独立採算制による経営の確立に向けた検討を進めていく必要がある。これにより、持続的かつ安定的な下水道サービスの提供及び健全で効率的な事業運営の推進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</si>
</sst>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0.1</c:v>
                </c:pt>
              </c:numCache>
            </c:numRef>
          </c:val>
          <c:extLst>
            <c:ext xmlns:c16="http://schemas.microsoft.com/office/drawing/2014/chart" uri="{C3380CC4-5D6E-409C-BE32-E72D297353CC}">
              <c16:uniqueId val="{00000000-13AF-4656-951C-CA986979E4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13AF-4656-951C-CA986979E4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61-450E-8C94-C11B4D9677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2A61-450E-8C94-C11B4D9677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c:v>
                </c:pt>
                <c:pt idx="1">
                  <c:v>99.27</c:v>
                </c:pt>
                <c:pt idx="2">
                  <c:v>99.33</c:v>
                </c:pt>
                <c:pt idx="3">
                  <c:v>99.36</c:v>
                </c:pt>
                <c:pt idx="4">
                  <c:v>99.39</c:v>
                </c:pt>
              </c:numCache>
            </c:numRef>
          </c:val>
          <c:extLst>
            <c:ext xmlns:c16="http://schemas.microsoft.com/office/drawing/2014/chart" uri="{C3380CC4-5D6E-409C-BE32-E72D297353CC}">
              <c16:uniqueId val="{00000000-C755-403C-B309-1936FF2F71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C755-403C-B309-1936FF2F71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106.98</c:v>
                </c:pt>
                <c:pt idx="1">
                  <c:v>111.23</c:v>
                </c:pt>
                <c:pt idx="2">
                  <c:v>109.17</c:v>
                </c:pt>
                <c:pt idx="3">
                  <c:v>109.95</c:v>
                </c:pt>
                <c:pt idx="4">
                  <c:v>107.08</c:v>
                </c:pt>
              </c:numCache>
            </c:numRef>
          </c:val>
          <c:extLst>
            <c:ext xmlns:c16="http://schemas.microsoft.com/office/drawing/2014/chart" uri="{C3380CC4-5D6E-409C-BE32-E72D297353CC}">
              <c16:uniqueId val="{00000000-E697-4814-8F02-75884EFBFB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E697-4814-8F02-75884EFBFB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4.03</c:v>
                </c:pt>
                <c:pt idx="1">
                  <c:v>7.87</c:v>
                </c:pt>
                <c:pt idx="2">
                  <c:v>11.82</c:v>
                </c:pt>
                <c:pt idx="3">
                  <c:v>15.53</c:v>
                </c:pt>
                <c:pt idx="4">
                  <c:v>19.12</c:v>
                </c:pt>
              </c:numCache>
            </c:numRef>
          </c:val>
          <c:extLst>
            <c:ext xmlns:c16="http://schemas.microsoft.com/office/drawing/2014/chart" uri="{C3380CC4-5D6E-409C-BE32-E72D297353CC}">
              <c16:uniqueId val="{00000000-41FA-4665-A1DA-6B9DE58ED7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41FA-4665-A1DA-6B9DE58ED7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7F-47AC-8ED4-79A619BE2D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A57F-47AC-8ED4-79A619BE2D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84-4082-8832-B0DE1AB045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84-4082-8832-B0DE1AB045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31.93</c:v>
                </c:pt>
                <c:pt idx="1">
                  <c:v>36.51</c:v>
                </c:pt>
                <c:pt idx="2">
                  <c:v>50.08</c:v>
                </c:pt>
                <c:pt idx="3">
                  <c:v>75.92</c:v>
                </c:pt>
                <c:pt idx="4">
                  <c:v>89.84</c:v>
                </c:pt>
              </c:numCache>
            </c:numRef>
          </c:val>
          <c:extLst>
            <c:ext xmlns:c16="http://schemas.microsoft.com/office/drawing/2014/chart" uri="{C3380CC4-5D6E-409C-BE32-E72D297353CC}">
              <c16:uniqueId val="{00000000-3E37-41B6-913B-6FCA448CDB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3E37-41B6-913B-6FCA448CDB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291.29000000000002</c:v>
                </c:pt>
                <c:pt idx="1">
                  <c:v>310.19</c:v>
                </c:pt>
                <c:pt idx="2">
                  <c:v>374.46</c:v>
                </c:pt>
                <c:pt idx="3">
                  <c:v>374.61</c:v>
                </c:pt>
                <c:pt idx="4">
                  <c:v>322.52999999999997</c:v>
                </c:pt>
              </c:numCache>
            </c:numRef>
          </c:val>
          <c:extLst>
            <c:ext xmlns:c16="http://schemas.microsoft.com/office/drawing/2014/chart" uri="{C3380CC4-5D6E-409C-BE32-E72D297353CC}">
              <c16:uniqueId val="{00000000-76B8-48E8-AAD3-D4DBA73ECB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76B8-48E8-AAD3-D4DBA73ECB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107.94</c:v>
                </c:pt>
                <c:pt idx="1">
                  <c:v>107.34</c:v>
                </c:pt>
                <c:pt idx="2">
                  <c:v>104.74</c:v>
                </c:pt>
                <c:pt idx="3">
                  <c:v>111.58</c:v>
                </c:pt>
                <c:pt idx="4">
                  <c:v>107.95</c:v>
                </c:pt>
              </c:numCache>
            </c:numRef>
          </c:val>
          <c:extLst>
            <c:ext xmlns:c16="http://schemas.microsoft.com/office/drawing/2014/chart" uri="{C3380CC4-5D6E-409C-BE32-E72D297353CC}">
              <c16:uniqueId val="{00000000-DE20-407A-90E0-ED074353DF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DE20-407A-90E0-ED074353DF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112.21</c:v>
                </c:pt>
                <c:pt idx="1">
                  <c:v>112.42</c:v>
                </c:pt>
                <c:pt idx="2">
                  <c:v>113.82</c:v>
                </c:pt>
                <c:pt idx="3">
                  <c:v>107.14</c:v>
                </c:pt>
                <c:pt idx="4">
                  <c:v>109.72</c:v>
                </c:pt>
              </c:numCache>
            </c:numRef>
          </c:val>
          <c:extLst>
            <c:ext xmlns:c16="http://schemas.microsoft.com/office/drawing/2014/chart" uri="{C3380CC4-5D6E-409C-BE32-E72D297353CC}">
              <c16:uniqueId val="{00000000-224D-4612-B89C-572C20213C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224D-4612-B89C-572C20213C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115" zoomScaleNormal="115" workbookViewId="0">
      <selection activeCell="CE16" sqref="CE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東京都　東村山市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71" t="str">
        <f>データ!$M$6</f>
        <v>非設置</v>
      </c>
      <c r="AE8" s="71"/>
      <c r="AF8" s="71"/>
      <c r="AG8" s="71"/>
      <c r="AH8" s="71"/>
      <c r="AI8" s="71"/>
      <c r="AJ8" s="71"/>
      <c r="AK8" s="3"/>
      <c r="AL8" s="50">
        <f>データ!S6</f>
        <v>151795</v>
      </c>
      <c r="AM8" s="50"/>
      <c r="AN8" s="50"/>
      <c r="AO8" s="50"/>
      <c r="AP8" s="50"/>
      <c r="AQ8" s="50"/>
      <c r="AR8" s="50"/>
      <c r="AS8" s="50"/>
      <c r="AT8" s="51">
        <f>データ!T6</f>
        <v>17.14</v>
      </c>
      <c r="AU8" s="51"/>
      <c r="AV8" s="51"/>
      <c r="AW8" s="51"/>
      <c r="AX8" s="51"/>
      <c r="AY8" s="51"/>
      <c r="AZ8" s="51"/>
      <c r="BA8" s="51"/>
      <c r="BB8" s="51">
        <f>データ!U6</f>
        <v>8856.18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70.709999999999994</v>
      </c>
      <c r="J10" s="51"/>
      <c r="K10" s="51"/>
      <c r="L10" s="51"/>
      <c r="M10" s="51"/>
      <c r="N10" s="51"/>
      <c r="O10" s="51"/>
      <c r="P10" s="51">
        <f>データ!P6</f>
        <v>100</v>
      </c>
      <c r="Q10" s="51"/>
      <c r="R10" s="51"/>
      <c r="S10" s="51"/>
      <c r="T10" s="51"/>
      <c r="U10" s="51"/>
      <c r="V10" s="51"/>
      <c r="W10" s="51">
        <f>データ!Q6</f>
        <v>83.68</v>
      </c>
      <c r="X10" s="51"/>
      <c r="Y10" s="51"/>
      <c r="Z10" s="51"/>
      <c r="AA10" s="51"/>
      <c r="AB10" s="51"/>
      <c r="AC10" s="51"/>
      <c r="AD10" s="50">
        <f>データ!R6</f>
        <v>1900</v>
      </c>
      <c r="AE10" s="50"/>
      <c r="AF10" s="50"/>
      <c r="AG10" s="50"/>
      <c r="AH10" s="50"/>
      <c r="AI10" s="50"/>
      <c r="AJ10" s="50"/>
      <c r="AK10" s="2"/>
      <c r="AL10" s="50">
        <f>データ!V6</f>
        <v>151637</v>
      </c>
      <c r="AM10" s="50"/>
      <c r="AN10" s="50"/>
      <c r="AO10" s="50"/>
      <c r="AP10" s="50"/>
      <c r="AQ10" s="50"/>
      <c r="AR10" s="50"/>
      <c r="AS10" s="50"/>
      <c r="AT10" s="51">
        <f>データ!W6</f>
        <v>16.96</v>
      </c>
      <c r="AU10" s="51"/>
      <c r="AV10" s="51"/>
      <c r="AW10" s="51"/>
      <c r="AX10" s="51"/>
      <c r="AY10" s="51"/>
      <c r="AZ10" s="51"/>
      <c r="BA10" s="51"/>
      <c r="BB10" s="51">
        <f>データ!X6</f>
        <v>8940.86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2"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2.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2"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2"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2"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2"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2"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2"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2"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2"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2"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KHV+kEDLckDaHQ8nPShzugVTnOZuxNUzuCHiKoT4MZrz8Q45NLgj9ow9Dv/HYXCQ6HFDiHg6vwDeWNBma6Uvw==" saltValue="z+eNgoRAOPdBfH3+w5K5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132136</v>
      </c>
      <c r="D6" s="19">
        <f t="shared" si="3"/>
        <v>46</v>
      </c>
      <c r="E6" s="19">
        <f t="shared" si="3"/>
        <v>17</v>
      </c>
      <c r="F6" s="19">
        <f t="shared" si="3"/>
        <v>1</v>
      </c>
      <c r="G6" s="19">
        <f t="shared" si="3"/>
        <v>0</v>
      </c>
      <c r="H6" s="19" t="str">
        <f t="shared" si="3"/>
        <v>東京都　東村山市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70.709999999999994</v>
      </c>
      <c r="P6" s="20">
        <f t="shared" si="3"/>
        <v>100</v>
      </c>
      <c r="Q6" s="20">
        <f t="shared" si="3"/>
        <v>83.68</v>
      </c>
      <c r="R6" s="20">
        <f t="shared" si="3"/>
        <v>1900</v>
      </c>
      <c r="S6" s="20">
        <f t="shared" si="3"/>
        <v>151795</v>
      </c>
      <c r="T6" s="20">
        <f t="shared" si="3"/>
        <v>17.14</v>
      </c>
      <c r="U6" s="20">
        <f t="shared" si="3"/>
        <v>8856.18</v>
      </c>
      <c r="V6" s="20">
        <f t="shared" si="3"/>
        <v>151637</v>
      </c>
      <c r="W6" s="20">
        <f t="shared" si="3"/>
        <v>16.96</v>
      </c>
      <c r="X6" s="20">
        <f t="shared" si="3"/>
        <v>8940.86</v>
      </c>
      <c r="Y6" s="21">
        <f>IF(Y7="",NA(),Y7)</f>
        <v>106.98</v>
      </c>
      <c r="Z6" s="21">
        <f t="shared" ref="Z6:AH6" si="4">IF(Z7="",NA(),Z7)</f>
        <v>111.23</v>
      </c>
      <c r="AA6" s="21">
        <f t="shared" si="4"/>
        <v>109.17</v>
      </c>
      <c r="AB6" s="21">
        <f t="shared" si="4"/>
        <v>109.95</v>
      </c>
      <c r="AC6" s="21">
        <f t="shared" si="4"/>
        <v>107.08</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31.93</v>
      </c>
      <c r="AV6" s="21">
        <f t="shared" ref="AV6:BD6" si="6">IF(AV7="",NA(),AV7)</f>
        <v>36.51</v>
      </c>
      <c r="AW6" s="21">
        <f t="shared" si="6"/>
        <v>50.08</v>
      </c>
      <c r="AX6" s="21">
        <f t="shared" si="6"/>
        <v>75.92</v>
      </c>
      <c r="AY6" s="21">
        <f t="shared" si="6"/>
        <v>89.84</v>
      </c>
      <c r="AZ6" s="21">
        <f t="shared" si="6"/>
        <v>84.84</v>
      </c>
      <c r="BA6" s="21">
        <f t="shared" si="6"/>
        <v>88.42</v>
      </c>
      <c r="BB6" s="21">
        <f t="shared" si="6"/>
        <v>93.63</v>
      </c>
      <c r="BC6" s="21">
        <f t="shared" si="6"/>
        <v>100.41</v>
      </c>
      <c r="BD6" s="21">
        <f t="shared" si="6"/>
        <v>113.88</v>
      </c>
      <c r="BE6" s="20" t="str">
        <f>IF(BE7="","",IF(BE7="-","【-】","【"&amp;SUBSTITUTE(TEXT(BE7,"#,##0.00"),"-","△")&amp;"】"))</f>
        <v>【82.75】</v>
      </c>
      <c r="BF6" s="21">
        <f>IF(BF7="",NA(),BF7)</f>
        <v>291.29000000000002</v>
      </c>
      <c r="BG6" s="21">
        <f t="shared" ref="BG6:BO6" si="7">IF(BG7="",NA(),BG7)</f>
        <v>310.19</v>
      </c>
      <c r="BH6" s="21">
        <f t="shared" si="7"/>
        <v>374.46</v>
      </c>
      <c r="BI6" s="21">
        <f t="shared" si="7"/>
        <v>374.61</v>
      </c>
      <c r="BJ6" s="21">
        <f t="shared" si="7"/>
        <v>322.52999999999997</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107.94</v>
      </c>
      <c r="BR6" s="21">
        <f t="shared" ref="BR6:BZ6" si="8">IF(BR7="",NA(),BR7)</f>
        <v>107.34</v>
      </c>
      <c r="BS6" s="21">
        <f t="shared" si="8"/>
        <v>104.74</v>
      </c>
      <c r="BT6" s="21">
        <f t="shared" si="8"/>
        <v>111.58</v>
      </c>
      <c r="BU6" s="21">
        <f t="shared" si="8"/>
        <v>107.95</v>
      </c>
      <c r="BV6" s="21">
        <f t="shared" si="8"/>
        <v>102.36</v>
      </c>
      <c r="BW6" s="21">
        <f t="shared" si="8"/>
        <v>103.76</v>
      </c>
      <c r="BX6" s="21">
        <f t="shared" si="8"/>
        <v>103.57</v>
      </c>
      <c r="BY6" s="21">
        <f t="shared" si="8"/>
        <v>104.04</v>
      </c>
      <c r="BZ6" s="21">
        <f t="shared" si="8"/>
        <v>103.73</v>
      </c>
      <c r="CA6" s="20" t="str">
        <f>IF(CA7="","",IF(CA7="-","【-】","【"&amp;SUBSTITUTE(TEXT(CA7,"#,##0.00"),"-","△")&amp;"】"))</f>
        <v>【97.94】</v>
      </c>
      <c r="CB6" s="21">
        <f>IF(CB7="",NA(),CB7)</f>
        <v>112.21</v>
      </c>
      <c r="CC6" s="21">
        <f t="shared" ref="CC6:CK6" si="9">IF(CC7="",NA(),CC7)</f>
        <v>112.42</v>
      </c>
      <c r="CD6" s="21">
        <f t="shared" si="9"/>
        <v>113.82</v>
      </c>
      <c r="CE6" s="21">
        <f t="shared" si="9"/>
        <v>107.14</v>
      </c>
      <c r="CF6" s="21">
        <f t="shared" si="9"/>
        <v>109.72</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99.2</v>
      </c>
      <c r="CY6" s="21">
        <f t="shared" ref="CY6:DG6" si="11">IF(CY7="",NA(),CY7)</f>
        <v>99.27</v>
      </c>
      <c r="CZ6" s="21">
        <f t="shared" si="11"/>
        <v>99.33</v>
      </c>
      <c r="DA6" s="21">
        <f t="shared" si="11"/>
        <v>99.36</v>
      </c>
      <c r="DB6" s="21">
        <f t="shared" si="11"/>
        <v>99.39</v>
      </c>
      <c r="DC6" s="21">
        <f t="shared" si="11"/>
        <v>97.24</v>
      </c>
      <c r="DD6" s="21">
        <f t="shared" si="11"/>
        <v>97.79</v>
      </c>
      <c r="DE6" s="21">
        <f t="shared" si="11"/>
        <v>97.75</v>
      </c>
      <c r="DF6" s="21">
        <f t="shared" si="11"/>
        <v>97.83</v>
      </c>
      <c r="DG6" s="21">
        <f t="shared" si="11"/>
        <v>97.9</v>
      </c>
      <c r="DH6" s="20" t="str">
        <f>IF(DH7="","",IF(DH7="-","【-】","【"&amp;SUBSTITUTE(TEXT(DH7,"#,##0.00"),"-","△")&amp;"】"))</f>
        <v>【96.00】</v>
      </c>
      <c r="DI6" s="21">
        <f>IF(DI7="",NA(),DI7)</f>
        <v>4.03</v>
      </c>
      <c r="DJ6" s="21">
        <f t="shared" ref="DJ6:DR6" si="12">IF(DJ7="",NA(),DJ7)</f>
        <v>7.87</v>
      </c>
      <c r="DK6" s="21">
        <f t="shared" si="12"/>
        <v>11.82</v>
      </c>
      <c r="DL6" s="21">
        <f t="shared" si="12"/>
        <v>15.53</v>
      </c>
      <c r="DM6" s="21">
        <f t="shared" si="12"/>
        <v>19.12</v>
      </c>
      <c r="DN6" s="21">
        <f t="shared" si="12"/>
        <v>27.39</v>
      </c>
      <c r="DO6" s="21">
        <f t="shared" si="12"/>
        <v>30.42</v>
      </c>
      <c r="DP6" s="21">
        <f t="shared" si="12"/>
        <v>32.96</v>
      </c>
      <c r="DQ6" s="21">
        <f t="shared" si="12"/>
        <v>34.909999999999997</v>
      </c>
      <c r="DR6" s="21">
        <f t="shared" si="12"/>
        <v>36.93</v>
      </c>
      <c r="DS6" s="20" t="str">
        <f>IF(DS7="","",IF(DS7="-","【-】","【"&amp;SUBSTITUTE(TEXT(DS7,"#,##0.00"),"-","△")&amp;"】"))</f>
        <v>【42.20】</v>
      </c>
      <c r="DT6" s="20">
        <f>IF(DT7="",NA(),DT7)</f>
        <v>0</v>
      </c>
      <c r="DU6" s="20">
        <f t="shared" ref="DU6:EC6" si="13">IF(DU7="",NA(),DU7)</f>
        <v>0</v>
      </c>
      <c r="DV6" s="20">
        <f t="shared" si="13"/>
        <v>0</v>
      </c>
      <c r="DW6" s="20">
        <f t="shared" si="13"/>
        <v>0</v>
      </c>
      <c r="DX6" s="20">
        <f t="shared" si="13"/>
        <v>0</v>
      </c>
      <c r="DY6" s="21">
        <f t="shared" si="13"/>
        <v>5.86</v>
      </c>
      <c r="DZ6" s="21">
        <f t="shared" si="13"/>
        <v>6.66</v>
      </c>
      <c r="EA6" s="21">
        <f t="shared" si="13"/>
        <v>8.49</v>
      </c>
      <c r="EB6" s="21">
        <f t="shared" si="13"/>
        <v>10.08</v>
      </c>
      <c r="EC6" s="21">
        <f t="shared" si="13"/>
        <v>11.2</v>
      </c>
      <c r="ED6" s="20" t="str">
        <f>IF(ED7="","",IF(ED7="-","【-】","【"&amp;SUBSTITUTE(TEXT(ED7,"#,##0.00"),"-","△")&amp;"】"))</f>
        <v>【9.46】</v>
      </c>
      <c r="EE6" s="20">
        <f>IF(EE7="",NA(),EE7)</f>
        <v>0</v>
      </c>
      <c r="EF6" s="20">
        <f t="shared" ref="EF6:EN6" si="14">IF(EF7="",NA(),EF7)</f>
        <v>0</v>
      </c>
      <c r="EG6" s="20">
        <f t="shared" si="14"/>
        <v>0</v>
      </c>
      <c r="EH6" s="20">
        <f t="shared" si="14"/>
        <v>0</v>
      </c>
      <c r="EI6" s="21">
        <f t="shared" si="14"/>
        <v>0.1</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132136</v>
      </c>
      <c r="D7" s="23">
        <v>46</v>
      </c>
      <c r="E7" s="23">
        <v>17</v>
      </c>
      <c r="F7" s="23">
        <v>1</v>
      </c>
      <c r="G7" s="23">
        <v>0</v>
      </c>
      <c r="H7" s="23" t="s">
        <v>96</v>
      </c>
      <c r="I7" s="23" t="s">
        <v>97</v>
      </c>
      <c r="J7" s="23" t="s">
        <v>98</v>
      </c>
      <c r="K7" s="23" t="s">
        <v>99</v>
      </c>
      <c r="L7" s="23" t="s">
        <v>100</v>
      </c>
      <c r="M7" s="23" t="s">
        <v>101</v>
      </c>
      <c r="N7" s="24" t="s">
        <v>102</v>
      </c>
      <c r="O7" s="24">
        <v>70.709999999999994</v>
      </c>
      <c r="P7" s="24">
        <v>100</v>
      </c>
      <c r="Q7" s="24">
        <v>83.68</v>
      </c>
      <c r="R7" s="24">
        <v>1900</v>
      </c>
      <c r="S7" s="24">
        <v>151795</v>
      </c>
      <c r="T7" s="24">
        <v>17.14</v>
      </c>
      <c r="U7" s="24">
        <v>8856.18</v>
      </c>
      <c r="V7" s="24">
        <v>151637</v>
      </c>
      <c r="W7" s="24">
        <v>16.96</v>
      </c>
      <c r="X7" s="24">
        <v>8940.86</v>
      </c>
      <c r="Y7" s="24">
        <v>106.98</v>
      </c>
      <c r="Z7" s="24">
        <v>111.23</v>
      </c>
      <c r="AA7" s="24">
        <v>109.17</v>
      </c>
      <c r="AB7" s="24">
        <v>109.95</v>
      </c>
      <c r="AC7" s="24">
        <v>107.08</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31.93</v>
      </c>
      <c r="AV7" s="24">
        <v>36.51</v>
      </c>
      <c r="AW7" s="24">
        <v>50.08</v>
      </c>
      <c r="AX7" s="24">
        <v>75.92</v>
      </c>
      <c r="AY7" s="24">
        <v>89.84</v>
      </c>
      <c r="AZ7" s="24">
        <v>84.84</v>
      </c>
      <c r="BA7" s="24">
        <v>88.42</v>
      </c>
      <c r="BB7" s="24">
        <v>93.63</v>
      </c>
      <c r="BC7" s="24">
        <v>100.41</v>
      </c>
      <c r="BD7" s="24">
        <v>113.88</v>
      </c>
      <c r="BE7" s="24">
        <v>82.75</v>
      </c>
      <c r="BF7" s="24">
        <v>291.29000000000002</v>
      </c>
      <c r="BG7" s="24">
        <v>310.19</v>
      </c>
      <c r="BH7" s="24">
        <v>374.46</v>
      </c>
      <c r="BI7" s="24">
        <v>374.61</v>
      </c>
      <c r="BJ7" s="24">
        <v>322.52999999999997</v>
      </c>
      <c r="BK7" s="24">
        <v>565.62</v>
      </c>
      <c r="BL7" s="24">
        <v>544.61</v>
      </c>
      <c r="BM7" s="24">
        <v>525.07000000000005</v>
      </c>
      <c r="BN7" s="24">
        <v>499.16</v>
      </c>
      <c r="BO7" s="24">
        <v>481.58</v>
      </c>
      <c r="BP7" s="24">
        <v>602.55999999999995</v>
      </c>
      <c r="BQ7" s="24">
        <v>107.94</v>
      </c>
      <c r="BR7" s="24">
        <v>107.34</v>
      </c>
      <c r="BS7" s="24">
        <v>104.74</v>
      </c>
      <c r="BT7" s="24">
        <v>111.58</v>
      </c>
      <c r="BU7" s="24">
        <v>107.95</v>
      </c>
      <c r="BV7" s="24">
        <v>102.36</v>
      </c>
      <c r="BW7" s="24">
        <v>103.76</v>
      </c>
      <c r="BX7" s="24">
        <v>103.57</v>
      </c>
      <c r="BY7" s="24">
        <v>104.04</v>
      </c>
      <c r="BZ7" s="24">
        <v>103.73</v>
      </c>
      <c r="CA7" s="24">
        <v>97.94</v>
      </c>
      <c r="CB7" s="24">
        <v>112.21</v>
      </c>
      <c r="CC7" s="24">
        <v>112.42</v>
      </c>
      <c r="CD7" s="24">
        <v>113.82</v>
      </c>
      <c r="CE7" s="24">
        <v>107.14</v>
      </c>
      <c r="CF7" s="24">
        <v>109.72</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99.2</v>
      </c>
      <c r="CY7" s="24">
        <v>99.27</v>
      </c>
      <c r="CZ7" s="24">
        <v>99.33</v>
      </c>
      <c r="DA7" s="24">
        <v>99.36</v>
      </c>
      <c r="DB7" s="24">
        <v>99.39</v>
      </c>
      <c r="DC7" s="24">
        <v>97.24</v>
      </c>
      <c r="DD7" s="24">
        <v>97.79</v>
      </c>
      <c r="DE7" s="24">
        <v>97.75</v>
      </c>
      <c r="DF7" s="24">
        <v>97.83</v>
      </c>
      <c r="DG7" s="24">
        <v>97.9</v>
      </c>
      <c r="DH7" s="24">
        <v>96</v>
      </c>
      <c r="DI7" s="24">
        <v>4.03</v>
      </c>
      <c r="DJ7" s="24">
        <v>7.87</v>
      </c>
      <c r="DK7" s="24">
        <v>11.82</v>
      </c>
      <c r="DL7" s="24">
        <v>15.53</v>
      </c>
      <c r="DM7" s="24">
        <v>19.12</v>
      </c>
      <c r="DN7" s="24">
        <v>27.39</v>
      </c>
      <c r="DO7" s="24">
        <v>30.42</v>
      </c>
      <c r="DP7" s="24">
        <v>32.96</v>
      </c>
      <c r="DQ7" s="24">
        <v>34.909999999999997</v>
      </c>
      <c r="DR7" s="24">
        <v>36.93</v>
      </c>
      <c r="DS7" s="24">
        <v>42.2</v>
      </c>
      <c r="DT7" s="24">
        <v>0</v>
      </c>
      <c r="DU7" s="24">
        <v>0</v>
      </c>
      <c r="DV7" s="24">
        <v>0</v>
      </c>
      <c r="DW7" s="24">
        <v>0</v>
      </c>
      <c r="DX7" s="24">
        <v>0</v>
      </c>
      <c r="DY7" s="24">
        <v>5.86</v>
      </c>
      <c r="DZ7" s="24">
        <v>6.66</v>
      </c>
      <c r="EA7" s="24">
        <v>8.49</v>
      </c>
      <c r="EB7" s="24">
        <v>10.08</v>
      </c>
      <c r="EC7" s="24">
        <v>11.2</v>
      </c>
      <c r="ED7" s="24">
        <v>9.4600000000000009</v>
      </c>
      <c r="EE7" s="24">
        <v>0</v>
      </c>
      <c r="EF7" s="24">
        <v>0</v>
      </c>
      <c r="EG7" s="24">
        <v>0</v>
      </c>
      <c r="EH7" s="24">
        <v>0</v>
      </c>
      <c r="EI7" s="24">
        <v>0.1</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2026-01-23T08:28:09Z</cp:lastPrinted>
  <dcterms:created xsi:type="dcterms:W3CDTF">2025-12-23T05:59:28Z</dcterms:created>
  <dcterms:modified xsi:type="dcterms:W3CDTF">2026-01-28T05:38:57Z</dcterms:modified>
  <cp:category/>
</cp:coreProperties>
</file>