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1.課共有\3.調査・依頼の回答、通知等の事務連絡\01_庁内調査\4300_★財政課★💴\経営比較分析表\【20260119】【1_27〆切】公営企業に係る経営比較分析表（令和6年度決算）の分析等について（依頼）\2_回答\"/>
    </mc:Choice>
  </mc:AlternateContent>
  <xr:revisionPtr revIDLastSave="0" documentId="13_ncr:1_{8173B181-31C1-4DE7-AC6B-5A6E3EBD6136}" xr6:coauthVersionLast="47" xr6:coauthVersionMax="47" xr10:uidLastSave="{00000000-0000-0000-0000-000000000000}"/>
  <workbookProtection workbookAlgorithmName="SHA-512" workbookHashValue="XlcmNjVPkOyq3/Aergq25NGVuycD/CGNzIyia211XorkRJ5FuLFe79O8HI8YdIUICXYC4shZkOgKWCXmxio70A==" workbookSaltValue="p60whJ5yuPvt/wpseXSQQ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E85" i="4"/>
  <c r="P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<sst xmlns="http://schemas.openxmlformats.org/spreadsheetml/2006/main" count="236" uniqueCount="116">
  <si>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</si>
  <si>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</si>
  <si>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</si>
  <si>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</si>
  <si>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</si>
  <si>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</si>
  <si>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</si>
  <si>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</si>
  <si>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</si>
  <si>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</si>
  <si>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</si>
  <si>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</si>
  <si>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</si>
  <si>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</si>
  <si>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</si>
  <si>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</si>
  <si>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</si>
  <si>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</si>
  <si>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</si>
  <si>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</si>
  <si>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</si>
  <si>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</si>
  <si>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</si>
  <si>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</si>
  <si>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</si>
  <si>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</si>
  <si>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</si>
  <si>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</si>
  <si>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</si>
  <si>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</si>
  <si>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</si>
  <si>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</si>
  <si>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</si>
  <si>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</si>
  <si>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</si>
  <si>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</si>
  <si>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</si>
  <si>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</si>
  <si>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</si>
  <si>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</si>
  <si>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</si>
  <si>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</si>
  <si>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</si>
  <si>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</si>
  <si>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</si>
  <si>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</si>
  <si>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</si>
  <si>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</si>
  <si>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</si>
  <si>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</si>
  <si>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</si>
  <si>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</si>
  <si>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</si>
  <si>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</si>
  <si>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</si>
  <si>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</si>
  <si>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</si>
  <si>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</si>
  <si>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</si>
  <si>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</si>
  <si>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</si>
  <si>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</si>
  <si>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</si>
  <si>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</si>
  <si>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</si>
  <si>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</si>
  <si>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</si>
  <si>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</si>
  <si>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</si>
  <si>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</si>
  <si>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</si>
  <si>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</si>
  <si>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</si>
  <si>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</si>
  <si>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</si>
  <si>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</si>
  <si>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</si>
  <si>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</si>
  <si>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</si>
  <si>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</si>
  <si>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</si>
  <si>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</si>
  <si>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</si>
  <si>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</si>
  <si>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</si>
  <si>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</si>
  <si>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</si>
  <si>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</si>
  <si>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</si>
  <si>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</si>
  <si>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</si>
  <si>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</si>
  <si>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</si>
  <si>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</si>
  <si>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</si>
  <si>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</si>
  <si>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日野市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</si>
  <si>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</si>
  <si>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</si>
  <si>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</si>
  <si>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</si>
  <si>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</si>
  <si>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</si>
  <si>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</si>
  <si>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</si>
  <si>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</si>
  <si>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</si>
  <si>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</si>
  <si>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</si>
  <si>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</si>
  <si>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</si>
  <si>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</si>
  <si>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</si>
  <si>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利用されている下水道施設は、昭和40年代に整備されたものと、昭和63年頃から平成12年頃に集中的に整備されたものの2つに大きく分けられます。特に前者について、今後、施設は逐次耐用年数を迎え、更新工事等を施し、機能の確保を図っていく必要があります。
　具体的には、平成29年度に策定した下水道施設ストックマネジメント計画に基づき、下水道施設における事故の未然防止及びライフサイクルコストの最小化を図っていきます。</t>
    <phoneticPr fontId="4"/>
  </si>
  <si>
    <t>　策定した日野市公共下水道事業経営戦略に基づいて、将来にわたり安定した事業経営を行っていきます。
特に、将来の大きな負担として、
　・施設老朽化による維持管理コストの増
　・人口減少による使用料収入の減
　・気候変動に伴う治水等の対策費用の増
が見込まれており、今後、この負担を誰がどのように負うのかを議論していく必要があります。
　なお、経営戦略については令和3年度から令和12年度までの10年間とし、計画の中間にあたる令和7年度に中間評価、見直しを行い、進捗の管理を行います。</t>
    <phoneticPr fontId="4"/>
  </si>
  <si>
    <t>　①経常収支比率については、引き続き、黒字になるよう、経常費用の節減に努めていきます。
　③流動比率は現金預金の増加、企業債の償還額の減少により、前年度より約27ポイント改善し、100％を上回りましたが、依然として類似団体より低い水準にあります。
　④企業債残高対事業規模比率について、市債の発行額の上限を年間10億円として残高を抑制しているため、全体の企業債残高は減少していく傾向にあります。
　⑤経費回収率は112%と全国平均値を上回っており、⑥汚水処理原価は全国平均値を下回っていることから、健全な経営状況であると考えられますが、策定した経営戦略の中で、適正な下水道使用料も含め、持続可能な下水道経営のあり方を検討していきます。
　⑧水洗化率については、近年98%以上を継続しており、今後も類似団体平均を上回る状態で推移していくものと考えています。</t>
    <rPh sb="98" eb="100">
      <t>ウワマワ</t>
    </rPh>
    <rPh sb="102" eb="104">
      <t>イゼン</t>
    </rPh>
    <rPh sb="107" eb="111">
      <t>ルイジダンタイ</t>
    </rPh>
    <rPh sb="113" eb="114">
      <t>ヒク</t>
    </rPh>
    <rPh sb="115" eb="117">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</si>
</sst>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0.09</c:v>
                </c:pt>
                <c:pt idx="2">
                  <c:v>0.13</c:v>
                </c:pt>
                <c:pt idx="3">
                  <c:v>0.18</c:v>
                </c:pt>
                <c:pt idx="4">
                  <c:v>0.08</c:v>
                </c:pt>
              </c:numCache>
            </c:numRef>
          </c:val>
          <c:extLst>
            <c:ext xmlns:c16="http://schemas.microsoft.com/office/drawing/2014/chart" uri="{C3380CC4-5D6E-409C-BE32-E72D297353CC}">
              <c16:uniqueId val="{00000000-16F5-4B27-A38D-893A597AB0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16F5-4B27-A38D-893A597AB0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A4-42CB-B530-57EA83531B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99A4-42CB-B530-57EA83531B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98.25</c:v>
                </c:pt>
                <c:pt idx="1">
                  <c:v>98.13</c:v>
                </c:pt>
                <c:pt idx="2">
                  <c:v>98.08</c:v>
                </c:pt>
                <c:pt idx="3">
                  <c:v>98.04</c:v>
                </c:pt>
                <c:pt idx="4">
                  <c:v>98.01</c:v>
                </c:pt>
              </c:numCache>
            </c:numRef>
          </c:val>
          <c:extLst>
            <c:ext xmlns:c16="http://schemas.microsoft.com/office/drawing/2014/chart" uri="{C3380CC4-5D6E-409C-BE32-E72D297353CC}">
              <c16:uniqueId val="{00000000-D139-45CA-B380-FD3BEC160A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D139-45CA-B380-FD3BEC160A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105.96</c:v>
                </c:pt>
                <c:pt idx="1">
                  <c:v>110.26</c:v>
                </c:pt>
                <c:pt idx="2">
                  <c:v>110.74</c:v>
                </c:pt>
                <c:pt idx="3">
                  <c:v>113.44</c:v>
                </c:pt>
                <c:pt idx="4">
                  <c:v>108.12</c:v>
                </c:pt>
              </c:numCache>
            </c:numRef>
          </c:val>
          <c:extLst>
            <c:ext xmlns:c16="http://schemas.microsoft.com/office/drawing/2014/chart" uri="{C3380CC4-5D6E-409C-BE32-E72D297353CC}">
              <c16:uniqueId val="{00000000-D812-400D-B962-3998E852E4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D812-400D-B962-3998E852E4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3.25</c:v>
                </c:pt>
                <c:pt idx="1">
                  <c:v>6.42</c:v>
                </c:pt>
                <c:pt idx="2">
                  <c:v>9.5399999999999991</c:v>
                </c:pt>
                <c:pt idx="3">
                  <c:v>12.63</c:v>
                </c:pt>
                <c:pt idx="4">
                  <c:v>15.65</c:v>
                </c:pt>
              </c:numCache>
            </c:numRef>
          </c:val>
          <c:extLst>
            <c:ext xmlns:c16="http://schemas.microsoft.com/office/drawing/2014/chart" uri="{C3380CC4-5D6E-409C-BE32-E72D297353CC}">
              <c16:uniqueId val="{00000000-5E37-4594-8662-8AA8C80F13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5E37-4594-8662-8AA8C80F13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81-4AFF-BE4C-25D427C929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7881-4AFF-BE4C-25D427C929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85-45FF-9CFE-185E4456B8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985-45FF-9CFE-185E4456B8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15.69</c:v>
                </c:pt>
                <c:pt idx="1">
                  <c:v>24.7</c:v>
                </c:pt>
                <c:pt idx="2">
                  <c:v>54.85</c:v>
                </c:pt>
                <c:pt idx="3">
                  <c:v>73.92</c:v>
                </c:pt>
                <c:pt idx="4">
                  <c:v>101.26</c:v>
                </c:pt>
              </c:numCache>
            </c:numRef>
          </c:val>
          <c:extLst>
            <c:ext xmlns:c16="http://schemas.microsoft.com/office/drawing/2014/chart" uri="{C3380CC4-5D6E-409C-BE32-E72D297353CC}">
              <c16:uniqueId val="{00000000-7F99-49F2-87AD-226A4A7986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7F99-49F2-87AD-226A4A7986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360.3</c:v>
                </c:pt>
                <c:pt idx="1">
                  <c:v>338.18</c:v>
                </c:pt>
                <c:pt idx="2">
                  <c:v>282.06</c:v>
                </c:pt>
                <c:pt idx="3">
                  <c:v>310.67</c:v>
                </c:pt>
                <c:pt idx="4">
                  <c:v>281.92</c:v>
                </c:pt>
              </c:numCache>
            </c:numRef>
          </c:val>
          <c:extLst>
            <c:ext xmlns:c16="http://schemas.microsoft.com/office/drawing/2014/chart" uri="{C3380CC4-5D6E-409C-BE32-E72D297353CC}">
              <c16:uniqueId val="{00000000-D7B6-4C42-9DB9-55457342F5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D7B6-4C42-9DB9-55457342F5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111.31</c:v>
                </c:pt>
                <c:pt idx="1">
                  <c:v>120.06</c:v>
                </c:pt>
                <c:pt idx="2">
                  <c:v>119.07</c:v>
                </c:pt>
                <c:pt idx="3">
                  <c:v>127.2</c:v>
                </c:pt>
                <c:pt idx="4">
                  <c:v>112.68</c:v>
                </c:pt>
              </c:numCache>
            </c:numRef>
          </c:val>
          <c:extLst>
            <c:ext xmlns:c16="http://schemas.microsoft.com/office/drawing/2014/chart" uri="{C3380CC4-5D6E-409C-BE32-E72D297353CC}">
              <c16:uniqueId val="{00000000-0754-4B78-9736-03F2A70802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0754-4B78-9736-03F2A70802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101.69</c:v>
                </c:pt>
                <c:pt idx="1">
                  <c:v>98.02</c:v>
                </c:pt>
                <c:pt idx="2">
                  <c:v>99.54</c:v>
                </c:pt>
                <c:pt idx="3">
                  <c:v>92.68</c:v>
                </c:pt>
                <c:pt idx="4">
                  <c:v>104.59</c:v>
                </c:pt>
              </c:numCache>
            </c:numRef>
          </c:val>
          <c:extLst>
            <c:ext xmlns:c16="http://schemas.microsoft.com/office/drawing/2014/chart" uri="{C3380CC4-5D6E-409C-BE32-E72D297353CC}">
              <c16:uniqueId val="{00000000-1BFB-4134-98B5-ED270AC8D0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1BFB-4134-98B5-ED270AC8D0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日野市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Ab</v>
      </c>
      <c r="X8" s="39"/>
      <c r="Y8" s="39"/>
      <c r="Z8" s="39"/>
      <c r="AA8" s="39"/>
      <c r="AB8" s="39"/>
      <c r="AC8" s="39"/>
      <c r="AD8" s="40" t="str">
        <f>データ!$M$6</f>
        <v>非設置</v>
      </c>
      <c r="AE8" s="40"/>
      <c r="AF8" s="40"/>
      <c r="AG8" s="40"/>
      <c r="AH8" s="40"/>
      <c r="AI8" s="40"/>
      <c r="AJ8" s="40"/>
      <c r="AK8" s="3"/>
      <c r="AL8" s="41">
        <f>データ!S6</f>
        <v>188477</v>
      </c>
      <c r="AM8" s="41"/>
      <c r="AN8" s="41"/>
      <c r="AO8" s="41"/>
      <c r="AP8" s="41"/>
      <c r="AQ8" s="41"/>
      <c r="AR8" s="41"/>
      <c r="AS8" s="41"/>
      <c r="AT8" s="34">
        <f>データ!T6</f>
        <v>27.55</v>
      </c>
      <c r="AU8" s="34"/>
      <c r="AV8" s="34"/>
      <c r="AW8" s="34"/>
      <c r="AX8" s="34"/>
      <c r="AY8" s="34"/>
      <c r="AZ8" s="34"/>
      <c r="BA8" s="34"/>
      <c r="BB8" s="34">
        <f>データ!U6</f>
        <v>6841.27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77.91</v>
      </c>
      <c r="J10" s="34"/>
      <c r="K10" s="34"/>
      <c r="L10" s="34"/>
      <c r="M10" s="34"/>
      <c r="N10" s="34"/>
      <c r="O10" s="34"/>
      <c r="P10" s="34">
        <f>データ!P6</f>
        <v>96.27</v>
      </c>
      <c r="Q10" s="34"/>
      <c r="R10" s="34"/>
      <c r="S10" s="34"/>
      <c r="T10" s="34"/>
      <c r="U10" s="34"/>
      <c r="V10" s="34"/>
      <c r="W10" s="34">
        <f>データ!Q6</f>
        <v>85.8</v>
      </c>
      <c r="X10" s="34"/>
      <c r="Y10" s="34"/>
      <c r="Z10" s="34"/>
      <c r="AA10" s="34"/>
      <c r="AB10" s="34"/>
      <c r="AC10" s="34"/>
      <c r="AD10" s="41">
        <f>データ!R6</f>
        <v>2068</v>
      </c>
      <c r="AE10" s="41"/>
      <c r="AF10" s="41"/>
      <c r="AG10" s="41"/>
      <c r="AH10" s="41"/>
      <c r="AI10" s="41"/>
      <c r="AJ10" s="41"/>
      <c r="AK10" s="2"/>
      <c r="AL10" s="41">
        <f>データ!V6</f>
        <v>181735</v>
      </c>
      <c r="AM10" s="41"/>
      <c r="AN10" s="41"/>
      <c r="AO10" s="41"/>
      <c r="AP10" s="41"/>
      <c r="AQ10" s="41"/>
      <c r="AR10" s="41"/>
      <c r="AS10" s="41"/>
      <c r="AT10" s="34">
        <f>データ!W6</f>
        <v>22.63</v>
      </c>
      <c r="AU10" s="34"/>
      <c r="AV10" s="34"/>
      <c r="AW10" s="34"/>
      <c r="AX10" s="34"/>
      <c r="AY10" s="34"/>
      <c r="AZ10" s="34"/>
      <c r="BA10" s="34"/>
      <c r="BB10" s="34">
        <f>データ!X6</f>
        <v>8030.71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I2AVJ2eg2YePU74SqMP1raGGNVhDlJqo3b+QkUWzi3fGT8GfSmrC5W6asBTelkESub2gTpHV9VDeY0/0IA6KQ==" saltValue="TjxvtPdxL0nep/F65LjS3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132128</v>
      </c>
      <c r="D6" s="19">
        <f t="shared" si="3"/>
        <v>46</v>
      </c>
      <c r="E6" s="19">
        <f t="shared" si="3"/>
        <v>17</v>
      </c>
      <c r="F6" s="19">
        <f t="shared" si="3"/>
        <v>1</v>
      </c>
      <c r="G6" s="19">
        <f t="shared" si="3"/>
        <v>0</v>
      </c>
      <c r="H6" s="19" t="str">
        <f t="shared" si="3"/>
        <v>東京都　日野市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77.91</v>
      </c>
      <c r="P6" s="20">
        <f t="shared" si="3"/>
        <v>96.27</v>
      </c>
      <c r="Q6" s="20">
        <f t="shared" si="3"/>
        <v>85.8</v>
      </c>
      <c r="R6" s="20">
        <f t="shared" si="3"/>
        <v>2068</v>
      </c>
      <c r="S6" s="20">
        <f t="shared" si="3"/>
        <v>188477</v>
      </c>
      <c r="T6" s="20">
        <f t="shared" si="3"/>
        <v>27.55</v>
      </c>
      <c r="U6" s="20">
        <f t="shared" si="3"/>
        <v>6841.27</v>
      </c>
      <c r="V6" s="20">
        <f t="shared" si="3"/>
        <v>181735</v>
      </c>
      <c r="W6" s="20">
        <f t="shared" si="3"/>
        <v>22.63</v>
      </c>
      <c r="X6" s="20">
        <f t="shared" si="3"/>
        <v>8030.71</v>
      </c>
      <c r="Y6" s="21">
        <f>IF(Y7="",NA(),Y7)</f>
        <v>105.96</v>
      </c>
      <c r="Z6" s="21">
        <f t="shared" ref="Z6:AH6" si="4">IF(Z7="",NA(),Z7)</f>
        <v>110.26</v>
      </c>
      <c r="AA6" s="21">
        <f t="shared" si="4"/>
        <v>110.74</v>
      </c>
      <c r="AB6" s="21">
        <f t="shared" si="4"/>
        <v>113.44</v>
      </c>
      <c r="AC6" s="21">
        <f t="shared" si="4"/>
        <v>108.12</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15.69</v>
      </c>
      <c r="AV6" s="21">
        <f t="shared" ref="AV6:BD6" si="6">IF(AV7="",NA(),AV7)</f>
        <v>24.7</v>
      </c>
      <c r="AW6" s="21">
        <f t="shared" si="6"/>
        <v>54.85</v>
      </c>
      <c r="AX6" s="21">
        <f t="shared" si="6"/>
        <v>73.92</v>
      </c>
      <c r="AY6" s="21">
        <f t="shared" si="6"/>
        <v>101.26</v>
      </c>
      <c r="AZ6" s="21">
        <f t="shared" si="6"/>
        <v>84.84</v>
      </c>
      <c r="BA6" s="21">
        <f t="shared" si="6"/>
        <v>88.42</v>
      </c>
      <c r="BB6" s="21">
        <f t="shared" si="6"/>
        <v>93.63</v>
      </c>
      <c r="BC6" s="21">
        <f t="shared" si="6"/>
        <v>100.41</v>
      </c>
      <c r="BD6" s="21">
        <f t="shared" si="6"/>
        <v>113.88</v>
      </c>
      <c r="BE6" s="20" t="str">
        <f>IF(BE7="","",IF(BE7="-","【-】","【"&amp;SUBSTITUTE(TEXT(BE7,"#,##0.00"),"-","△")&amp;"】"))</f>
        <v>【82.75】</v>
      </c>
      <c r="BF6" s="21">
        <f>IF(BF7="",NA(),BF7)</f>
        <v>360.3</v>
      </c>
      <c r="BG6" s="21">
        <f t="shared" ref="BG6:BO6" si="7">IF(BG7="",NA(),BG7)</f>
        <v>338.18</v>
      </c>
      <c r="BH6" s="21">
        <f t="shared" si="7"/>
        <v>282.06</v>
      </c>
      <c r="BI6" s="21">
        <f t="shared" si="7"/>
        <v>310.67</v>
      </c>
      <c r="BJ6" s="21">
        <f t="shared" si="7"/>
        <v>281.92</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111.31</v>
      </c>
      <c r="BR6" s="21">
        <f t="shared" ref="BR6:BZ6" si="8">IF(BR7="",NA(),BR7)</f>
        <v>120.06</v>
      </c>
      <c r="BS6" s="21">
        <f t="shared" si="8"/>
        <v>119.07</v>
      </c>
      <c r="BT6" s="21">
        <f t="shared" si="8"/>
        <v>127.2</v>
      </c>
      <c r="BU6" s="21">
        <f t="shared" si="8"/>
        <v>112.68</v>
      </c>
      <c r="BV6" s="21">
        <f t="shared" si="8"/>
        <v>102.36</v>
      </c>
      <c r="BW6" s="21">
        <f t="shared" si="8"/>
        <v>103.76</v>
      </c>
      <c r="BX6" s="21">
        <f t="shared" si="8"/>
        <v>103.57</v>
      </c>
      <c r="BY6" s="21">
        <f t="shared" si="8"/>
        <v>104.04</v>
      </c>
      <c r="BZ6" s="21">
        <f t="shared" si="8"/>
        <v>103.73</v>
      </c>
      <c r="CA6" s="20" t="str">
        <f>IF(CA7="","",IF(CA7="-","【-】","【"&amp;SUBSTITUTE(TEXT(CA7,"#,##0.00"),"-","△")&amp;"】"))</f>
        <v>【97.94】</v>
      </c>
      <c r="CB6" s="21">
        <f>IF(CB7="",NA(),CB7)</f>
        <v>101.69</v>
      </c>
      <c r="CC6" s="21">
        <f t="shared" ref="CC6:CK6" si="9">IF(CC7="",NA(),CC7)</f>
        <v>98.02</v>
      </c>
      <c r="CD6" s="21">
        <f t="shared" si="9"/>
        <v>99.54</v>
      </c>
      <c r="CE6" s="21">
        <f t="shared" si="9"/>
        <v>92.68</v>
      </c>
      <c r="CF6" s="21">
        <f t="shared" si="9"/>
        <v>104.59</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98.25</v>
      </c>
      <c r="CY6" s="21">
        <f t="shared" ref="CY6:DG6" si="11">IF(CY7="",NA(),CY7)</f>
        <v>98.13</v>
      </c>
      <c r="CZ6" s="21">
        <f t="shared" si="11"/>
        <v>98.08</v>
      </c>
      <c r="DA6" s="21">
        <f t="shared" si="11"/>
        <v>98.04</v>
      </c>
      <c r="DB6" s="21">
        <f t="shared" si="11"/>
        <v>98.01</v>
      </c>
      <c r="DC6" s="21">
        <f t="shared" si="11"/>
        <v>97.24</v>
      </c>
      <c r="DD6" s="21">
        <f t="shared" si="11"/>
        <v>97.79</v>
      </c>
      <c r="DE6" s="21">
        <f t="shared" si="11"/>
        <v>97.75</v>
      </c>
      <c r="DF6" s="21">
        <f t="shared" si="11"/>
        <v>97.83</v>
      </c>
      <c r="DG6" s="21">
        <f t="shared" si="11"/>
        <v>97.9</v>
      </c>
      <c r="DH6" s="20" t="str">
        <f>IF(DH7="","",IF(DH7="-","【-】","【"&amp;SUBSTITUTE(TEXT(DH7,"#,##0.00"),"-","△")&amp;"】"))</f>
        <v>【96.00】</v>
      </c>
      <c r="DI6" s="21">
        <f>IF(DI7="",NA(),DI7)</f>
        <v>3.25</v>
      </c>
      <c r="DJ6" s="21">
        <f t="shared" ref="DJ6:DR6" si="12">IF(DJ7="",NA(),DJ7)</f>
        <v>6.42</v>
      </c>
      <c r="DK6" s="21">
        <f t="shared" si="12"/>
        <v>9.5399999999999991</v>
      </c>
      <c r="DL6" s="21">
        <f t="shared" si="12"/>
        <v>12.63</v>
      </c>
      <c r="DM6" s="21">
        <f t="shared" si="12"/>
        <v>15.65</v>
      </c>
      <c r="DN6" s="21">
        <f t="shared" si="12"/>
        <v>27.39</v>
      </c>
      <c r="DO6" s="21">
        <f t="shared" si="12"/>
        <v>30.42</v>
      </c>
      <c r="DP6" s="21">
        <f t="shared" si="12"/>
        <v>32.96</v>
      </c>
      <c r="DQ6" s="21">
        <f t="shared" si="12"/>
        <v>34.909999999999997</v>
      </c>
      <c r="DR6" s="21">
        <f t="shared" si="12"/>
        <v>36.93</v>
      </c>
      <c r="DS6" s="20" t="str">
        <f>IF(DS7="","",IF(DS7="-","【-】","【"&amp;SUBSTITUTE(TEXT(DS7,"#,##0.00"),"-","△")&amp;"】"))</f>
        <v>【42.20】</v>
      </c>
      <c r="DT6" s="20">
        <f>IF(DT7="",NA(),DT7)</f>
        <v>0</v>
      </c>
      <c r="DU6" s="20">
        <f t="shared" ref="DU6:EC6" si="13">IF(DU7="",NA(),DU7)</f>
        <v>0</v>
      </c>
      <c r="DV6" s="20">
        <f t="shared" si="13"/>
        <v>0</v>
      </c>
      <c r="DW6" s="20">
        <f t="shared" si="13"/>
        <v>0</v>
      </c>
      <c r="DX6" s="20">
        <f t="shared" si="13"/>
        <v>0</v>
      </c>
      <c r="DY6" s="21">
        <f t="shared" si="13"/>
        <v>5.86</v>
      </c>
      <c r="DZ6" s="21">
        <f t="shared" si="13"/>
        <v>6.66</v>
      </c>
      <c r="EA6" s="21">
        <f t="shared" si="13"/>
        <v>8.49</v>
      </c>
      <c r="EB6" s="21">
        <f t="shared" si="13"/>
        <v>10.08</v>
      </c>
      <c r="EC6" s="21">
        <f t="shared" si="13"/>
        <v>11.2</v>
      </c>
      <c r="ED6" s="20" t="str">
        <f>IF(ED7="","",IF(ED7="-","【-】","【"&amp;SUBSTITUTE(TEXT(ED7,"#,##0.00"),"-","△")&amp;"】"))</f>
        <v>【9.46】</v>
      </c>
      <c r="EE6" s="21">
        <f>IF(EE7="",NA(),EE7)</f>
        <v>0.1</v>
      </c>
      <c r="EF6" s="21">
        <f t="shared" ref="EF6:EN6" si="14">IF(EF7="",NA(),EF7)</f>
        <v>0.09</v>
      </c>
      <c r="EG6" s="21">
        <f t="shared" si="14"/>
        <v>0.13</v>
      </c>
      <c r="EH6" s="21">
        <f t="shared" si="14"/>
        <v>0.18</v>
      </c>
      <c r="EI6" s="21">
        <f t="shared" si="14"/>
        <v>0.08</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132128</v>
      </c>
      <c r="D7" s="23">
        <v>46</v>
      </c>
      <c r="E7" s="23">
        <v>17</v>
      </c>
      <c r="F7" s="23">
        <v>1</v>
      </c>
      <c r="G7" s="23">
        <v>0</v>
      </c>
      <c r="H7" s="23" t="s">
        <v>96</v>
      </c>
      <c r="I7" s="23" t="s">
        <v>97</v>
      </c>
      <c r="J7" s="23" t="s">
        <v>98</v>
      </c>
      <c r="K7" s="23" t="s">
        <v>99</v>
      </c>
      <c r="L7" s="23" t="s">
        <v>100</v>
      </c>
      <c r="M7" s="23" t="s">
        <v>101</v>
      </c>
      <c r="N7" s="24" t="s">
        <v>102</v>
      </c>
      <c r="O7" s="24">
        <v>77.91</v>
      </c>
      <c r="P7" s="24">
        <v>96.27</v>
      </c>
      <c r="Q7" s="24">
        <v>85.8</v>
      </c>
      <c r="R7" s="24">
        <v>2068</v>
      </c>
      <c r="S7" s="24">
        <v>188477</v>
      </c>
      <c r="T7" s="24">
        <v>27.55</v>
      </c>
      <c r="U7" s="24">
        <v>6841.27</v>
      </c>
      <c r="V7" s="24">
        <v>181735</v>
      </c>
      <c r="W7" s="24">
        <v>22.63</v>
      </c>
      <c r="X7" s="24">
        <v>8030.71</v>
      </c>
      <c r="Y7" s="24">
        <v>105.96</v>
      </c>
      <c r="Z7" s="24">
        <v>110.26</v>
      </c>
      <c r="AA7" s="24">
        <v>110.74</v>
      </c>
      <c r="AB7" s="24">
        <v>113.44</v>
      </c>
      <c r="AC7" s="24">
        <v>108.12</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15.69</v>
      </c>
      <c r="AV7" s="24">
        <v>24.7</v>
      </c>
      <c r="AW7" s="24">
        <v>54.85</v>
      </c>
      <c r="AX7" s="24">
        <v>73.92</v>
      </c>
      <c r="AY7" s="24">
        <v>101.26</v>
      </c>
      <c r="AZ7" s="24">
        <v>84.84</v>
      </c>
      <c r="BA7" s="24">
        <v>88.42</v>
      </c>
      <c r="BB7" s="24">
        <v>93.63</v>
      </c>
      <c r="BC7" s="24">
        <v>100.41</v>
      </c>
      <c r="BD7" s="24">
        <v>113.88</v>
      </c>
      <c r="BE7" s="24">
        <v>82.75</v>
      </c>
      <c r="BF7" s="24">
        <v>360.3</v>
      </c>
      <c r="BG7" s="24">
        <v>338.18</v>
      </c>
      <c r="BH7" s="24">
        <v>282.06</v>
      </c>
      <c r="BI7" s="24">
        <v>310.67</v>
      </c>
      <c r="BJ7" s="24">
        <v>281.92</v>
      </c>
      <c r="BK7" s="24">
        <v>565.62</v>
      </c>
      <c r="BL7" s="24">
        <v>544.61</v>
      </c>
      <c r="BM7" s="24">
        <v>525.07000000000005</v>
      </c>
      <c r="BN7" s="24">
        <v>499.16</v>
      </c>
      <c r="BO7" s="24">
        <v>481.58</v>
      </c>
      <c r="BP7" s="24">
        <v>602.55999999999995</v>
      </c>
      <c r="BQ7" s="24">
        <v>111.31</v>
      </c>
      <c r="BR7" s="24">
        <v>120.06</v>
      </c>
      <c r="BS7" s="24">
        <v>119.07</v>
      </c>
      <c r="BT7" s="24">
        <v>127.2</v>
      </c>
      <c r="BU7" s="24">
        <v>112.68</v>
      </c>
      <c r="BV7" s="24">
        <v>102.36</v>
      </c>
      <c r="BW7" s="24">
        <v>103.76</v>
      </c>
      <c r="BX7" s="24">
        <v>103.57</v>
      </c>
      <c r="BY7" s="24">
        <v>104.04</v>
      </c>
      <c r="BZ7" s="24">
        <v>103.73</v>
      </c>
      <c r="CA7" s="24">
        <v>97.94</v>
      </c>
      <c r="CB7" s="24">
        <v>101.69</v>
      </c>
      <c r="CC7" s="24">
        <v>98.02</v>
      </c>
      <c r="CD7" s="24">
        <v>99.54</v>
      </c>
      <c r="CE7" s="24">
        <v>92.68</v>
      </c>
      <c r="CF7" s="24">
        <v>104.59</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98.25</v>
      </c>
      <c r="CY7" s="24">
        <v>98.13</v>
      </c>
      <c r="CZ7" s="24">
        <v>98.08</v>
      </c>
      <c r="DA7" s="24">
        <v>98.04</v>
      </c>
      <c r="DB7" s="24">
        <v>98.01</v>
      </c>
      <c r="DC7" s="24">
        <v>97.24</v>
      </c>
      <c r="DD7" s="24">
        <v>97.79</v>
      </c>
      <c r="DE7" s="24">
        <v>97.75</v>
      </c>
      <c r="DF7" s="24">
        <v>97.83</v>
      </c>
      <c r="DG7" s="24">
        <v>97.9</v>
      </c>
      <c r="DH7" s="24">
        <v>96</v>
      </c>
      <c r="DI7" s="24">
        <v>3.25</v>
      </c>
      <c r="DJ7" s="24">
        <v>6.42</v>
      </c>
      <c r="DK7" s="24">
        <v>9.5399999999999991</v>
      </c>
      <c r="DL7" s="24">
        <v>12.63</v>
      </c>
      <c r="DM7" s="24">
        <v>15.65</v>
      </c>
      <c r="DN7" s="24">
        <v>27.39</v>
      </c>
      <c r="DO7" s="24">
        <v>30.42</v>
      </c>
      <c r="DP7" s="24">
        <v>32.96</v>
      </c>
      <c r="DQ7" s="24">
        <v>34.909999999999997</v>
      </c>
      <c r="DR7" s="24">
        <v>36.93</v>
      </c>
      <c r="DS7" s="24">
        <v>42.2</v>
      </c>
      <c r="DT7" s="24">
        <v>0</v>
      </c>
      <c r="DU7" s="24">
        <v>0</v>
      </c>
      <c r="DV7" s="24">
        <v>0</v>
      </c>
      <c r="DW7" s="24">
        <v>0</v>
      </c>
      <c r="DX7" s="24">
        <v>0</v>
      </c>
      <c r="DY7" s="24">
        <v>5.86</v>
      </c>
      <c r="DZ7" s="24">
        <v>6.66</v>
      </c>
      <c r="EA7" s="24">
        <v>8.49</v>
      </c>
      <c r="EB7" s="24">
        <v>10.08</v>
      </c>
      <c r="EC7" s="24">
        <v>11.2</v>
      </c>
      <c r="ED7" s="24">
        <v>9.4600000000000009</v>
      </c>
      <c r="EE7" s="24">
        <v>0.1</v>
      </c>
      <c r="EF7" s="24">
        <v>0.09</v>
      </c>
      <c r="EG7" s="24">
        <v>0.13</v>
      </c>
      <c r="EH7" s="24">
        <v>0.18</v>
      </c>
      <c r="EI7" s="24">
        <v>0.08</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貴大</cp:lastModifiedBy>
  <dcterms:created xsi:type="dcterms:W3CDTF">2025-12-23T05:59:27Z</dcterms:created>
  <dcterms:modified xsi:type="dcterms:W3CDTF">2026-01-21T03:00:09Z</dcterms:modified>
  <cp:category/>
</cp:coreProperties>
</file>