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N:\01 業務別\00　補助金・調査・通知・公募依頼等\02_調査\03_庁内\2024年度\20250124_【1.31マデ】公営企業に係る経営比較分析表（令和5年度決算）の分析等について\施行文書_WORK\"/>
    </mc:Choice>
  </mc:AlternateContent>
  <xr:revisionPtr revIDLastSave="0" documentId="13_ncr:1_{A86507CD-E8E3-4741-81DB-2944DDE32E74}" xr6:coauthVersionLast="36" xr6:coauthVersionMax="36" xr10:uidLastSave="{00000000-0000-0000-0000-000000000000}"/>
  <workbookProtection workbookAlgorithmName="SHA-512" workbookHashValue="PJqyORzsgk87j56AZM0JmJfehestRxoL7PmXmn2SgzYaR/K1bGcw0AuSDWOIyJhB4VvtfFA0SbqARU3bCaR/Xw==" workbookSaltValue="fMa8O3sV+lB+0sew2DFjZA==" workbookSpinCount="100000" lockStructure="1"/>
  <bookViews>
    <workbookView xWindow="2112" yWindow="0" windowWidth="23040" windowHeight="921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FL32" i="4"/>
  <c r="LP12" i="4"/>
  <c r="JW12" i="4"/>
  <c r="ID12" i="4"/>
  <c r="CN12" i="4"/>
  <c r="AU12" i="4"/>
  <c r="LP10" i="4"/>
  <c r="JW10" i="4"/>
  <c r="EG10" i="4"/>
  <c r="CN10" i="4"/>
  <c r="JW8" i="4"/>
  <c r="ID8" i="4"/>
  <c r="EG8" i="4"/>
  <c r="AU8" i="4"/>
  <c r="B8" i="4"/>
  <c r="B6" i="4"/>
  <c r="BX78" i="4" l="1"/>
  <c r="BX54" i="4"/>
  <c r="BX32" i="4"/>
  <c r="MO78" i="4"/>
  <c r="MN54" i="4"/>
  <c r="MN32" i="4"/>
  <c r="JB78" i="4"/>
  <c r="IZ54" i="4"/>
  <c r="IZ32" i="4"/>
  <c r="FO78" i="4"/>
  <c r="C11" i="5"/>
  <c r="D11" i="5"/>
  <c r="E11" i="5"/>
  <c r="B11" i="5"/>
  <c r="HX78" i="4" l="1"/>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<sst xmlns="http://schemas.openxmlformats.org/spreadsheetml/2006/main" count="344" uniqueCount="194">
  <si>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</si>
  <si>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</si>
  <si>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</si>
  <si>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</si>
  <si>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</si>
  <si>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</si>
  <si>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</si>
  <si>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</si>
  <si>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</si>
  <si>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</si>
  <si>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</si>
  <si>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</si>
  <si>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</si>
  <si>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</si>
  <si>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</si>
  <si>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</si>
  <si>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</si>
  <si>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</si>
  <si>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</si>
  <si>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</si>
  <si>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</si>
  <si>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</si>
  <si>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</si>
  <si>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</si>
  <si>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</si>
  <si>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</si>
  <si>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</si>
  <si>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</si>
  <si>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</si>
  <si>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</si>
  <si>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</si>
  <si>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</si>
  <si>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</si>
  <si>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</si>
  <si>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</si>
  <si>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</si>
  <si>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</si>
  <si>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</si>
  <si>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</si>
  <si>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</si>
  <si>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</si>
  <si>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</si>
  <si>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</si>
  <si>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</si>
  <si>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</si>
  <si>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</si>
  <si>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</si>
  <si>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</si>
  <si>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</si>
  <si>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</si>
  <si>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</si>
  <si>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</si>
  <si>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</si>
  <si>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</si>
  <si>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</si>
  <si>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</si>
  <si>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</si>
  <si>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</si>
  <si>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</si>
  <si>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</si>
  <si>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</si>
  <si>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</si>
  <si>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</si>
  <si>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</si>
  <si>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</si>
  <si>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</si>
  <si>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</si>
  <si>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</si>
  <si>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</si>
  <si>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</si>
  <si>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</si>
  <si>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</si>
  <si>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</si>
  <si>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</si>
  <si>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</si>
  <si>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</si>
  <si>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</si>
  <si>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</si>
  <si>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</si>
  <si>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</si>
  <si>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</si>
  <si>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</si>
  <si>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</si>
  <si>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</si>
  <si>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</si>
  <si>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</si>
  <si>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</si>
  <si>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</si>
  <si>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</si>
  <si>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</si>
  <si>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</si>
  <si>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</si>
  <si>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</si>
  <si>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</si>
  <si>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</si>
  <si>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</si>
  <si>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</si>
  <si>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</si>
  <si>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</si>
  <si>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</si>
  <si>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</si>
  <si>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</si>
  <si>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</si>
  <si>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</si>
  <si>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</si>
  <si>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</si>
  <si>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</si>
  <si>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</si>
  <si>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</si>
  <si>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</si>
  <si>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</si>
  <si>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</si>
  <si>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</si>
  <si>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</si>
  <si>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</si>
  <si>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</si>
  <si>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</si>
  <si>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</si>
  <si>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</si>
  <si>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</si>
  <si>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</si>
  <si>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</si>
  <si>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</si>
  <si>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</si>
  <si>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</si>
  <si>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</si>
  <si>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</si>
  <si>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</si>
  <si>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</si>
  <si>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</si>
  <si>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</si>
  <si>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</si>
  <si>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</si>
  <si>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</si>
  <si>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</si>
  <si>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</si>
  <si>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</si>
  <si>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</si>
  <si>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</si>
  <si>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</si>
  <si>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</si>
  <si>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</si>
  <si>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</si>
  <si>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</si>
  <si>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</si>
  <si>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</si>
  <si>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</si>
  <si>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</si>
  <si>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</si>
  <si>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</si>
  <si>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</si>
  <si>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</si>
  <si>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</si>
  <si>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</si>
  <si>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</si>
  <si>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</si>
  <si>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</si>
  <si>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</si>
  <si>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</si>
  <si>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</si>
  <si>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</si>
  <si>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</si>
  <si>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</si>
  <si>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当該値(N-1)</t>
    <phoneticPr fontId="5"/>
  </si>
  <si>
    <t>当該値(N-4)</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</si>
  <si>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</si>
  <si>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</si>
  <si>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</si>
  <si>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</si>
  <si>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</si>
  <si>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</si>
  <si>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</si>
  <si>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日野市</t>
  </si>
  <si>
    <t>市立病院</t>
  </si>
  <si>
    <t>当然財務</t>
  </si>
  <si>
    <t>病院事業</t>
  </si>
  <si>
    <t>一般病院</t>
  </si>
  <si>
    <t>300床以上～400床未満</t>
  </si>
  <si>
    <t>非設置</t>
  </si>
  <si>
    <t>直営</t>
  </si>
  <si>
    <t>対象</t>
  </si>
  <si>
    <t>ド 透 未 訓</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</si>
  <si>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</si>
  <si>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</si>
  <si>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</si>
  <si>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</si>
  <si>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</si>
  <si>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</si>
  <si>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</si>
  <si>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</si>
  <si>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人口18万人を超える日野市において、総合病院としては唯一の急性期中核300床の二次救急病院であり、かつ、災害拠点病院の役割を担います。地域包括ケアシステムにおける急性期病院の役割として、内科系、外科系、小児科、産科は24時間365日の救急医療体制を維持しています。
・地域医療支援病院として、医師会や地域のクリニック、回復期・療養型病院、介護施設等との連携を強化し、公立病院として、新興感染症や災害発生に備えた体制を平時より確保します。新興感染症発生の際は都の要請に応じ、市や医師会などと連携した対応を行うともに、平時より他医療機関等への感染対策指導を通じて、地域医療の質向上を図ります。また、災害発生時は災害傷病者の迅速な受入れやDMAT隊の派遣等を通じて災害拠点病院の役割を全うします。</t>
    <phoneticPr fontId="5"/>
  </si>
  <si>
    <t>①有形固定資産減価償却率と②器械備品減価償却率について、当院では4カ年の更新計画や各年度での収支状況、さらに起債借入の抑制を考えた中で、購入可否や更新延伸の決定をしています。そのため、老朽化が他団体と比較して高い状況が続いており、③１床当たり有形固定資産についても同様、各種補助金を活用し、当院が果たすべき役割に必要な機器整備を行っているため、類似病院より高めです。当院は現在地に建替を行ってから２０年以上経過していることなどから施設・機器の修繕・更新の必要性は高まっていますが、当院が果たすべき役割・機能の維持・収支状況の観点から、長寿命化・平準化も含め計画的に修繕を進めて参ります。</t>
    <phoneticPr fontId="5"/>
  </si>
  <si>
    <t>・令和5年5月8日以降、コロナの感染症法上の分類が2類相当から5類に変わり、コロナ病床の大幅な削減や発熱患者を診察していた発熱外来棟の撤去等、通常診療に向けた体制整備を行いました。一方、感染状況は小流行を繰り返すエンデミック状態が続き、病院としての感染防止策は継続したことから、コロナ前の平常診療にまで体制を戻すことは叶わず、コロナ禍で診療体制が弱体化したことも受け、診療実績は伸び悩みました。
・④病床利用率は前年度比で微増でしたが、⑤入院患者単価はコロナ患者の特例が終了したため大きく低下し、入院収益は前年度比で微減となりました。外来は⑥外来患者単価は横ばいだった一方、外来患者数が前年度比で減少し、外来収益は前年度比で大きく減少しました。結果、医業収益全体は前年度比で減となり、給与費を中心とした経費の増加により、②医業収支比率、③修正医業収支比率は低下しました。また、例年交付されていたコロナ補助金も当年度は大幅に減額となったことから①経常収支も悪化し、それに伴い⑨累積欠損金比率も増加しました。他、⑧材料費対医業収益比率は物価高騰の影響を受けましたが、診療動向に関連する項目でもあり、前年度比では減となりました。⑦職員給与費対医業収益比率は前述した医業収益の減少に加え、給与費が年々増加しており前年度比で悪化しました。</t>
    <rPh sb="79" eb="81">
      <t>タイセイ</t>
    </rPh>
    <rPh sb="486" eb="488">
      <t>カンレン</t>
    </rPh>
    <phoneticPr fontId="5"/>
  </si>
  <si>
    <t>・医業収益の早期改善と併せて費用削減の検討が継続して必要です。特に、給与費の対策は急務であり、今年度より医師の働き方改革が施行され、宿日直許可の取得や時間外勤務の削減策等で一定の成果が出ていますが、医療従事者の諸手当の拡充、人事院勧告の動向等から今後も更なる給与費の増加が見込まれ、経営を圧迫することが懸念されます。そのため、適正な人材確保や業務効率化、タスクシフト・タスクシェアを継続して推進する他、外部コンサル等を活用し、自院にとってより効果的な人員体制の検討、経営改善策を講じていくことが必要です。
・ポストコロナとして当年度を通して通常診療への回帰に向けた整備を行いましたが、感染流行の状況や診療体制の弱体化により診療実績を十分に回復させることが叶いませんでした。引き続き、適切な人材確保等を通じ、救急患者や入院患者の受入れを促進できるよう体制整備に努めて参ります。
・地域医療支援病院として、新興感染症や災害時対応の体制整備を平時より進めて参ります。また、紹介患者の積極的な受入や、外来患者の逆紹介を通じ、地域全体の役割分担の明確化を進める中で連携強化を図って参ります。
・コロナ禍で延期となった地方公営企業法全部適用については引き続き、経営状況を見ながら適用時期について検討し、市長部局との協議を進めて参ります。</t>
    <rPh sb="221" eb="224">
      <t>コウカテキ</t>
    </rPh>
    <rPh sb="355" eb="357">
      <t>カンジャ</t>
    </rPh>
    <rPh sb="379" eb="380">
      <t>ツト</t>
    </rPh>
    <rPh sb="382" eb="383">
      <t>マイ</t>
    </rPh>
    <rPh sb="433" eb="435">
      <t>ショウカイ</t>
    </rPh>
    <rPh sb="435" eb="437">
      <t>カンジャ</t>
    </rPh>
    <rPh sb="438" eb="441">
      <t>セッキョクテキ</t>
    </rPh>
    <rPh sb="442" eb="443">
      <t>ウ</t>
    </rPh>
    <rPh sb="443" eb="444">
      <t>イ</t>
    </rPh>
    <rPh sb="455" eb="456">
      <t>ツウ</t>
    </rPh>
    <rPh sb="477" eb="479">
      <t>レンケイ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</si>
</sst>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79.400000000000006</c:v>
                </c:pt>
                <c:pt idx="1">
                  <c:v>61.9</c:v>
                </c:pt>
                <c:pt idx="2">
                  <c:v>61.9</c:v>
                </c:pt>
                <c:pt idx="3">
                  <c:v>58.3</c:v>
                </c:pt>
                <c:pt idx="4">
                  <c:v>61.8</c:v>
                </c:pt>
              </c:numCache>
            </c:numRef>
          </c:val>
          <c:extLst>
            <c:ext xmlns:c16="http://schemas.microsoft.com/office/drawing/2014/chart" uri="{C3380CC4-5D6E-409C-BE32-E72D297353CC}">
              <c16:uniqueId val="{00000000-6FF9-4353-8703-E794CFB27F5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6FF9-4353-8703-E794CFB27F5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11037</c:v>
                </c:pt>
                <c:pt idx="1">
                  <c:v>11519</c:v>
                </c:pt>
                <c:pt idx="2">
                  <c:v>11802</c:v>
                </c:pt>
                <c:pt idx="3">
                  <c:v>11914</c:v>
                </c:pt>
                <c:pt idx="4">
                  <c:v>11903</c:v>
                </c:pt>
              </c:numCache>
            </c:numRef>
          </c:val>
          <c:extLst>
            <c:ext xmlns:c16="http://schemas.microsoft.com/office/drawing/2014/chart" uri="{C3380CC4-5D6E-409C-BE32-E72D297353CC}">
              <c16:uniqueId val="{00000000-6A1C-426D-B0E9-7261E8DE74B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6A1C-426D-B0E9-7261E8DE74B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52910</c:v>
                </c:pt>
                <c:pt idx="1">
                  <c:v>56959</c:v>
                </c:pt>
                <c:pt idx="2">
                  <c:v>58460</c:v>
                </c:pt>
                <c:pt idx="3">
                  <c:v>63840</c:v>
                </c:pt>
                <c:pt idx="4">
                  <c:v>59335</c:v>
                </c:pt>
              </c:numCache>
            </c:numRef>
          </c:val>
          <c:extLst>
            <c:ext xmlns:c16="http://schemas.microsoft.com/office/drawing/2014/chart" uri="{C3380CC4-5D6E-409C-BE32-E72D297353CC}">
              <c16:uniqueId val="{00000000-145E-4DEE-87A0-14A3765FC35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145E-4DEE-87A0-14A3765FC35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114.2</c:v>
                </c:pt>
                <c:pt idx="1">
                  <c:v>122.3</c:v>
                </c:pt>
                <c:pt idx="2">
                  <c:v>105.8</c:v>
                </c:pt>
                <c:pt idx="3">
                  <c:v>103.3</c:v>
                </c:pt>
                <c:pt idx="4">
                  <c:v>124.4</c:v>
                </c:pt>
              </c:numCache>
            </c:numRef>
          </c:val>
          <c:extLst>
            <c:ext xmlns:c16="http://schemas.microsoft.com/office/drawing/2014/chart" uri="{C3380CC4-5D6E-409C-BE32-E72D297353CC}">
              <c16:uniqueId val="{00000000-3042-4B42-AB05-E5A56888678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3042-4B42-AB05-E5A56888678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87.2</c:v>
                </c:pt>
                <c:pt idx="1">
                  <c:v>75.7</c:v>
                </c:pt>
                <c:pt idx="2">
                  <c:v>79</c:v>
                </c:pt>
                <c:pt idx="3">
                  <c:v>77.7</c:v>
                </c:pt>
                <c:pt idx="4">
                  <c:v>74.400000000000006</c:v>
                </c:pt>
              </c:numCache>
            </c:numRef>
          </c:val>
          <c:extLst>
            <c:ext xmlns:c16="http://schemas.microsoft.com/office/drawing/2014/chart" uri="{C3380CC4-5D6E-409C-BE32-E72D297353CC}">
              <c16:uniqueId val="{00000000-E68F-4C01-82D7-B7EDD8BAB6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E68F-4C01-82D7-B7EDD8BAB6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92.8</c:v>
                </c:pt>
                <c:pt idx="1">
                  <c:v>81.3</c:v>
                </c:pt>
                <c:pt idx="2">
                  <c:v>82.9</c:v>
                </c:pt>
                <c:pt idx="3">
                  <c:v>81.400000000000006</c:v>
                </c:pt>
                <c:pt idx="4">
                  <c:v>78.2</c:v>
                </c:pt>
              </c:numCache>
            </c:numRef>
          </c:val>
          <c:extLst>
            <c:ext xmlns:c16="http://schemas.microsoft.com/office/drawing/2014/chart" uri="{C3380CC4-5D6E-409C-BE32-E72D297353CC}">
              <c16:uniqueId val="{00000000-4FDF-45F2-BBEE-EB4DF4C51C4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4FDF-45F2-BBEE-EB4DF4C51C4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102.4</c:v>
                </c:pt>
                <c:pt idx="1">
                  <c:v>111.5</c:v>
                </c:pt>
                <c:pt idx="2">
                  <c:v>110.6</c:v>
                </c:pt>
                <c:pt idx="3">
                  <c:v>101.7</c:v>
                </c:pt>
                <c:pt idx="4">
                  <c:v>86.8</c:v>
                </c:pt>
              </c:numCache>
            </c:numRef>
          </c:val>
          <c:extLst>
            <c:ext xmlns:c16="http://schemas.microsoft.com/office/drawing/2014/chart" uri="{C3380CC4-5D6E-409C-BE32-E72D297353CC}">
              <c16:uniqueId val="{00000000-62EE-4311-A644-E41C092F73A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62EE-4311-A644-E41C092F73A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67</c:v>
                </c:pt>
                <c:pt idx="1">
                  <c:v>67.8</c:v>
                </c:pt>
                <c:pt idx="2">
                  <c:v>68.900000000000006</c:v>
                </c:pt>
                <c:pt idx="3">
                  <c:v>70.099999999999994</c:v>
                </c:pt>
                <c:pt idx="4">
                  <c:v>72</c:v>
                </c:pt>
              </c:numCache>
            </c:numRef>
          </c:val>
          <c:extLst>
            <c:ext xmlns:c16="http://schemas.microsoft.com/office/drawing/2014/chart" uri="{C3380CC4-5D6E-409C-BE32-E72D297353CC}">
              <c16:uniqueId val="{00000000-C02F-4B9D-975E-E068F6E9685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C02F-4B9D-975E-E068F6E9685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83.9</c:v>
                </c:pt>
                <c:pt idx="1">
                  <c:v>81</c:v>
                </c:pt>
                <c:pt idx="2">
                  <c:v>81.2</c:v>
                </c:pt>
                <c:pt idx="3">
                  <c:v>78.7</c:v>
                </c:pt>
                <c:pt idx="4">
                  <c:v>79.8</c:v>
                </c:pt>
              </c:numCache>
            </c:numRef>
          </c:val>
          <c:extLst>
            <c:ext xmlns:c16="http://schemas.microsoft.com/office/drawing/2014/chart" uri="{C3380CC4-5D6E-409C-BE32-E72D297353CC}">
              <c16:uniqueId val="{00000000-5A06-4065-9A6C-1DF9C3E48C6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5A06-4065-9A6C-1DF9C3E48C6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57897847</c:v>
                </c:pt>
                <c:pt idx="1">
                  <c:v>59382517</c:v>
                </c:pt>
                <c:pt idx="2">
                  <c:v>59984040</c:v>
                </c:pt>
                <c:pt idx="3">
                  <c:v>61231473</c:v>
                </c:pt>
                <c:pt idx="4">
                  <c:v>61895987</c:v>
                </c:pt>
              </c:numCache>
            </c:numRef>
          </c:val>
          <c:extLst>
            <c:ext xmlns:c16="http://schemas.microsoft.com/office/drawing/2014/chart" uri="{C3380CC4-5D6E-409C-BE32-E72D297353CC}">
              <c16:uniqueId val="{00000000-E7E6-4EA8-9C77-4BEC161536F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E7E6-4EA8-9C77-4BEC161536F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20.8</c:v>
                </c:pt>
                <c:pt idx="1">
                  <c:v>22.3</c:v>
                </c:pt>
                <c:pt idx="2">
                  <c:v>23.3</c:v>
                </c:pt>
                <c:pt idx="3">
                  <c:v>23.2</c:v>
                </c:pt>
                <c:pt idx="4">
                  <c:v>22</c:v>
                </c:pt>
              </c:numCache>
            </c:numRef>
          </c:val>
          <c:extLst>
            <c:ext xmlns:c16="http://schemas.microsoft.com/office/drawing/2014/chart" uri="{C3380CC4-5D6E-409C-BE32-E72D297353CC}">
              <c16:uniqueId val="{00000000-E4C8-4B6E-8E9D-913E7F1AACB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E4C8-4B6E-8E9D-913E7F1AACB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49.2</c:v>
                </c:pt>
                <c:pt idx="1">
                  <c:v>70.3</c:v>
                </c:pt>
                <c:pt idx="2">
                  <c:v>67.7</c:v>
                </c:pt>
                <c:pt idx="3">
                  <c:v>67.900000000000006</c:v>
                </c:pt>
                <c:pt idx="4">
                  <c:v>73.7</c:v>
                </c:pt>
              </c:numCache>
            </c:numRef>
          </c:val>
          <c:extLst>
            <c:ext xmlns:c16="http://schemas.microsoft.com/office/drawing/2014/chart" uri="{C3380CC4-5D6E-409C-BE32-E72D297353CC}">
              <c16:uniqueId val="{00000000-58CE-4A13-AD45-556E4B41FB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58CE-4A13-AD45-556E4B41FB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Z19" zoomScaleNormal="100" zoomScaleSheetLayoutView="70" workbookViewId="0">
      <selection activeCell="NY70" sqref="NY70"/>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東京都日野市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300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21</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未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 地</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300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187494</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26725</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239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239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102.4</v>
      </c>
      <c r="Q33" s="129"/>
      <c r="R33" s="129"/>
      <c r="S33" s="129"/>
      <c r="T33" s="129"/>
      <c r="U33" s="129"/>
      <c r="V33" s="129"/>
      <c r="W33" s="129"/>
      <c r="X33" s="129"/>
      <c r="Y33" s="129"/>
      <c r="Z33" s="129"/>
      <c r="AA33" s="129"/>
      <c r="AB33" s="129"/>
      <c r="AC33" s="129"/>
      <c r="AD33" s="130"/>
      <c r="AE33" s="128">
        <f>データ!AJ7</f>
        <v>111.5</v>
      </c>
      <c r="AF33" s="129"/>
      <c r="AG33" s="129"/>
      <c r="AH33" s="129"/>
      <c r="AI33" s="129"/>
      <c r="AJ33" s="129"/>
      <c r="AK33" s="129"/>
      <c r="AL33" s="129"/>
      <c r="AM33" s="129"/>
      <c r="AN33" s="129"/>
      <c r="AO33" s="129"/>
      <c r="AP33" s="129"/>
      <c r="AQ33" s="129"/>
      <c r="AR33" s="129"/>
      <c r="AS33" s="130"/>
      <c r="AT33" s="128">
        <f>データ!AK7</f>
        <v>110.6</v>
      </c>
      <c r="AU33" s="129"/>
      <c r="AV33" s="129"/>
      <c r="AW33" s="129"/>
      <c r="AX33" s="129"/>
      <c r="AY33" s="129"/>
      <c r="AZ33" s="129"/>
      <c r="BA33" s="129"/>
      <c r="BB33" s="129"/>
      <c r="BC33" s="129"/>
      <c r="BD33" s="129"/>
      <c r="BE33" s="129"/>
      <c r="BF33" s="129"/>
      <c r="BG33" s="129"/>
      <c r="BH33" s="130"/>
      <c r="BI33" s="128">
        <f>データ!AL7</f>
        <v>101.7</v>
      </c>
      <c r="BJ33" s="129"/>
      <c r="BK33" s="129"/>
      <c r="BL33" s="129"/>
      <c r="BM33" s="129"/>
      <c r="BN33" s="129"/>
      <c r="BO33" s="129"/>
      <c r="BP33" s="129"/>
      <c r="BQ33" s="129"/>
      <c r="BR33" s="129"/>
      <c r="BS33" s="129"/>
      <c r="BT33" s="129"/>
      <c r="BU33" s="129"/>
      <c r="BV33" s="129"/>
      <c r="BW33" s="130"/>
      <c r="BX33" s="128">
        <f>データ!AM7</f>
        <v>86.8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92.8</v>
      </c>
      <c r="DE33" s="129"/>
      <c r="DF33" s="129"/>
      <c r="DG33" s="129"/>
      <c r="DH33" s="129"/>
      <c r="DI33" s="129"/>
      <c r="DJ33" s="129"/>
      <c r="DK33" s="129"/>
      <c r="DL33" s="129"/>
      <c r="DM33" s="129"/>
      <c r="DN33" s="129"/>
      <c r="DO33" s="129"/>
      <c r="DP33" s="129"/>
      <c r="DQ33" s="129"/>
      <c r="DR33" s="130"/>
      <c r="DS33" s="128">
        <f>データ!AU7</f>
        <v>81.3</v>
      </c>
      <c r="DT33" s="129"/>
      <c r="DU33" s="129"/>
      <c r="DV33" s="129"/>
      <c r="DW33" s="129"/>
      <c r="DX33" s="129"/>
      <c r="DY33" s="129"/>
      <c r="DZ33" s="129"/>
      <c r="EA33" s="129"/>
      <c r="EB33" s="129"/>
      <c r="EC33" s="129"/>
      <c r="ED33" s="129"/>
      <c r="EE33" s="129"/>
      <c r="EF33" s="129"/>
      <c r="EG33" s="130"/>
      <c r="EH33" s="128">
        <f>データ!AV7</f>
        <v>82.9</v>
      </c>
      <c r="EI33" s="129"/>
      <c r="EJ33" s="129"/>
      <c r="EK33" s="129"/>
      <c r="EL33" s="129"/>
      <c r="EM33" s="129"/>
      <c r="EN33" s="129"/>
      <c r="EO33" s="129"/>
      <c r="EP33" s="129"/>
      <c r="EQ33" s="129"/>
      <c r="ER33" s="129"/>
      <c r="ES33" s="129"/>
      <c r="ET33" s="129"/>
      <c r="EU33" s="129"/>
      <c r="EV33" s="130"/>
      <c r="EW33" s="128">
        <f>データ!AW7</f>
        <v>81.400000000000006</v>
      </c>
      <c r="EX33" s="129"/>
      <c r="EY33" s="129"/>
      <c r="EZ33" s="129"/>
      <c r="FA33" s="129"/>
      <c r="FB33" s="129"/>
      <c r="FC33" s="129"/>
      <c r="FD33" s="129"/>
      <c r="FE33" s="129"/>
      <c r="FF33" s="129"/>
      <c r="FG33" s="129"/>
      <c r="FH33" s="129"/>
      <c r="FI33" s="129"/>
      <c r="FJ33" s="129"/>
      <c r="FK33" s="130"/>
      <c r="FL33" s="128">
        <f>データ!AX7</f>
        <v>78.2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87.2</v>
      </c>
      <c r="GS33" s="129"/>
      <c r="GT33" s="129"/>
      <c r="GU33" s="129"/>
      <c r="GV33" s="129"/>
      <c r="GW33" s="129"/>
      <c r="GX33" s="129"/>
      <c r="GY33" s="129"/>
      <c r="GZ33" s="129"/>
      <c r="HA33" s="129"/>
      <c r="HB33" s="129"/>
      <c r="HC33" s="129"/>
      <c r="HD33" s="129"/>
      <c r="HE33" s="129"/>
      <c r="HF33" s="130"/>
      <c r="HG33" s="128">
        <f>データ!BF7</f>
        <v>75.7</v>
      </c>
      <c r="HH33" s="129"/>
      <c r="HI33" s="129"/>
      <c r="HJ33" s="129"/>
      <c r="HK33" s="129"/>
      <c r="HL33" s="129"/>
      <c r="HM33" s="129"/>
      <c r="HN33" s="129"/>
      <c r="HO33" s="129"/>
      <c r="HP33" s="129"/>
      <c r="HQ33" s="129"/>
      <c r="HR33" s="129"/>
      <c r="HS33" s="129"/>
      <c r="HT33" s="129"/>
      <c r="HU33" s="130"/>
      <c r="HV33" s="128">
        <f>データ!BG7</f>
        <v>79</v>
      </c>
      <c r="HW33" s="129"/>
      <c r="HX33" s="129"/>
      <c r="HY33" s="129"/>
      <c r="HZ33" s="129"/>
      <c r="IA33" s="129"/>
      <c r="IB33" s="129"/>
      <c r="IC33" s="129"/>
      <c r="ID33" s="129"/>
      <c r="IE33" s="129"/>
      <c r="IF33" s="129"/>
      <c r="IG33" s="129"/>
      <c r="IH33" s="129"/>
      <c r="II33" s="129"/>
      <c r="IJ33" s="130"/>
      <c r="IK33" s="128">
        <f>データ!BH7</f>
        <v>77.7</v>
      </c>
      <c r="IL33" s="129"/>
      <c r="IM33" s="129"/>
      <c r="IN33" s="129"/>
      <c r="IO33" s="129"/>
      <c r="IP33" s="129"/>
      <c r="IQ33" s="129"/>
      <c r="IR33" s="129"/>
      <c r="IS33" s="129"/>
      <c r="IT33" s="129"/>
      <c r="IU33" s="129"/>
      <c r="IV33" s="129"/>
      <c r="IW33" s="129"/>
      <c r="IX33" s="129"/>
      <c r="IY33" s="130"/>
      <c r="IZ33" s="128">
        <f>データ!BI7</f>
        <v>74.400000000000006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79.400000000000006</v>
      </c>
      <c r="KG33" s="129"/>
      <c r="KH33" s="129"/>
      <c r="KI33" s="129"/>
      <c r="KJ33" s="129"/>
      <c r="KK33" s="129"/>
      <c r="KL33" s="129"/>
      <c r="KM33" s="129"/>
      <c r="KN33" s="129"/>
      <c r="KO33" s="129"/>
      <c r="KP33" s="129"/>
      <c r="KQ33" s="129"/>
      <c r="KR33" s="129"/>
      <c r="KS33" s="129"/>
      <c r="KT33" s="130"/>
      <c r="KU33" s="128">
        <f>データ!BQ7</f>
        <v>61.9</v>
      </c>
      <c r="KV33" s="129"/>
      <c r="KW33" s="129"/>
      <c r="KX33" s="129"/>
      <c r="KY33" s="129"/>
      <c r="KZ33" s="129"/>
      <c r="LA33" s="129"/>
      <c r="LB33" s="129"/>
      <c r="LC33" s="129"/>
      <c r="LD33" s="129"/>
      <c r="LE33" s="129"/>
      <c r="LF33" s="129"/>
      <c r="LG33" s="129"/>
      <c r="LH33" s="129"/>
      <c r="LI33" s="130"/>
      <c r="LJ33" s="128">
        <f>データ!BR7</f>
        <v>61.9</v>
      </c>
      <c r="LK33" s="129"/>
      <c r="LL33" s="129"/>
      <c r="LM33" s="129"/>
      <c r="LN33" s="129"/>
      <c r="LO33" s="129"/>
      <c r="LP33" s="129"/>
      <c r="LQ33" s="129"/>
      <c r="LR33" s="129"/>
      <c r="LS33" s="129"/>
      <c r="LT33" s="129"/>
      <c r="LU33" s="129"/>
      <c r="LV33" s="129"/>
      <c r="LW33" s="129"/>
      <c r="LX33" s="130"/>
      <c r="LY33" s="128">
        <f>データ!BS7</f>
        <v>58.3</v>
      </c>
      <c r="LZ33" s="129"/>
      <c r="MA33" s="129"/>
      <c r="MB33" s="129"/>
      <c r="MC33" s="129"/>
      <c r="MD33" s="129"/>
      <c r="ME33" s="129"/>
      <c r="MF33" s="129"/>
      <c r="MG33" s="129"/>
      <c r="MH33" s="129"/>
      <c r="MI33" s="129"/>
      <c r="MJ33" s="129"/>
      <c r="MK33" s="129"/>
      <c r="ML33" s="129"/>
      <c r="MM33" s="130"/>
      <c r="MN33" s="128">
        <f>データ!BT7</f>
        <v>61.8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2.4"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2.4"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04.4"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2"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7.2"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52910</v>
      </c>
      <c r="Q55" s="138"/>
      <c r="R55" s="138"/>
      <c r="S55" s="138"/>
      <c r="T55" s="138"/>
      <c r="U55" s="138"/>
      <c r="V55" s="138"/>
      <c r="W55" s="138"/>
      <c r="X55" s="138"/>
      <c r="Y55" s="138"/>
      <c r="Z55" s="138"/>
      <c r="AA55" s="138"/>
      <c r="AB55" s="138"/>
      <c r="AC55" s="138"/>
      <c r="AD55" s="139"/>
      <c r="AE55" s="137">
        <f>データ!CB7</f>
        <v>56959</v>
      </c>
      <c r="AF55" s="138"/>
      <c r="AG55" s="138"/>
      <c r="AH55" s="138"/>
      <c r="AI55" s="138"/>
      <c r="AJ55" s="138"/>
      <c r="AK55" s="138"/>
      <c r="AL55" s="138"/>
      <c r="AM55" s="138"/>
      <c r="AN55" s="138"/>
      <c r="AO55" s="138"/>
      <c r="AP55" s="138"/>
      <c r="AQ55" s="138"/>
      <c r="AR55" s="138"/>
      <c r="AS55" s="139"/>
      <c r="AT55" s="137">
        <f>データ!CC7</f>
        <v>58460</v>
      </c>
      <c r="AU55" s="138"/>
      <c r="AV55" s="138"/>
      <c r="AW55" s="138"/>
      <c r="AX55" s="138"/>
      <c r="AY55" s="138"/>
      <c r="AZ55" s="138"/>
      <c r="BA55" s="138"/>
      <c r="BB55" s="138"/>
      <c r="BC55" s="138"/>
      <c r="BD55" s="138"/>
      <c r="BE55" s="138"/>
      <c r="BF55" s="138"/>
      <c r="BG55" s="138"/>
      <c r="BH55" s="139"/>
      <c r="BI55" s="137">
        <f>データ!CD7</f>
        <v>63840</v>
      </c>
      <c r="BJ55" s="138"/>
      <c r="BK55" s="138"/>
      <c r="BL55" s="138"/>
      <c r="BM55" s="138"/>
      <c r="BN55" s="138"/>
      <c r="BO55" s="138"/>
      <c r="BP55" s="138"/>
      <c r="BQ55" s="138"/>
      <c r="BR55" s="138"/>
      <c r="BS55" s="138"/>
      <c r="BT55" s="138"/>
      <c r="BU55" s="138"/>
      <c r="BV55" s="138"/>
      <c r="BW55" s="139"/>
      <c r="BX55" s="137">
        <f>データ!CE7</f>
        <v>59335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11037</v>
      </c>
      <c r="DE55" s="138"/>
      <c r="DF55" s="138"/>
      <c r="DG55" s="138"/>
      <c r="DH55" s="138"/>
      <c r="DI55" s="138"/>
      <c r="DJ55" s="138"/>
      <c r="DK55" s="138"/>
      <c r="DL55" s="138"/>
      <c r="DM55" s="138"/>
      <c r="DN55" s="138"/>
      <c r="DO55" s="138"/>
      <c r="DP55" s="138"/>
      <c r="DQ55" s="138"/>
      <c r="DR55" s="139"/>
      <c r="DS55" s="137">
        <f>データ!CM7</f>
        <v>11519</v>
      </c>
      <c r="DT55" s="138"/>
      <c r="DU55" s="138"/>
      <c r="DV55" s="138"/>
      <c r="DW55" s="138"/>
      <c r="DX55" s="138"/>
      <c r="DY55" s="138"/>
      <c r="DZ55" s="138"/>
      <c r="EA55" s="138"/>
      <c r="EB55" s="138"/>
      <c r="EC55" s="138"/>
      <c r="ED55" s="138"/>
      <c r="EE55" s="138"/>
      <c r="EF55" s="138"/>
      <c r="EG55" s="139"/>
      <c r="EH55" s="137">
        <f>データ!CN7</f>
        <v>11802</v>
      </c>
      <c r="EI55" s="138"/>
      <c r="EJ55" s="138"/>
      <c r="EK55" s="138"/>
      <c r="EL55" s="138"/>
      <c r="EM55" s="138"/>
      <c r="EN55" s="138"/>
      <c r="EO55" s="138"/>
      <c r="EP55" s="138"/>
      <c r="EQ55" s="138"/>
      <c r="ER55" s="138"/>
      <c r="ES55" s="138"/>
      <c r="ET55" s="138"/>
      <c r="EU55" s="138"/>
      <c r="EV55" s="139"/>
      <c r="EW55" s="137">
        <f>データ!CO7</f>
        <v>11914</v>
      </c>
      <c r="EX55" s="138"/>
      <c r="EY55" s="138"/>
      <c r="EZ55" s="138"/>
      <c r="FA55" s="138"/>
      <c r="FB55" s="138"/>
      <c r="FC55" s="138"/>
      <c r="FD55" s="138"/>
      <c r="FE55" s="138"/>
      <c r="FF55" s="138"/>
      <c r="FG55" s="138"/>
      <c r="FH55" s="138"/>
      <c r="FI55" s="138"/>
      <c r="FJ55" s="138"/>
      <c r="FK55" s="139"/>
      <c r="FL55" s="137">
        <f>データ!CP7</f>
        <v>11903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49.2</v>
      </c>
      <c r="GS55" s="129"/>
      <c r="GT55" s="129"/>
      <c r="GU55" s="129"/>
      <c r="GV55" s="129"/>
      <c r="GW55" s="129"/>
      <c r="GX55" s="129"/>
      <c r="GY55" s="129"/>
      <c r="GZ55" s="129"/>
      <c r="HA55" s="129"/>
      <c r="HB55" s="129"/>
      <c r="HC55" s="129"/>
      <c r="HD55" s="129"/>
      <c r="HE55" s="129"/>
      <c r="HF55" s="130"/>
      <c r="HG55" s="128">
        <f>データ!CX7</f>
        <v>70.3</v>
      </c>
      <c r="HH55" s="129"/>
      <c r="HI55" s="129"/>
      <c r="HJ55" s="129"/>
      <c r="HK55" s="129"/>
      <c r="HL55" s="129"/>
      <c r="HM55" s="129"/>
      <c r="HN55" s="129"/>
      <c r="HO55" s="129"/>
      <c r="HP55" s="129"/>
      <c r="HQ55" s="129"/>
      <c r="HR55" s="129"/>
      <c r="HS55" s="129"/>
      <c r="HT55" s="129"/>
      <c r="HU55" s="130"/>
      <c r="HV55" s="128">
        <f>データ!CY7</f>
        <v>67.7</v>
      </c>
      <c r="HW55" s="129"/>
      <c r="HX55" s="129"/>
      <c r="HY55" s="129"/>
      <c r="HZ55" s="129"/>
      <c r="IA55" s="129"/>
      <c r="IB55" s="129"/>
      <c r="IC55" s="129"/>
      <c r="ID55" s="129"/>
      <c r="IE55" s="129"/>
      <c r="IF55" s="129"/>
      <c r="IG55" s="129"/>
      <c r="IH55" s="129"/>
      <c r="II55" s="129"/>
      <c r="IJ55" s="130"/>
      <c r="IK55" s="128">
        <f>データ!CZ7</f>
        <v>67.900000000000006</v>
      </c>
      <c r="IL55" s="129"/>
      <c r="IM55" s="129"/>
      <c r="IN55" s="129"/>
      <c r="IO55" s="129"/>
      <c r="IP55" s="129"/>
      <c r="IQ55" s="129"/>
      <c r="IR55" s="129"/>
      <c r="IS55" s="129"/>
      <c r="IT55" s="129"/>
      <c r="IU55" s="129"/>
      <c r="IV55" s="129"/>
      <c r="IW55" s="129"/>
      <c r="IX55" s="129"/>
      <c r="IY55" s="130"/>
      <c r="IZ55" s="128">
        <f>データ!DA7</f>
        <v>73.7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20.8</v>
      </c>
      <c r="KG55" s="129"/>
      <c r="KH55" s="129"/>
      <c r="KI55" s="129"/>
      <c r="KJ55" s="129"/>
      <c r="KK55" s="129"/>
      <c r="KL55" s="129"/>
      <c r="KM55" s="129"/>
      <c r="KN55" s="129"/>
      <c r="KO55" s="129"/>
      <c r="KP55" s="129"/>
      <c r="KQ55" s="129"/>
      <c r="KR55" s="129"/>
      <c r="KS55" s="129"/>
      <c r="KT55" s="130"/>
      <c r="KU55" s="128">
        <f>データ!DI7</f>
        <v>22.3</v>
      </c>
      <c r="KV55" s="129"/>
      <c r="KW55" s="129"/>
      <c r="KX55" s="129"/>
      <c r="KY55" s="129"/>
      <c r="KZ55" s="129"/>
      <c r="LA55" s="129"/>
      <c r="LB55" s="129"/>
      <c r="LC55" s="129"/>
      <c r="LD55" s="129"/>
      <c r="LE55" s="129"/>
      <c r="LF55" s="129"/>
      <c r="LG55" s="129"/>
      <c r="LH55" s="129"/>
      <c r="LI55" s="130"/>
      <c r="LJ55" s="128">
        <f>データ!DJ7</f>
        <v>23.3</v>
      </c>
      <c r="LK55" s="129"/>
      <c r="LL55" s="129"/>
      <c r="LM55" s="129"/>
      <c r="LN55" s="129"/>
      <c r="LO55" s="129"/>
      <c r="LP55" s="129"/>
      <c r="LQ55" s="129"/>
      <c r="LR55" s="129"/>
      <c r="LS55" s="129"/>
      <c r="LT55" s="129"/>
      <c r="LU55" s="129"/>
      <c r="LV55" s="129"/>
      <c r="LW55" s="129"/>
      <c r="LX55" s="130"/>
      <c r="LY55" s="128">
        <f>データ!DK7</f>
        <v>23.2</v>
      </c>
      <c r="LZ55" s="129"/>
      <c r="MA55" s="129"/>
      <c r="MB55" s="129"/>
      <c r="MC55" s="129"/>
      <c r="MD55" s="129"/>
      <c r="ME55" s="129"/>
      <c r="MF55" s="129"/>
      <c r="MG55" s="129"/>
      <c r="MH55" s="129"/>
      <c r="MI55" s="129"/>
      <c r="MJ55" s="129"/>
      <c r="MK55" s="129"/>
      <c r="ML55" s="129"/>
      <c r="MM55" s="130"/>
      <c r="MN55" s="128">
        <f>データ!DL7</f>
        <v>22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53523</v>
      </c>
      <c r="Q56" s="138"/>
      <c r="R56" s="138"/>
      <c r="S56" s="138"/>
      <c r="T56" s="138"/>
      <c r="U56" s="138"/>
      <c r="V56" s="138"/>
      <c r="W56" s="138"/>
      <c r="X56" s="138"/>
      <c r="Y56" s="138"/>
      <c r="Z56" s="138"/>
      <c r="AA56" s="138"/>
      <c r="AB56" s="138"/>
      <c r="AC56" s="138"/>
      <c r="AD56" s="139"/>
      <c r="AE56" s="137">
        <f>データ!CG7</f>
        <v>57368</v>
      </c>
      <c r="AF56" s="138"/>
      <c r="AG56" s="138"/>
      <c r="AH56" s="138"/>
      <c r="AI56" s="138"/>
      <c r="AJ56" s="138"/>
      <c r="AK56" s="138"/>
      <c r="AL56" s="138"/>
      <c r="AM56" s="138"/>
      <c r="AN56" s="138"/>
      <c r="AO56" s="138"/>
      <c r="AP56" s="138"/>
      <c r="AQ56" s="138"/>
      <c r="AR56" s="138"/>
      <c r="AS56" s="139"/>
      <c r="AT56" s="137">
        <f>データ!CH7</f>
        <v>59838</v>
      </c>
      <c r="AU56" s="138"/>
      <c r="AV56" s="138"/>
      <c r="AW56" s="138"/>
      <c r="AX56" s="138"/>
      <c r="AY56" s="138"/>
      <c r="AZ56" s="138"/>
      <c r="BA56" s="138"/>
      <c r="BB56" s="138"/>
      <c r="BC56" s="138"/>
      <c r="BD56" s="138"/>
      <c r="BE56" s="138"/>
      <c r="BF56" s="138"/>
      <c r="BG56" s="138"/>
      <c r="BH56" s="139"/>
      <c r="BI56" s="137">
        <f>データ!CI7</f>
        <v>62697</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15111</v>
      </c>
      <c r="DE56" s="138"/>
      <c r="DF56" s="138"/>
      <c r="DG56" s="138"/>
      <c r="DH56" s="138"/>
      <c r="DI56" s="138"/>
      <c r="DJ56" s="138"/>
      <c r="DK56" s="138"/>
      <c r="DL56" s="138"/>
      <c r="DM56" s="138"/>
      <c r="DN56" s="138"/>
      <c r="DO56" s="138"/>
      <c r="DP56" s="138"/>
      <c r="DQ56" s="138"/>
      <c r="DR56" s="139"/>
      <c r="DS56" s="137">
        <f>データ!CR7</f>
        <v>15986</v>
      </c>
      <c r="DT56" s="138"/>
      <c r="DU56" s="138"/>
      <c r="DV56" s="138"/>
      <c r="DW56" s="138"/>
      <c r="DX56" s="138"/>
      <c r="DY56" s="138"/>
      <c r="DZ56" s="138"/>
      <c r="EA56" s="138"/>
      <c r="EB56" s="138"/>
      <c r="EC56" s="138"/>
      <c r="ED56" s="138"/>
      <c r="EE56" s="138"/>
      <c r="EF56" s="138"/>
      <c r="EG56" s="139"/>
      <c r="EH56" s="137">
        <f>データ!CS7</f>
        <v>16421</v>
      </c>
      <c r="EI56" s="138"/>
      <c r="EJ56" s="138"/>
      <c r="EK56" s="138"/>
      <c r="EL56" s="138"/>
      <c r="EM56" s="138"/>
      <c r="EN56" s="138"/>
      <c r="EO56" s="138"/>
      <c r="EP56" s="138"/>
      <c r="EQ56" s="138"/>
      <c r="ER56" s="138"/>
      <c r="ES56" s="138"/>
      <c r="ET56" s="138"/>
      <c r="EU56" s="138"/>
      <c r="EV56" s="139"/>
      <c r="EW56" s="137">
        <f>データ!CT7</f>
        <v>17279</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5.4"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3.6"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3.6"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4.9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4.9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4.9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114.2</v>
      </c>
      <c r="Q79" s="129"/>
      <c r="R79" s="129"/>
      <c r="S79" s="129"/>
      <c r="T79" s="129"/>
      <c r="U79" s="129"/>
      <c r="V79" s="129"/>
      <c r="W79" s="129"/>
      <c r="X79" s="129"/>
      <c r="Y79" s="129"/>
      <c r="Z79" s="129"/>
      <c r="AA79" s="129"/>
      <c r="AB79" s="129"/>
      <c r="AC79" s="129"/>
      <c r="AD79" s="130"/>
      <c r="AE79" s="128">
        <f>データ!DT7</f>
        <v>122.3</v>
      </c>
      <c r="AF79" s="129"/>
      <c r="AG79" s="129"/>
      <c r="AH79" s="129"/>
      <c r="AI79" s="129"/>
      <c r="AJ79" s="129"/>
      <c r="AK79" s="129"/>
      <c r="AL79" s="129"/>
      <c r="AM79" s="129"/>
      <c r="AN79" s="129"/>
      <c r="AO79" s="129"/>
      <c r="AP79" s="129"/>
      <c r="AQ79" s="129"/>
      <c r="AR79" s="129"/>
      <c r="AS79" s="130"/>
      <c r="AT79" s="128">
        <f>データ!DU7</f>
        <v>105.8</v>
      </c>
      <c r="AU79" s="129"/>
      <c r="AV79" s="129"/>
      <c r="AW79" s="129"/>
      <c r="AX79" s="129"/>
      <c r="AY79" s="129"/>
      <c r="AZ79" s="129"/>
      <c r="BA79" s="129"/>
      <c r="BB79" s="129"/>
      <c r="BC79" s="129"/>
      <c r="BD79" s="129"/>
      <c r="BE79" s="129"/>
      <c r="BF79" s="129"/>
      <c r="BG79" s="129"/>
      <c r="BH79" s="130"/>
      <c r="BI79" s="128">
        <f>データ!DV7</f>
        <v>103.3</v>
      </c>
      <c r="BJ79" s="129"/>
      <c r="BK79" s="129"/>
      <c r="BL79" s="129"/>
      <c r="BM79" s="129"/>
      <c r="BN79" s="129"/>
      <c r="BO79" s="129"/>
      <c r="BP79" s="129"/>
      <c r="BQ79" s="129"/>
      <c r="BR79" s="129"/>
      <c r="BS79" s="129"/>
      <c r="BT79" s="129"/>
      <c r="BU79" s="129"/>
      <c r="BV79" s="129"/>
      <c r="BW79" s="130"/>
      <c r="BX79" s="128">
        <f>データ!DW7</f>
        <v>124.4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v>
      </c>
      <c r="DH79" s="129"/>
      <c r="DI79" s="129"/>
      <c r="DJ79" s="129"/>
      <c r="DK79" s="129"/>
      <c r="DL79" s="129"/>
      <c r="DM79" s="129"/>
      <c r="DN79" s="129"/>
      <c r="DO79" s="129"/>
      <c r="DP79" s="129"/>
      <c r="DQ79" s="129"/>
      <c r="DR79" s="129"/>
      <c r="DS79" s="129"/>
      <c r="DT79" s="129"/>
      <c r="DU79" s="130"/>
      <c r="DV79" s="128">
        <f>データ!EE7</f>
        <v>67.8</v>
      </c>
      <c r="DW79" s="129"/>
      <c r="DX79" s="129"/>
      <c r="DY79" s="129"/>
      <c r="DZ79" s="129"/>
      <c r="EA79" s="129"/>
      <c r="EB79" s="129"/>
      <c r="EC79" s="129"/>
      <c r="ED79" s="129"/>
      <c r="EE79" s="129"/>
      <c r="EF79" s="129"/>
      <c r="EG79" s="129"/>
      <c r="EH79" s="129"/>
      <c r="EI79" s="129"/>
      <c r="EJ79" s="130"/>
      <c r="EK79" s="128">
        <f>データ!EF7</f>
        <v>68.900000000000006</v>
      </c>
      <c r="EL79" s="129"/>
      <c r="EM79" s="129"/>
      <c r="EN79" s="129"/>
      <c r="EO79" s="129"/>
      <c r="EP79" s="129"/>
      <c r="EQ79" s="129"/>
      <c r="ER79" s="129"/>
      <c r="ES79" s="129"/>
      <c r="ET79" s="129"/>
      <c r="EU79" s="129"/>
      <c r="EV79" s="129"/>
      <c r="EW79" s="129"/>
      <c r="EX79" s="129"/>
      <c r="EY79" s="130"/>
      <c r="EZ79" s="128">
        <f>データ!EG7</f>
        <v>70.099999999999994</v>
      </c>
      <c r="FA79" s="129"/>
      <c r="FB79" s="129"/>
      <c r="FC79" s="129"/>
      <c r="FD79" s="129"/>
      <c r="FE79" s="129"/>
      <c r="FF79" s="129"/>
      <c r="FG79" s="129"/>
      <c r="FH79" s="129"/>
      <c r="FI79" s="129"/>
      <c r="FJ79" s="129"/>
      <c r="FK79" s="129"/>
      <c r="FL79" s="129"/>
      <c r="FM79" s="129"/>
      <c r="FN79" s="130"/>
      <c r="FO79" s="128">
        <f>データ!EH7</f>
        <v>72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83.9</v>
      </c>
      <c r="GU79" s="129"/>
      <c r="GV79" s="129"/>
      <c r="GW79" s="129"/>
      <c r="GX79" s="129"/>
      <c r="GY79" s="129"/>
      <c r="GZ79" s="129"/>
      <c r="HA79" s="129"/>
      <c r="HB79" s="129"/>
      <c r="HC79" s="129"/>
      <c r="HD79" s="129"/>
      <c r="HE79" s="129"/>
      <c r="HF79" s="129"/>
      <c r="HG79" s="129"/>
      <c r="HH79" s="130"/>
      <c r="HI79" s="128">
        <f>データ!EP7</f>
        <v>81</v>
      </c>
      <c r="HJ79" s="129"/>
      <c r="HK79" s="129"/>
      <c r="HL79" s="129"/>
      <c r="HM79" s="129"/>
      <c r="HN79" s="129"/>
      <c r="HO79" s="129"/>
      <c r="HP79" s="129"/>
      <c r="HQ79" s="129"/>
      <c r="HR79" s="129"/>
      <c r="HS79" s="129"/>
      <c r="HT79" s="129"/>
      <c r="HU79" s="129"/>
      <c r="HV79" s="129"/>
      <c r="HW79" s="130"/>
      <c r="HX79" s="128">
        <f>データ!EQ7</f>
        <v>81.2</v>
      </c>
      <c r="HY79" s="129"/>
      <c r="HZ79" s="129"/>
      <c r="IA79" s="129"/>
      <c r="IB79" s="129"/>
      <c r="IC79" s="129"/>
      <c r="ID79" s="129"/>
      <c r="IE79" s="129"/>
      <c r="IF79" s="129"/>
      <c r="IG79" s="129"/>
      <c r="IH79" s="129"/>
      <c r="II79" s="129"/>
      <c r="IJ79" s="129"/>
      <c r="IK79" s="129"/>
      <c r="IL79" s="130"/>
      <c r="IM79" s="128">
        <f>データ!ER7</f>
        <v>78.7</v>
      </c>
      <c r="IN79" s="129"/>
      <c r="IO79" s="129"/>
      <c r="IP79" s="129"/>
      <c r="IQ79" s="129"/>
      <c r="IR79" s="129"/>
      <c r="IS79" s="129"/>
      <c r="IT79" s="129"/>
      <c r="IU79" s="129"/>
      <c r="IV79" s="129"/>
      <c r="IW79" s="129"/>
      <c r="IX79" s="129"/>
      <c r="IY79" s="129"/>
      <c r="IZ79" s="129"/>
      <c r="JA79" s="130"/>
      <c r="JB79" s="128">
        <f>データ!ES7</f>
        <v>79.8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57897847</v>
      </c>
      <c r="KH79" s="138"/>
      <c r="KI79" s="138"/>
      <c r="KJ79" s="138"/>
      <c r="KK79" s="138"/>
      <c r="KL79" s="138"/>
      <c r="KM79" s="138"/>
      <c r="KN79" s="138"/>
      <c r="KO79" s="138"/>
      <c r="KP79" s="138"/>
      <c r="KQ79" s="138"/>
      <c r="KR79" s="138"/>
      <c r="KS79" s="138"/>
      <c r="KT79" s="138"/>
      <c r="KU79" s="139"/>
      <c r="KV79" s="137">
        <f>データ!FA7</f>
        <v>59382517</v>
      </c>
      <c r="KW79" s="138"/>
      <c r="KX79" s="138"/>
      <c r="KY79" s="138"/>
      <c r="KZ79" s="138"/>
      <c r="LA79" s="138"/>
      <c r="LB79" s="138"/>
      <c r="LC79" s="138"/>
      <c r="LD79" s="138"/>
      <c r="LE79" s="138"/>
      <c r="LF79" s="138"/>
      <c r="LG79" s="138"/>
      <c r="LH79" s="138"/>
      <c r="LI79" s="138"/>
      <c r="LJ79" s="139"/>
      <c r="LK79" s="137">
        <f>データ!FB7</f>
        <v>59984040</v>
      </c>
      <c r="LL79" s="138"/>
      <c r="LM79" s="138"/>
      <c r="LN79" s="138"/>
      <c r="LO79" s="138"/>
      <c r="LP79" s="138"/>
      <c r="LQ79" s="138"/>
      <c r="LR79" s="138"/>
      <c r="LS79" s="138"/>
      <c r="LT79" s="138"/>
      <c r="LU79" s="138"/>
      <c r="LV79" s="138"/>
      <c r="LW79" s="138"/>
      <c r="LX79" s="138"/>
      <c r="LY79" s="139"/>
      <c r="LZ79" s="137">
        <f>データ!FC7</f>
        <v>61231473</v>
      </c>
      <c r="MA79" s="138"/>
      <c r="MB79" s="138"/>
      <c r="MC79" s="138"/>
      <c r="MD79" s="138"/>
      <c r="ME79" s="138"/>
      <c r="MF79" s="138"/>
      <c r="MG79" s="138"/>
      <c r="MH79" s="138"/>
      <c r="MI79" s="138"/>
      <c r="MJ79" s="138"/>
      <c r="MK79" s="138"/>
      <c r="ML79" s="138"/>
      <c r="MM79" s="138"/>
      <c r="MN79" s="139"/>
      <c r="MO79" s="137">
        <f>データ!FD7</f>
        <v>61895987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49696718</v>
      </c>
      <c r="KH80" s="138"/>
      <c r="KI80" s="138"/>
      <c r="KJ80" s="138"/>
      <c r="KK80" s="138"/>
      <c r="KL80" s="138"/>
      <c r="KM80" s="138"/>
      <c r="KN80" s="138"/>
      <c r="KO80" s="138"/>
      <c r="KP80" s="138"/>
      <c r="KQ80" s="138"/>
      <c r="KR80" s="138"/>
      <c r="KS80" s="138"/>
      <c r="KT80" s="138"/>
      <c r="KU80" s="139"/>
      <c r="KV80" s="137">
        <f>データ!FF7</f>
        <v>50234873</v>
      </c>
      <c r="KW80" s="138"/>
      <c r="KX80" s="138"/>
      <c r="KY80" s="138"/>
      <c r="KZ80" s="138"/>
      <c r="LA80" s="138"/>
      <c r="LB80" s="138"/>
      <c r="LC80" s="138"/>
      <c r="LD80" s="138"/>
      <c r="LE80" s="138"/>
      <c r="LF80" s="138"/>
      <c r="LG80" s="138"/>
      <c r="LH80" s="138"/>
      <c r="LI80" s="138"/>
      <c r="LJ80" s="139"/>
      <c r="LK80" s="137">
        <f>データ!FG7</f>
        <v>50294422</v>
      </c>
      <c r="LL80" s="138"/>
      <c r="LM80" s="138"/>
      <c r="LN80" s="138"/>
      <c r="LO80" s="138"/>
      <c r="LP80" s="138"/>
      <c r="LQ80" s="138"/>
      <c r="LR80" s="138"/>
      <c r="LS80" s="138"/>
      <c r="LT80" s="138"/>
      <c r="LU80" s="138"/>
      <c r="LV80" s="138"/>
      <c r="LW80" s="138"/>
      <c r="LX80" s="138"/>
      <c r="LY80" s="139"/>
      <c r="LZ80" s="137">
        <f>データ!FH7</f>
        <v>49693831</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52.2"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f0aIyURKpgz7UhmHygvbOYw2Jrnh4UxngyDfa5Q/92+cN7krdGxckrZaWFEAp+r8G2mmH8/n1ogFOph1NYfjA==" saltValue="zex8BZrjzCZ/JxUfdoZkw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162</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162</v>
      </c>
      <c r="CE5" s="49" t="s">
        <v>154</v>
      </c>
      <c r="CF5" s="49" t="s">
        <v>155</v>
      </c>
      <c r="CG5" s="49" t="s">
        <v>156</v>
      </c>
      <c r="CH5" s="49" t="s">
        <v>157</v>
      </c>
      <c r="CI5" s="49" t="s">
        <v>158</v>
      </c>
      <c r="CJ5" s="49" t="s">
        <v>159</v>
      </c>
      <c r="CK5" s="49" t="s">
        <v>160</v>
      </c>
      <c r="CL5" s="49" t="s">
        <v>161</v>
      </c>
      <c r="CM5" s="49" t="s">
        <v>151</v>
      </c>
      <c r="CN5" s="49" t="s">
        <v>152</v>
      </c>
      <c r="CO5" s="49" t="s">
        <v>163</v>
      </c>
      <c r="CP5" s="49" t="s">
        <v>154</v>
      </c>
      <c r="CQ5" s="49" t="s">
        <v>155</v>
      </c>
      <c r="CR5" s="49" t="s">
        <v>156</v>
      </c>
      <c r="CS5" s="49" t="s">
        <v>157</v>
      </c>
      <c r="CT5" s="49" t="s">
        <v>158</v>
      </c>
      <c r="CU5" s="49" t="s">
        <v>159</v>
      </c>
      <c r="CV5" s="49" t="s">
        <v>160</v>
      </c>
      <c r="CW5" s="49" t="s">
        <v>164</v>
      </c>
      <c r="CX5" s="49" t="s">
        <v>151</v>
      </c>
      <c r="CY5" s="49" t="s">
        <v>165</v>
      </c>
      <c r="CZ5" s="49" t="s">
        <v>153</v>
      </c>
      <c r="DA5" s="49" t="s">
        <v>166</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163</v>
      </c>
      <c r="DW5" s="49" t="s">
        <v>154</v>
      </c>
      <c r="DX5" s="49" t="s">
        <v>155</v>
      </c>
      <c r="DY5" s="49" t="s">
        <v>156</v>
      </c>
      <c r="DZ5" s="49" t="s">
        <v>157</v>
      </c>
      <c r="EA5" s="49" t="s">
        <v>158</v>
      </c>
      <c r="EB5" s="49" t="s">
        <v>159</v>
      </c>
      <c r="EC5" s="49" t="s">
        <v>160</v>
      </c>
      <c r="ED5" s="49" t="s">
        <v>164</v>
      </c>
      <c r="EE5" s="49" t="s">
        <v>167</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168</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2">
      <c r="A6" s="35" t="s">
        <v>169</v>
      </c>
      <c r="B6" s="50">
        <f>B8</f>
        <v>2023</v>
      </c>
      <c r="C6" s="50">
        <f t="shared" ref="C6:M6" si="2">C8</f>
        <v>132128</v>
      </c>
      <c r="D6" s="50">
        <f t="shared" si="2"/>
        <v>46</v>
      </c>
      <c r="E6" s="50">
        <f t="shared" si="2"/>
        <v>6</v>
      </c>
      <c r="F6" s="50">
        <f t="shared" si="2"/>
        <v>0</v>
      </c>
      <c r="G6" s="50">
        <f t="shared" si="2"/>
        <v>1</v>
      </c>
      <c r="H6" s="152" t="str">
        <f>IF(H8&lt;&gt;I8,H8,"")&amp;IF(I8&lt;&gt;J8,I8,"")&amp;"　"&amp;J8</f>
        <v>東京都日野市　市立病院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21</v>
      </c>
      <c r="R6" s="50" t="str">
        <f t="shared" si="3"/>
        <v>対象</v>
      </c>
      <c r="S6" s="50" t="str">
        <f t="shared" si="3"/>
        <v>ド 透 未 訓</v>
      </c>
      <c r="T6" s="50" t="str">
        <f t="shared" si="3"/>
        <v>救 臨 災 地</v>
      </c>
      <c r="U6" s="51">
        <f>U8</f>
        <v>187494</v>
      </c>
      <c r="V6" s="51">
        <f>V8</f>
        <v>26725</v>
      </c>
      <c r="W6" s="50" t="str">
        <f>W8</f>
        <v>非該当</v>
      </c>
      <c r="X6" s="50" t="str">
        <f t="shared" ref="X6" si="4">X8</f>
        <v>非該当</v>
      </c>
      <c r="Y6" s="50" t="str">
        <f t="shared" si="3"/>
        <v>７：１</v>
      </c>
      <c r="Z6" s="51">
        <f t="shared" si="3"/>
        <v>300</v>
      </c>
      <c r="AA6" s="51" t="str">
        <f t="shared" si="3"/>
        <v>-</v>
      </c>
      <c r="AB6" s="51" t="str">
        <f t="shared" si="3"/>
        <v>-</v>
      </c>
      <c r="AC6" s="51" t="str">
        <f t="shared" si="3"/>
        <v>-</v>
      </c>
      <c r="AD6" s="51" t="str">
        <f t="shared" si="3"/>
        <v>-</v>
      </c>
      <c r="AE6" s="51">
        <f t="shared" si="3"/>
        <v>300</v>
      </c>
      <c r="AF6" s="51">
        <f t="shared" si="3"/>
        <v>239</v>
      </c>
      <c r="AG6" s="51" t="str">
        <f t="shared" si="3"/>
        <v>-</v>
      </c>
      <c r="AH6" s="51">
        <f t="shared" si="3"/>
        <v>239</v>
      </c>
      <c r="AI6" s="52">
        <f>IF(AI8="-",NA(),AI8)</f>
        <v>102.4</v>
      </c>
      <c r="AJ6" s="52">
        <f t="shared" ref="AJ6:AR6" si="5">IF(AJ8="-",NA(),AJ8)</f>
        <v>111.5</v>
      </c>
      <c r="AK6" s="52">
        <f t="shared" si="5"/>
        <v>110.6</v>
      </c>
      <c r="AL6" s="52">
        <f t="shared" si="5"/>
        <v>101.7</v>
      </c>
      <c r="AM6" s="52">
        <f t="shared" si="5"/>
        <v>86.8</v>
      </c>
      <c r="AN6" s="52">
        <f t="shared" si="5"/>
        <v>97</v>
      </c>
      <c r="AO6" s="52">
        <f t="shared" si="5"/>
        <v>102.4</v>
      </c>
      <c r="AP6" s="52">
        <f t="shared" si="5"/>
        <v>107.2</v>
      </c>
      <c r="AQ6" s="52">
        <f t="shared" si="5"/>
        <v>104.8</v>
      </c>
      <c r="AR6" s="52">
        <f t="shared" si="5"/>
        <v>95.8</v>
      </c>
      <c r="AS6" s="52" t="str">
        <f>IF(AS8="-","【-】","【"&amp;SUBSTITUTE(TEXT(AS8,"#,##0.0"),"-","△")&amp;"】")</f>
        <v>【96.6】</v>
      </c>
      <c r="AT6" s="52">
        <f>IF(AT8="-",NA(),AT8)</f>
        <v>92.8</v>
      </c>
      <c r="AU6" s="52">
        <f t="shared" ref="AU6:BC6" si="6">IF(AU8="-",NA(),AU8)</f>
        <v>81.3</v>
      </c>
      <c r="AV6" s="52">
        <f t="shared" si="6"/>
        <v>82.9</v>
      </c>
      <c r="AW6" s="52">
        <f t="shared" si="6"/>
        <v>81.400000000000006</v>
      </c>
      <c r="AX6" s="52">
        <f t="shared" si="6"/>
        <v>78.2</v>
      </c>
      <c r="AY6" s="52">
        <f t="shared" si="6"/>
        <v>89.3</v>
      </c>
      <c r="AZ6" s="52">
        <f t="shared" si="6"/>
        <v>84.1</v>
      </c>
      <c r="BA6" s="52">
        <f t="shared" si="6"/>
        <v>86.3</v>
      </c>
      <c r="BB6" s="52">
        <f t="shared" si="6"/>
        <v>86.6</v>
      </c>
      <c r="BC6" s="52">
        <f t="shared" si="6"/>
        <v>86.2</v>
      </c>
      <c r="BD6" s="52" t="str">
        <f>IF(BD8="-","【-】","【"&amp;SUBSTITUTE(TEXT(BD8,"#,##0.0"),"-","△")&amp;"】")</f>
        <v>【86.6】</v>
      </c>
      <c r="BE6" s="52">
        <f>IF(BE8="-",NA(),BE8)</f>
        <v>87.2</v>
      </c>
      <c r="BF6" s="52">
        <f t="shared" ref="BF6:BN6" si="7">IF(BF8="-",NA(),BF8)</f>
        <v>75.7</v>
      </c>
      <c r="BG6" s="52">
        <f t="shared" si="7"/>
        <v>79</v>
      </c>
      <c r="BH6" s="52">
        <f t="shared" si="7"/>
        <v>77.7</v>
      </c>
      <c r="BI6" s="52">
        <f t="shared" si="7"/>
        <v>74.400000000000006</v>
      </c>
      <c r="BJ6" s="52">
        <f t="shared" si="7"/>
        <v>86.5</v>
      </c>
      <c r="BK6" s="52">
        <f t="shared" si="7"/>
        <v>81.400000000000006</v>
      </c>
      <c r="BL6" s="52">
        <f t="shared" si="7"/>
        <v>83.7</v>
      </c>
      <c r="BM6" s="52">
        <f t="shared" si="7"/>
        <v>84</v>
      </c>
      <c r="BN6" s="52">
        <f t="shared" si="7"/>
        <v>83.4</v>
      </c>
      <c r="BO6" s="52" t="str">
        <f>IF(BO8="-","【-】","【"&amp;SUBSTITUTE(TEXT(BO8,"#,##0.0"),"-","△")&amp;"】")</f>
        <v>【83.9】</v>
      </c>
      <c r="BP6" s="52">
        <f>IF(BP8="-",NA(),BP8)</f>
        <v>79.400000000000006</v>
      </c>
      <c r="BQ6" s="52">
        <f t="shared" ref="BQ6:BY6" si="8">IF(BQ8="-",NA(),BQ8)</f>
        <v>61.9</v>
      </c>
      <c r="BR6" s="52">
        <f t="shared" si="8"/>
        <v>61.9</v>
      </c>
      <c r="BS6" s="52">
        <f t="shared" si="8"/>
        <v>58.3</v>
      </c>
      <c r="BT6" s="52">
        <f t="shared" si="8"/>
        <v>61.8</v>
      </c>
      <c r="BU6" s="52">
        <f t="shared" si="8"/>
        <v>74.400000000000006</v>
      </c>
      <c r="BV6" s="52">
        <f t="shared" si="8"/>
        <v>66.5</v>
      </c>
      <c r="BW6" s="52">
        <f t="shared" si="8"/>
        <v>66.8</v>
      </c>
      <c r="BX6" s="52">
        <f t="shared" si="8"/>
        <v>66.599999999999994</v>
      </c>
      <c r="BY6" s="52">
        <f t="shared" si="8"/>
        <v>68</v>
      </c>
      <c r="BZ6" s="52" t="str">
        <f>IF(BZ8="-","【-】","【"&amp;SUBSTITUTE(TEXT(BZ8,"#,##0.0"),"-","△")&amp;"】")</f>
        <v>【68.7】</v>
      </c>
      <c r="CA6" s="53">
        <f>IF(CA8="-",NA(),CA8)</f>
        <v>52910</v>
      </c>
      <c r="CB6" s="53">
        <f t="shared" ref="CB6:CJ6" si="9">IF(CB8="-",NA(),CB8)</f>
        <v>56959</v>
      </c>
      <c r="CC6" s="53">
        <f t="shared" si="9"/>
        <v>58460</v>
      </c>
      <c r="CD6" s="53">
        <f t="shared" si="9"/>
        <v>63840</v>
      </c>
      <c r="CE6" s="53">
        <f t="shared" si="9"/>
        <v>59335</v>
      </c>
      <c r="CF6" s="53">
        <f t="shared" si="9"/>
        <v>53523</v>
      </c>
      <c r="CG6" s="53">
        <f t="shared" si="9"/>
        <v>57368</v>
      </c>
      <c r="CH6" s="53">
        <f t="shared" si="9"/>
        <v>59838</v>
      </c>
      <c r="CI6" s="53">
        <f t="shared" si="9"/>
        <v>62697</v>
      </c>
      <c r="CJ6" s="53">
        <f t="shared" si="9"/>
        <v>62059</v>
      </c>
      <c r="CK6" s="52" t="str">
        <f>IF(CK8="-","【-】","【"&amp;SUBSTITUTE(TEXT(CK8,"#,##0"),"-","△")&amp;"】")</f>
        <v>【62,428】</v>
      </c>
      <c r="CL6" s="53">
        <f>IF(CL8="-",NA(),CL8)</f>
        <v>11037</v>
      </c>
      <c r="CM6" s="53">
        <f t="shared" ref="CM6:CU6" si="10">IF(CM8="-",NA(),CM8)</f>
        <v>11519</v>
      </c>
      <c r="CN6" s="53">
        <f t="shared" si="10"/>
        <v>11802</v>
      </c>
      <c r="CO6" s="53">
        <f t="shared" si="10"/>
        <v>11914</v>
      </c>
      <c r="CP6" s="53">
        <f t="shared" si="10"/>
        <v>11903</v>
      </c>
      <c r="CQ6" s="53">
        <f t="shared" si="10"/>
        <v>15111</v>
      </c>
      <c r="CR6" s="53">
        <f t="shared" si="10"/>
        <v>15986</v>
      </c>
      <c r="CS6" s="53">
        <f t="shared" si="10"/>
        <v>16421</v>
      </c>
      <c r="CT6" s="53">
        <f t="shared" si="10"/>
        <v>17279</v>
      </c>
      <c r="CU6" s="53">
        <f t="shared" si="10"/>
        <v>17851</v>
      </c>
      <c r="CV6" s="52" t="str">
        <f>IF(CV8="-","【-】","【"&amp;SUBSTITUTE(TEXT(CV8,"#,##0"),"-","△")&amp;"】")</f>
        <v>【18,236】</v>
      </c>
      <c r="CW6" s="52">
        <f>IF(CW8="-",NA(),CW8)</f>
        <v>49.2</v>
      </c>
      <c r="CX6" s="52">
        <f t="shared" ref="CX6:DF6" si="11">IF(CX8="-",NA(),CX8)</f>
        <v>70.3</v>
      </c>
      <c r="CY6" s="52">
        <f t="shared" si="11"/>
        <v>67.7</v>
      </c>
      <c r="CZ6" s="52">
        <f t="shared" si="11"/>
        <v>67.900000000000006</v>
      </c>
      <c r="DA6" s="52">
        <f t="shared" si="11"/>
        <v>73.7</v>
      </c>
      <c r="DB6" s="52">
        <f t="shared" si="11"/>
        <v>56.2</v>
      </c>
      <c r="DC6" s="52">
        <f t="shared" si="11"/>
        <v>60.8</v>
      </c>
      <c r="DD6" s="52">
        <f t="shared" si="11"/>
        <v>57.4</v>
      </c>
      <c r="DE6" s="52">
        <f t="shared" si="11"/>
        <v>55.7</v>
      </c>
      <c r="DF6" s="52">
        <f t="shared" si="11"/>
        <v>57.2</v>
      </c>
      <c r="DG6" s="52" t="str">
        <f>IF(DG8="-","【-】","【"&amp;SUBSTITUTE(TEXT(DG8,"#,##0.0"),"-","△")&amp;"】")</f>
        <v>【56.1】</v>
      </c>
      <c r="DH6" s="52">
        <f>IF(DH8="-",NA(),DH8)</f>
        <v>20.8</v>
      </c>
      <c r="DI6" s="52">
        <f t="shared" ref="DI6:DQ6" si="12">IF(DI8="-",NA(),DI8)</f>
        <v>22.3</v>
      </c>
      <c r="DJ6" s="52">
        <f t="shared" si="12"/>
        <v>23.3</v>
      </c>
      <c r="DK6" s="52">
        <f t="shared" si="12"/>
        <v>23.2</v>
      </c>
      <c r="DL6" s="52">
        <f t="shared" si="12"/>
        <v>22</v>
      </c>
      <c r="DM6" s="52">
        <f t="shared" si="12"/>
        <v>24.2</v>
      </c>
      <c r="DN6" s="52">
        <f t="shared" si="12"/>
        <v>24.1</v>
      </c>
      <c r="DO6" s="52">
        <f t="shared" si="12"/>
        <v>23.9</v>
      </c>
      <c r="DP6" s="52">
        <f t="shared" si="12"/>
        <v>24.4</v>
      </c>
      <c r="DQ6" s="52">
        <f t="shared" si="12"/>
        <v>25.7</v>
      </c>
      <c r="DR6" s="52" t="str">
        <f>IF(DR8="-","【-】","【"&amp;SUBSTITUTE(TEXT(DR8,"#,##0.0"),"-","△")&amp;"】")</f>
        <v>【26.4】</v>
      </c>
      <c r="DS6" s="52">
        <f>IF(DS8="-",NA(),DS8)</f>
        <v>114.2</v>
      </c>
      <c r="DT6" s="52">
        <f t="shared" ref="DT6:EB6" si="13">IF(DT8="-",NA(),DT8)</f>
        <v>122.3</v>
      </c>
      <c r="DU6" s="52">
        <f t="shared" si="13"/>
        <v>105.8</v>
      </c>
      <c r="DV6" s="52">
        <f t="shared" si="13"/>
        <v>103.3</v>
      </c>
      <c r="DW6" s="52">
        <f t="shared" si="13"/>
        <v>124.4</v>
      </c>
      <c r="DX6" s="52">
        <f t="shared" si="13"/>
        <v>75.099999999999994</v>
      </c>
      <c r="DY6" s="52">
        <f t="shared" si="13"/>
        <v>83.2</v>
      </c>
      <c r="DZ6" s="52">
        <f t="shared" si="13"/>
        <v>84.6</v>
      </c>
      <c r="EA6" s="52">
        <f t="shared" si="13"/>
        <v>67.8</v>
      </c>
      <c r="EB6" s="52">
        <f t="shared" si="13"/>
        <v>61.8</v>
      </c>
      <c r="EC6" s="52" t="str">
        <f>IF(EC8="-","【-】","【"&amp;SUBSTITUTE(TEXT(EC8,"#,##0.0"),"-","△")&amp;"】")</f>
        <v>【54.5】</v>
      </c>
      <c r="ED6" s="52">
        <f>IF(ED8="-",NA(),ED8)</f>
        <v>67</v>
      </c>
      <c r="EE6" s="52">
        <f t="shared" ref="EE6:EM6" si="14">IF(EE8="-",NA(),EE8)</f>
        <v>67.8</v>
      </c>
      <c r="EF6" s="52">
        <f t="shared" si="14"/>
        <v>68.900000000000006</v>
      </c>
      <c r="EG6" s="52">
        <f t="shared" si="14"/>
        <v>70.099999999999994</v>
      </c>
      <c r="EH6" s="52">
        <f t="shared" si="14"/>
        <v>72</v>
      </c>
      <c r="EI6" s="52">
        <f t="shared" si="14"/>
        <v>52.9</v>
      </c>
      <c r="EJ6" s="52">
        <f t="shared" si="14"/>
        <v>54.3</v>
      </c>
      <c r="EK6" s="52">
        <f t="shared" si="14"/>
        <v>54.9</v>
      </c>
      <c r="EL6" s="52">
        <f t="shared" si="14"/>
        <v>56.1</v>
      </c>
      <c r="EM6" s="52">
        <f t="shared" si="14"/>
        <v>57.5</v>
      </c>
      <c r="EN6" s="52" t="str">
        <f>IF(EN8="-","【-】","【"&amp;SUBSTITUTE(TEXT(EN8,"#,##0.0"),"-","△")&amp;"】")</f>
        <v>【57.0】</v>
      </c>
      <c r="EO6" s="52">
        <f>IF(EO8="-",NA(),EO8)</f>
        <v>83.9</v>
      </c>
      <c r="EP6" s="52">
        <f t="shared" ref="EP6:EX6" si="15">IF(EP8="-",NA(),EP8)</f>
        <v>81</v>
      </c>
      <c r="EQ6" s="52">
        <f t="shared" si="15"/>
        <v>81.2</v>
      </c>
      <c r="ER6" s="52">
        <f t="shared" si="15"/>
        <v>78.7</v>
      </c>
      <c r="ES6" s="52">
        <f t="shared" si="15"/>
        <v>79.8</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57897847</v>
      </c>
      <c r="FA6" s="53">
        <f t="shared" ref="FA6:FI6" si="16">IF(FA8="-",NA(),FA8)</f>
        <v>59382517</v>
      </c>
      <c r="FB6" s="53">
        <f t="shared" si="16"/>
        <v>59984040</v>
      </c>
      <c r="FC6" s="53">
        <f t="shared" si="16"/>
        <v>61231473</v>
      </c>
      <c r="FD6" s="53">
        <f t="shared" si="16"/>
        <v>61895987</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2">
      <c r="A7" s="35" t="s">
        <v>170</v>
      </c>
      <c r="B7" s="50">
        <f t="shared" ref="B7:AH7" si="17">B8</f>
        <v>2023</v>
      </c>
      <c r="C7" s="50">
        <f t="shared" si="17"/>
        <v>132128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21</v>
      </c>
      <c r="R7" s="50" t="str">
        <f t="shared" si="17"/>
        <v>対象</v>
      </c>
      <c r="S7" s="50" t="str">
        <f t="shared" si="17"/>
        <v>ド 透 未 訓</v>
      </c>
      <c r="T7" s="50" t="str">
        <f t="shared" si="17"/>
        <v>救 臨 災 地</v>
      </c>
      <c r="U7" s="51">
        <f>U8</f>
        <v>187494</v>
      </c>
      <c r="V7" s="51">
        <f>V8</f>
        <v>26725</v>
      </c>
      <c r="W7" s="50" t="str">
        <f>W8</f>
        <v>非該当</v>
      </c>
      <c r="X7" s="50" t="str">
        <f t="shared" si="17"/>
        <v>非該当</v>
      </c>
      <c r="Y7" s="50" t="str">
        <f t="shared" si="17"/>
        <v>７：１</v>
      </c>
      <c r="Z7" s="51">
        <f t="shared" si="17"/>
        <v>300</v>
      </c>
      <c r="AA7" s="51" t="str">
        <f t="shared" si="17"/>
        <v>-</v>
      </c>
      <c r="AB7" s="51" t="str">
        <f t="shared" si="17"/>
        <v>-</v>
      </c>
      <c r="AC7" s="51" t="str">
        <f t="shared" si="17"/>
        <v>-</v>
      </c>
      <c r="AD7" s="51" t="str">
        <f t="shared" si="17"/>
        <v>-</v>
      </c>
      <c r="AE7" s="51">
        <f t="shared" si="17"/>
        <v>300</v>
      </c>
      <c r="AF7" s="51">
        <f t="shared" si="17"/>
        <v>239</v>
      </c>
      <c r="AG7" s="51" t="str">
        <f t="shared" si="17"/>
        <v>-</v>
      </c>
      <c r="AH7" s="51">
        <f t="shared" si="17"/>
        <v>239</v>
      </c>
      <c r="AI7" s="52">
        <f>AI8</f>
        <v>102.4</v>
      </c>
      <c r="AJ7" s="52">
        <f t="shared" ref="AJ7:AR7" si="18">AJ8</f>
        <v>111.5</v>
      </c>
      <c r="AK7" s="52">
        <f t="shared" si="18"/>
        <v>110.6</v>
      </c>
      <c r="AL7" s="52">
        <f t="shared" si="18"/>
        <v>101.7</v>
      </c>
      <c r="AM7" s="52">
        <f t="shared" si="18"/>
        <v>86.8</v>
      </c>
      <c r="AN7" s="52">
        <f t="shared" si="18"/>
        <v>97</v>
      </c>
      <c r="AO7" s="52">
        <f t="shared" si="18"/>
        <v>102.4</v>
      </c>
      <c r="AP7" s="52">
        <f t="shared" si="18"/>
        <v>107.2</v>
      </c>
      <c r="AQ7" s="52">
        <f t="shared" si="18"/>
        <v>104.8</v>
      </c>
      <c r="AR7" s="52">
        <f t="shared" si="18"/>
        <v>95.8</v>
      </c>
      <c r="AS7" s="52"/>
      <c r="AT7" s="52">
        <f>AT8</f>
        <v>92.8</v>
      </c>
      <c r="AU7" s="52">
        <f t="shared" ref="AU7:BC7" si="19">AU8</f>
        <v>81.3</v>
      </c>
      <c r="AV7" s="52">
        <f t="shared" si="19"/>
        <v>82.9</v>
      </c>
      <c r="AW7" s="52">
        <f t="shared" si="19"/>
        <v>81.400000000000006</v>
      </c>
      <c r="AX7" s="52">
        <f t="shared" si="19"/>
        <v>78.2</v>
      </c>
      <c r="AY7" s="52">
        <f t="shared" si="19"/>
        <v>89.3</v>
      </c>
      <c r="AZ7" s="52">
        <f t="shared" si="19"/>
        <v>84.1</v>
      </c>
      <c r="BA7" s="52">
        <f t="shared" si="19"/>
        <v>86.3</v>
      </c>
      <c r="BB7" s="52">
        <f t="shared" si="19"/>
        <v>86.6</v>
      </c>
      <c r="BC7" s="52">
        <f t="shared" si="19"/>
        <v>86.2</v>
      </c>
      <c r="BD7" s="52"/>
      <c r="BE7" s="52">
        <f>BE8</f>
        <v>87.2</v>
      </c>
      <c r="BF7" s="52">
        <f t="shared" ref="BF7:BN7" si="20">BF8</f>
        <v>75.7</v>
      </c>
      <c r="BG7" s="52">
        <f t="shared" si="20"/>
        <v>79</v>
      </c>
      <c r="BH7" s="52">
        <f t="shared" si="20"/>
        <v>77.7</v>
      </c>
      <c r="BI7" s="52">
        <f t="shared" si="20"/>
        <v>74.400000000000006</v>
      </c>
      <c r="BJ7" s="52">
        <f t="shared" si="20"/>
        <v>86.5</v>
      </c>
      <c r="BK7" s="52">
        <f t="shared" si="20"/>
        <v>81.400000000000006</v>
      </c>
      <c r="BL7" s="52">
        <f t="shared" si="20"/>
        <v>83.7</v>
      </c>
      <c r="BM7" s="52">
        <f t="shared" si="20"/>
        <v>84</v>
      </c>
      <c r="BN7" s="52">
        <f t="shared" si="20"/>
        <v>83.4</v>
      </c>
      <c r="BO7" s="52"/>
      <c r="BP7" s="52">
        <f>BP8</f>
        <v>79.400000000000006</v>
      </c>
      <c r="BQ7" s="52">
        <f t="shared" ref="BQ7:BY7" si="21">BQ8</f>
        <v>61.9</v>
      </c>
      <c r="BR7" s="52">
        <f t="shared" si="21"/>
        <v>61.9</v>
      </c>
      <c r="BS7" s="52">
        <f t="shared" si="21"/>
        <v>58.3</v>
      </c>
      <c r="BT7" s="52">
        <f t="shared" si="21"/>
        <v>61.8</v>
      </c>
      <c r="BU7" s="52">
        <f t="shared" si="21"/>
        <v>74.400000000000006</v>
      </c>
      <c r="BV7" s="52">
        <f t="shared" si="21"/>
        <v>66.5</v>
      </c>
      <c r="BW7" s="52">
        <f t="shared" si="21"/>
        <v>66.8</v>
      </c>
      <c r="BX7" s="52">
        <f t="shared" si="21"/>
        <v>66.599999999999994</v>
      </c>
      <c r="BY7" s="52">
        <f t="shared" si="21"/>
        <v>68</v>
      </c>
      <c r="BZ7" s="52"/>
      <c r="CA7" s="53">
        <f>CA8</f>
        <v>52910</v>
      </c>
      <c r="CB7" s="53">
        <f t="shared" ref="CB7:CJ7" si="22">CB8</f>
        <v>56959</v>
      </c>
      <c r="CC7" s="53">
        <f t="shared" si="22"/>
        <v>58460</v>
      </c>
      <c r="CD7" s="53">
        <f t="shared" si="22"/>
        <v>63840</v>
      </c>
      <c r="CE7" s="53">
        <f t="shared" si="22"/>
        <v>59335</v>
      </c>
      <c r="CF7" s="53">
        <f t="shared" si="22"/>
        <v>53523</v>
      </c>
      <c r="CG7" s="53">
        <f t="shared" si="22"/>
        <v>57368</v>
      </c>
      <c r="CH7" s="53">
        <f t="shared" si="22"/>
        <v>59838</v>
      </c>
      <c r="CI7" s="53">
        <f t="shared" si="22"/>
        <v>62697</v>
      </c>
      <c r="CJ7" s="53">
        <f t="shared" si="22"/>
        <v>62059</v>
      </c>
      <c r="CK7" s="52"/>
      <c r="CL7" s="53">
        <f>CL8</f>
        <v>11037</v>
      </c>
      <c r="CM7" s="53">
        <f t="shared" ref="CM7:CU7" si="23">CM8</f>
        <v>11519</v>
      </c>
      <c r="CN7" s="53">
        <f t="shared" si="23"/>
        <v>11802</v>
      </c>
      <c r="CO7" s="53">
        <f t="shared" si="23"/>
        <v>11914</v>
      </c>
      <c r="CP7" s="53">
        <f t="shared" si="23"/>
        <v>11903</v>
      </c>
      <c r="CQ7" s="53">
        <f t="shared" si="23"/>
        <v>15111</v>
      </c>
      <c r="CR7" s="53">
        <f t="shared" si="23"/>
        <v>15986</v>
      </c>
      <c r="CS7" s="53">
        <f t="shared" si="23"/>
        <v>16421</v>
      </c>
      <c r="CT7" s="53">
        <f t="shared" si="23"/>
        <v>17279</v>
      </c>
      <c r="CU7" s="53">
        <f t="shared" si="23"/>
        <v>17851</v>
      </c>
      <c r="CV7" s="52"/>
      <c r="CW7" s="52">
        <f>CW8</f>
        <v>49.2</v>
      </c>
      <c r="CX7" s="52">
        <f t="shared" ref="CX7:DF7" si="24">CX8</f>
        <v>70.3</v>
      </c>
      <c r="CY7" s="52">
        <f t="shared" si="24"/>
        <v>67.7</v>
      </c>
      <c r="CZ7" s="52">
        <f t="shared" si="24"/>
        <v>67.900000000000006</v>
      </c>
      <c r="DA7" s="52">
        <f t="shared" si="24"/>
        <v>73.7</v>
      </c>
      <c r="DB7" s="52">
        <f t="shared" si="24"/>
        <v>56.2</v>
      </c>
      <c r="DC7" s="52">
        <f t="shared" si="24"/>
        <v>60.8</v>
      </c>
      <c r="DD7" s="52">
        <f t="shared" si="24"/>
        <v>57.4</v>
      </c>
      <c r="DE7" s="52">
        <f t="shared" si="24"/>
        <v>55.7</v>
      </c>
      <c r="DF7" s="52">
        <f t="shared" si="24"/>
        <v>57.2</v>
      </c>
      <c r="DG7" s="52"/>
      <c r="DH7" s="52">
        <f>DH8</f>
        <v>20.8</v>
      </c>
      <c r="DI7" s="52">
        <f t="shared" ref="DI7:DQ7" si="25">DI8</f>
        <v>22.3</v>
      </c>
      <c r="DJ7" s="52">
        <f t="shared" si="25"/>
        <v>23.3</v>
      </c>
      <c r="DK7" s="52">
        <f t="shared" si="25"/>
        <v>23.2</v>
      </c>
      <c r="DL7" s="52">
        <f t="shared" si="25"/>
        <v>22</v>
      </c>
      <c r="DM7" s="52">
        <f t="shared" si="25"/>
        <v>24.2</v>
      </c>
      <c r="DN7" s="52">
        <f t="shared" si="25"/>
        <v>24.1</v>
      </c>
      <c r="DO7" s="52">
        <f t="shared" si="25"/>
        <v>23.9</v>
      </c>
      <c r="DP7" s="52">
        <f t="shared" si="25"/>
        <v>24.4</v>
      </c>
      <c r="DQ7" s="52">
        <f t="shared" si="25"/>
        <v>25.7</v>
      </c>
      <c r="DR7" s="52"/>
      <c r="DS7" s="52">
        <f>DS8</f>
        <v>114.2</v>
      </c>
      <c r="DT7" s="52">
        <f t="shared" ref="DT7:EB7" si="26">DT8</f>
        <v>122.3</v>
      </c>
      <c r="DU7" s="52">
        <f t="shared" si="26"/>
        <v>105.8</v>
      </c>
      <c r="DV7" s="52">
        <f t="shared" si="26"/>
        <v>103.3</v>
      </c>
      <c r="DW7" s="52">
        <f t="shared" si="26"/>
        <v>124.4</v>
      </c>
      <c r="DX7" s="52">
        <f t="shared" si="26"/>
        <v>75.099999999999994</v>
      </c>
      <c r="DY7" s="52">
        <f t="shared" si="26"/>
        <v>83.2</v>
      </c>
      <c r="DZ7" s="52">
        <f t="shared" si="26"/>
        <v>84.6</v>
      </c>
      <c r="EA7" s="52">
        <f t="shared" si="26"/>
        <v>67.8</v>
      </c>
      <c r="EB7" s="52">
        <f t="shared" si="26"/>
        <v>61.8</v>
      </c>
      <c r="EC7" s="52"/>
      <c r="ED7" s="52">
        <f>ED8</f>
        <v>67</v>
      </c>
      <c r="EE7" s="52">
        <f t="shared" ref="EE7:EM7" si="27">EE8</f>
        <v>67.8</v>
      </c>
      <c r="EF7" s="52">
        <f t="shared" si="27"/>
        <v>68.900000000000006</v>
      </c>
      <c r="EG7" s="52">
        <f t="shared" si="27"/>
        <v>70.099999999999994</v>
      </c>
      <c r="EH7" s="52">
        <f t="shared" si="27"/>
        <v>72</v>
      </c>
      <c r="EI7" s="52">
        <f t="shared" si="27"/>
        <v>52.9</v>
      </c>
      <c r="EJ7" s="52">
        <f t="shared" si="27"/>
        <v>54.3</v>
      </c>
      <c r="EK7" s="52">
        <f t="shared" si="27"/>
        <v>54.9</v>
      </c>
      <c r="EL7" s="52">
        <f t="shared" si="27"/>
        <v>56.1</v>
      </c>
      <c r="EM7" s="52">
        <f t="shared" si="27"/>
        <v>57.5</v>
      </c>
      <c r="EN7" s="52"/>
      <c r="EO7" s="52">
        <f>EO8</f>
        <v>83.9</v>
      </c>
      <c r="EP7" s="52">
        <f t="shared" ref="EP7:EX7" si="28">EP8</f>
        <v>81</v>
      </c>
      <c r="EQ7" s="52">
        <f t="shared" si="28"/>
        <v>81.2</v>
      </c>
      <c r="ER7" s="52">
        <f t="shared" si="28"/>
        <v>78.7</v>
      </c>
      <c r="ES7" s="52">
        <f t="shared" si="28"/>
        <v>79.8</v>
      </c>
      <c r="ET7" s="52">
        <f t="shared" si="28"/>
        <v>69.400000000000006</v>
      </c>
      <c r="EU7" s="52">
        <f t="shared" si="28"/>
        <v>69.900000000000006</v>
      </c>
      <c r="EV7" s="52">
        <f t="shared" si="28"/>
        <v>68.8</v>
      </c>
      <c r="EW7" s="52">
        <f t="shared" si="28"/>
        <v>69.7</v>
      </c>
      <c r="EX7" s="52">
        <f t="shared" si="28"/>
        <v>70.400000000000006</v>
      </c>
      <c r="EY7" s="52"/>
      <c r="EZ7" s="53">
        <f>EZ8</f>
        <v>57897847</v>
      </c>
      <c r="FA7" s="53">
        <f t="shared" ref="FA7:FI7" si="29">FA8</f>
        <v>59382517</v>
      </c>
      <c r="FB7" s="53">
        <f t="shared" si="29"/>
        <v>59984040</v>
      </c>
      <c r="FC7" s="53">
        <f t="shared" si="29"/>
        <v>61231473</v>
      </c>
      <c r="FD7" s="53">
        <f t="shared" si="29"/>
        <v>61895987</v>
      </c>
      <c r="FE7" s="53">
        <f t="shared" si="29"/>
        <v>49696718</v>
      </c>
      <c r="FF7" s="53">
        <f t="shared" si="29"/>
        <v>50234873</v>
      </c>
      <c r="FG7" s="53">
        <f t="shared" si="29"/>
        <v>50294422</v>
      </c>
      <c r="FH7" s="53">
        <f t="shared" si="29"/>
        <v>49693831</v>
      </c>
      <c r="FI7" s="53">
        <f t="shared" si="29"/>
        <v>50513249</v>
      </c>
      <c r="FJ7" s="53"/>
    </row>
    <row r="8" spans="1:166" s="54" customFormat="1" x14ac:dyDescent="0.2">
      <c r="A8" s="35"/>
      <c r="B8" s="55">
        <v>2023</v>
      </c>
      <c r="C8" s="55">
        <v>132128</v>
      </c>
      <c r="D8" s="55">
        <v>46</v>
      </c>
      <c r="E8" s="55">
        <v>6</v>
      </c>
      <c r="F8" s="55">
        <v>0</v>
      </c>
      <c r="G8" s="55">
        <v>1</v>
      </c>
      <c r="H8" s="55" t="s">
        <v>171</v>
      </c>
      <c r="I8" s="55" t="s">
        <v>172</v>
      </c>
      <c r="J8" s="55" t="s">
        <v>173</v>
      </c>
      <c r="K8" s="55" t="s">
        <v>174</v>
      </c>
      <c r="L8" s="55" t="s">
        <v>175</v>
      </c>
      <c r="M8" s="55" t="s">
        <v>176</v>
      </c>
      <c r="N8" s="55" t="s">
        <v>177</v>
      </c>
      <c r="O8" s="55" t="s">
        <v>178</v>
      </c>
      <c r="P8" s="55" t="s">
        <v>179</v>
      </c>
      <c r="Q8" s="56">
        <v>21</v>
      </c>
      <c r="R8" s="55" t="s">
        <v>180</v>
      </c>
      <c r="S8" s="55" t="s">
        <v>181</v>
      </c>
      <c r="T8" s="55" t="s">
        <v>182</v>
      </c>
      <c r="U8" s="56">
        <v>187494</v>
      </c>
      <c r="V8" s="56">
        <v>26725</v>
      </c>
      <c r="W8" s="55" t="s">
        <v>183</v>
      </c>
      <c r="X8" s="55" t="s">
        <v>183</v>
      </c>
      <c r="Y8" s="57" t="s">
        <v>184</v>
      </c>
      <c r="Z8" s="56">
        <v>300</v>
      </c>
      <c r="AA8" s="56" t="s">
        <v>40</v>
      </c>
      <c r="AB8" s="56" t="s">
        <v>40</v>
      </c>
      <c r="AC8" s="56" t="s">
        <v>40</v>
      </c>
      <c r="AD8" s="56" t="s">
        <v>40</v>
      </c>
      <c r="AE8" s="56">
        <v>300</v>
      </c>
      <c r="AF8" s="56">
        <v>239</v>
      </c>
      <c r="AG8" s="56" t="s">
        <v>40</v>
      </c>
      <c r="AH8" s="56">
        <v>239</v>
      </c>
      <c r="AI8" s="58">
        <v>102.4</v>
      </c>
      <c r="AJ8" s="58">
        <v>111.5</v>
      </c>
      <c r="AK8" s="58">
        <v>110.6</v>
      </c>
      <c r="AL8" s="58">
        <v>101.7</v>
      </c>
      <c r="AM8" s="58">
        <v>86.8</v>
      </c>
      <c r="AN8" s="58">
        <v>97</v>
      </c>
      <c r="AO8" s="58">
        <v>102.4</v>
      </c>
      <c r="AP8" s="58">
        <v>107.2</v>
      </c>
      <c r="AQ8" s="58">
        <v>104.8</v>
      </c>
      <c r="AR8" s="58">
        <v>95.8</v>
      </c>
      <c r="AS8" s="58">
        <v>96.6</v>
      </c>
      <c r="AT8" s="58">
        <v>92.8</v>
      </c>
      <c r="AU8" s="58">
        <v>81.3</v>
      </c>
      <c r="AV8" s="58">
        <v>82.9</v>
      </c>
      <c r="AW8" s="58">
        <v>81.400000000000006</v>
      </c>
      <c r="AX8" s="58">
        <v>78.2</v>
      </c>
      <c r="AY8" s="58">
        <v>89.3</v>
      </c>
      <c r="AZ8" s="58">
        <v>84.1</v>
      </c>
      <c r="BA8" s="58">
        <v>86.3</v>
      </c>
      <c r="BB8" s="58">
        <v>86.6</v>
      </c>
      <c r="BC8" s="58">
        <v>86.2</v>
      </c>
      <c r="BD8" s="58">
        <v>86.6</v>
      </c>
      <c r="BE8" s="59">
        <v>87.2</v>
      </c>
      <c r="BF8" s="59">
        <v>75.7</v>
      </c>
      <c r="BG8" s="59">
        <v>79</v>
      </c>
      <c r="BH8" s="59">
        <v>77.7</v>
      </c>
      <c r="BI8" s="59">
        <v>74.400000000000006</v>
      </c>
      <c r="BJ8" s="59">
        <v>86.5</v>
      </c>
      <c r="BK8" s="59">
        <v>81.400000000000006</v>
      </c>
      <c r="BL8" s="59">
        <v>83.7</v>
      </c>
      <c r="BM8" s="59">
        <v>84</v>
      </c>
      <c r="BN8" s="59">
        <v>83.4</v>
      </c>
      <c r="BO8" s="59">
        <v>83.9</v>
      </c>
      <c r="BP8" s="58">
        <v>79.400000000000006</v>
      </c>
      <c r="BQ8" s="58">
        <v>61.9</v>
      </c>
      <c r="BR8" s="58">
        <v>61.9</v>
      </c>
      <c r="BS8" s="58">
        <v>58.3</v>
      </c>
      <c r="BT8" s="58">
        <v>61.8</v>
      </c>
      <c r="BU8" s="58">
        <v>74.400000000000006</v>
      </c>
      <c r="BV8" s="58">
        <v>66.5</v>
      </c>
      <c r="BW8" s="58">
        <v>66.8</v>
      </c>
      <c r="BX8" s="58">
        <v>66.599999999999994</v>
      </c>
      <c r="BY8" s="58">
        <v>68</v>
      </c>
      <c r="BZ8" s="58">
        <v>68.7</v>
      </c>
      <c r="CA8" s="59">
        <v>52910</v>
      </c>
      <c r="CB8" s="59">
        <v>56959</v>
      </c>
      <c r="CC8" s="59">
        <v>58460</v>
      </c>
      <c r="CD8" s="59">
        <v>63840</v>
      </c>
      <c r="CE8" s="59">
        <v>59335</v>
      </c>
      <c r="CF8" s="59">
        <v>53523</v>
      </c>
      <c r="CG8" s="59">
        <v>57368</v>
      </c>
      <c r="CH8" s="59">
        <v>59838</v>
      </c>
      <c r="CI8" s="59">
        <v>62697</v>
      </c>
      <c r="CJ8" s="59">
        <v>62059</v>
      </c>
      <c r="CK8" s="58">
        <v>62428</v>
      </c>
      <c r="CL8" s="59">
        <v>11037</v>
      </c>
      <c r="CM8" s="59">
        <v>11519</v>
      </c>
      <c r="CN8" s="59">
        <v>11802</v>
      </c>
      <c r="CO8" s="59">
        <v>11914</v>
      </c>
      <c r="CP8" s="59">
        <v>11903</v>
      </c>
      <c r="CQ8" s="59">
        <v>15111</v>
      </c>
      <c r="CR8" s="59">
        <v>15986</v>
      </c>
      <c r="CS8" s="59">
        <v>16421</v>
      </c>
      <c r="CT8" s="59">
        <v>17279</v>
      </c>
      <c r="CU8" s="59">
        <v>17851</v>
      </c>
      <c r="CV8" s="58">
        <v>18236</v>
      </c>
      <c r="CW8" s="59">
        <v>49.2</v>
      </c>
      <c r="CX8" s="59">
        <v>70.3</v>
      </c>
      <c r="CY8" s="59">
        <v>67.7</v>
      </c>
      <c r="CZ8" s="59">
        <v>67.900000000000006</v>
      </c>
      <c r="DA8" s="59">
        <v>73.7</v>
      </c>
      <c r="DB8" s="59">
        <v>56.2</v>
      </c>
      <c r="DC8" s="59">
        <v>60.8</v>
      </c>
      <c r="DD8" s="59">
        <v>57.4</v>
      </c>
      <c r="DE8" s="59">
        <v>55.7</v>
      </c>
      <c r="DF8" s="59">
        <v>57.2</v>
      </c>
      <c r="DG8" s="59">
        <v>56.1</v>
      </c>
      <c r="DH8" s="59">
        <v>20.8</v>
      </c>
      <c r="DI8" s="59">
        <v>22.3</v>
      </c>
      <c r="DJ8" s="59">
        <v>23.3</v>
      </c>
      <c r="DK8" s="59">
        <v>23.2</v>
      </c>
      <c r="DL8" s="59">
        <v>22</v>
      </c>
      <c r="DM8" s="59">
        <v>24.2</v>
      </c>
      <c r="DN8" s="59">
        <v>24.1</v>
      </c>
      <c r="DO8" s="59">
        <v>23.9</v>
      </c>
      <c r="DP8" s="59">
        <v>24.4</v>
      </c>
      <c r="DQ8" s="59">
        <v>25.7</v>
      </c>
      <c r="DR8" s="59">
        <v>26.4</v>
      </c>
      <c r="DS8" s="59">
        <v>114.2</v>
      </c>
      <c r="DT8" s="59">
        <v>122.3</v>
      </c>
      <c r="DU8" s="59">
        <v>105.8</v>
      </c>
      <c r="DV8" s="59">
        <v>103.3</v>
      </c>
      <c r="DW8" s="59">
        <v>124.4</v>
      </c>
      <c r="DX8" s="59">
        <v>75.099999999999994</v>
      </c>
      <c r="DY8" s="59">
        <v>83.2</v>
      </c>
      <c r="DZ8" s="59">
        <v>84.6</v>
      </c>
      <c r="EA8" s="59">
        <v>67.8</v>
      </c>
      <c r="EB8" s="59">
        <v>61.8</v>
      </c>
      <c r="EC8" s="59">
        <v>54.5</v>
      </c>
      <c r="ED8" s="58">
        <v>67</v>
      </c>
      <c r="EE8" s="58">
        <v>67.8</v>
      </c>
      <c r="EF8" s="58">
        <v>68.900000000000006</v>
      </c>
      <c r="EG8" s="58">
        <v>70.099999999999994</v>
      </c>
      <c r="EH8" s="58">
        <v>72</v>
      </c>
      <c r="EI8" s="58">
        <v>52.9</v>
      </c>
      <c r="EJ8" s="58">
        <v>54.3</v>
      </c>
      <c r="EK8" s="58">
        <v>54.9</v>
      </c>
      <c r="EL8" s="58">
        <v>56.1</v>
      </c>
      <c r="EM8" s="58">
        <v>57.5</v>
      </c>
      <c r="EN8" s="58">
        <v>57</v>
      </c>
      <c r="EO8" s="58">
        <v>83.9</v>
      </c>
      <c r="EP8" s="58">
        <v>81</v>
      </c>
      <c r="EQ8" s="58">
        <v>81.2</v>
      </c>
      <c r="ER8" s="58">
        <v>78.7</v>
      </c>
      <c r="ES8" s="58">
        <v>79.8</v>
      </c>
      <c r="ET8" s="58">
        <v>69.400000000000006</v>
      </c>
      <c r="EU8" s="58">
        <v>69.900000000000006</v>
      </c>
      <c r="EV8" s="58">
        <v>68.8</v>
      </c>
      <c r="EW8" s="58">
        <v>69.7</v>
      </c>
      <c r="EX8" s="58">
        <v>70.400000000000006</v>
      </c>
      <c r="EY8" s="58">
        <v>70.400000000000006</v>
      </c>
      <c r="EZ8" s="59">
        <v>57897847</v>
      </c>
      <c r="FA8" s="59">
        <v>59382517</v>
      </c>
      <c r="FB8" s="59">
        <v>59984040</v>
      </c>
      <c r="FC8" s="59">
        <v>61231473</v>
      </c>
      <c r="FD8" s="59">
        <v>61895987</v>
      </c>
      <c r="FE8" s="59">
        <v>49696718</v>
      </c>
      <c r="FF8" s="59">
        <v>50234873</v>
      </c>
      <c r="FG8" s="59">
        <v>50294422</v>
      </c>
      <c r="FH8" s="59">
        <v>49693831</v>
      </c>
      <c r="FI8" s="59">
        <v>50513249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2025-01-28T05:38:27Z</cp:lastPrinted>
  <dcterms:created xsi:type="dcterms:W3CDTF">2025-01-16T06:40:41Z</dcterms:created>
  <dcterms:modified xsi:type="dcterms:W3CDTF">2025-01-28T06:20:58Z</dcterms:modified>
  <cp:category/>
</cp:coreProperties>
</file>