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X:\01_業務設備係\015経営比較分析\★令和７年度\■回答■\"/>
    </mc:Choice>
  </mc:AlternateContent>
  <xr:revisionPtr revIDLastSave="0" documentId="13_ncr:1_{F84E7376-2893-4B97-967E-BDB703AF79A4}" xr6:coauthVersionLast="47" xr6:coauthVersionMax="47" xr10:uidLastSave="{00000000-0000-0000-0000-000000000000}"/>
  <workbookProtection workbookAlgorithmName="SHA-512" workbookHashValue="q3IDsyR65NApt7Zc/0gSf0K2WWIhWaqvyjIAwC1A+NmBIxZSl8MU3oD6dc/0WAsWN8guDK40Q9Xx0LkIMPPhIQ==" workbookSaltValue="KeZoB985GJX0zwFQ0CJEuA==" workbookSpinCount="100000" lockStructure="1"/>
  <bookViews>
    <workbookView xWindow="-110" yWindow="-110" windowWidth="19420" windowHeight="1030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BB8" i="4" s="1"/>
  <c r="T6" i="5"/>
  <c r="AT8" i="4" s="1"/>
  <c r="S6" i="5"/>
  <c r="AL8" i="4" s="1"/>
  <c r="R6" i="5"/>
  <c r="Q6" i="5"/>
  <c r="W10" i="4" s="1"/>
  <c r="P6" i="5"/>
  <c r="P10" i="4" s="1"/>
  <c r="O6" i="5"/>
  <c r="I10" i="4" s="1"/>
  <c r="N6" i="5"/>
  <c r="B10" i="4" s="1"/>
  <c r="M6" i="5"/>
  <c r="AD8" i="4" s="1"/>
  <c r="L6" i="5"/>
  <c r="W8" i="4" s="1"/>
  <c r="K6" i="5"/>
  <c r="P8" i="4" s="1"/>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I85" i="4"/>
  <c r="G85" i="4"/>
  <c r="F85" i="4"/>
  <c r="E85" i="4"/>
  <c r="AL10" i="4"/>
  <c r="AD10" i="4"/>
  <c r="I8" i="4"/>
  <c r="B8" i="4"/>
</calcChain>
</file>

<file path=xl/sharedStrings.xml><?xml version="1.0" encoding="utf-8"?>
<sst xmlns="http://schemas.openxmlformats.org/spreadsheetml/2006/main" count="236" uniqueCount="116">
  <si>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</si>
  <si>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</si>
  <si>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</si>
  <si>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</si>
  <si>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</si>
  <si>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</si>
  <si>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</si>
  <si>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</si>
  <si>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</si>
  <si>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</si>
  <si>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</si>
  <si>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</si>
  <si>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</si>
  <si>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</si>
  <si>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</si>
  <si>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</si>
  <si>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</si>
  <si>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</si>
  <si>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</si>
  <si>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</si>
  <si>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</si>
  <si>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</si>
  <si>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</si>
  <si>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</si>
  <si>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</si>
  <si>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</si>
  <si>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</si>
  <si>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</si>
  <si>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</si>
  <si>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</si>
  <si>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</si>
  <si>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</si>
  <si>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</si>
  <si>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</si>
  <si>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</si>
  <si>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</si>
  <si>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</si>
  <si>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</si>
  <si>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</si>
  <si>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</si>
  <si>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</si>
  <si>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</si>
  <si>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</si>
  <si>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</si>
  <si>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</si>
  <si>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</si>
  <si>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</si>
  <si>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</si>
  <si>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</si>
  <si>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</si>
  <si>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</si>
  <si>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</si>
  <si>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</si>
  <si>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</si>
  <si>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</si>
  <si>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</si>
  <si>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</si>
  <si>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</si>
  <si>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</si>
  <si>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</si>
  <si>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</si>
  <si>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</si>
  <si>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</si>
  <si>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</si>
  <si>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</si>
  <si>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</si>
  <si>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</si>
  <si>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</si>
  <si>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</si>
  <si>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</si>
  <si>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</si>
  <si>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</si>
  <si>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</si>
  <si>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</si>
  <si>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</si>
  <si>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</si>
  <si>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</si>
  <si>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</si>
  <si>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</si>
  <si>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</si>
  <si>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</si>
  <si>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</si>
  <si>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</si>
  <si>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</si>
  <si>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</si>
  <si>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</si>
  <si>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</si>
  <si>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</si>
  <si>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</si>
  <si>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</si>
  <si>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</si>
  <si>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</si>
  <si>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</si>
  <si>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</si>
  <si>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</si>
  <si>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</si>
  <si>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小金井市</t>
  </si>
  <si>
    <t>法適用</t>
  </si>
  <si>
    <t>下水道事業</t>
  </si>
  <si>
    <t>公共下水道</t>
  </si>
  <si>
    <t>Aa</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</si>
  <si>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</si>
  <si>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</si>
  <si>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</si>
  <si>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</si>
  <si>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</si>
  <si>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</si>
  <si>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</si>
  <si>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</si>
  <si>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</si>
  <si>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</si>
  <si>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</si>
  <si>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</si>
  <si>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①有形固定資産減価償却率及び②管渠老朽化率が増加傾向にあるのは、昭和44年度から昭和56年度にかけて急速に整備を行った管渠が、徐々に法定耐用年数を経過しているためです。
令和3年度以降の10年間で法定耐用年数である50年を超え、施設の更新時期のピークを迎えることが見込まれています。そのため、令和元年度に市内全管きょを対象としてストックマネジメント計画を改定し、令和2年度より5か年で約6,500箇所を対象に点検を行い、令和７年度からは４か年で約3,000箇所を対象に点検を行う予定です。
　ストックマネジメント計画及び点検結果に基づき、順次管きょの調査・改築を行い、令和４年度から管きょ更生工事を施工しています。今後も管更生等改築工事及び管きょの補修を行っていき、③管渠改善率の上昇を目指します。</t>
    <phoneticPr fontId="4"/>
  </si>
  <si>
    <t>　小金井市公共下水道事業は、昭和44年に公共下水道整備計画に着手し、昭和62年の普及率100％達成後、維持管理の時代へと推移しました。
　当初敷設した管きょが供用開始後50年を迎え、今後施設更新に係る事業費の増大が見込まれます。また、今後の人口減少による下水道使用料の減少や流域下水道への負担金の増加などから、早急な財源確保の検討が必要となります。
　令和４年度に安定的な経営を継続することを目指し、長期的な財政状況の分析と見通し、使用料・事務事業の定期的な分析、ストックの利活用の取り組みなどについて、「小金井市下水道総合計画」及び「経営戦略改訂版」を策定しました。
　現在は、令和７年度と令和8年度の2か年をかけて「小金井市下水道総合計画改訂版」及び「経営戦略改訂版」を策定中であり、下水道使用料の改定についても取り組んでいるところです。</t>
    <phoneticPr fontId="4"/>
  </si>
  <si>
    <t>　①の経常収支比率は103.96％であり、経営状態は安定しています。②の累積欠損金比率は0％であり、累積欠損金は発生していません。③の流動比率は335.78％で、経営状態は安定しています。令和６年度に流動比率が上がったのは、企業債の借り入れにより、現金預金が増加したためです。④企業債残高対事業規模比率は25.08％と、類似団体平均値を大きく下回っておりますが、これは近年新たな借り入れを控えているためであり、今後老朽化施設の更新による事業費増加のため、企業債残高が増加することが見込まれます。将来に渡る下水道事業の経営の安定化を継続するために事業費の平準化を図り、計画的かつ効率的な維持修繕・改築更新に取り組む必要があります。⑤経費回収率は124.01％で、使用料で回収すべき経費を使用料で賄えている状況を示す100％以上であるため、健全であると言えます。なお、令和２年度と令和３年度の数値は誤記入であり、正しくは令和２年度は121.05％、令和３年度は119.84％です。⑥汚水処理原価は64.19円で、類似団体と比べても低い数値で推移しています。なお、令和２年度と令和３年度の数値は誤記入であり、正しくは令和２年度は65.63円、令和３年度は66.13円です。⑧水洗化率は99.99％とほぼ100％に達しており、将来的には100％になると見込まれます。
　以上の指標を分析した結果、現状では経営が健全であると考えますが、今後施設の更新のため事業費の増加が見込まれるため、費用の縮減や収入の確保等継続的な下水道事業経営の見直しが必要と考えます。</t>
    <rPh sb="516" eb="517">
      <t>エン</t>
    </rPh>
    <rPh sb="529" eb="530">
      <t>エン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</si>
</sst>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formatCode="#,##0.00;&quot;△&quot;#,##0.00">
                  <c:v>0</c:v>
                </c:pt>
                <c:pt idx="1">
                  <c:v>0.01</c:v>
                </c:pt>
                <c:pt idx="2">
                  <c:v>0.11</c:v>
                </c:pt>
                <c:pt idx="3">
                  <c:v>0.36</c:v>
                </c:pt>
                <c:pt idx="4">
                  <c:v>0.09</c:v>
                </c:pt>
              </c:numCache>
            </c:numRef>
          </c:val>
          <c:extLst>
            <c:ext xmlns:c16="http://schemas.microsoft.com/office/drawing/2014/chart" uri="{C3380CC4-5D6E-409C-BE32-E72D297353CC}">
              <c16:uniqueId val="{00000000-7100-485B-A6F0-5C8B74F67C4A}"/>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0.14000000000000001</c:v>
                </c:pt>
                <c:pt idx="1">
                  <c:v>0.15</c:v>
                </c:pt>
                <c:pt idx="2">
                  <c:v>0.16</c:v>
                </c:pt>
                <c:pt idx="3">
                  <c:v>0.16</c:v>
                </c:pt>
                <c:pt idx="4">
                  <c:v>0.16</c:v>
                </c:pt>
              </c:numCache>
            </c:numRef>
          </c:val>
          <c:smooth val="0"/>
          <c:extLst>
            <c:ext xmlns:c16="http://schemas.microsoft.com/office/drawing/2014/chart" uri="{C3380CC4-5D6E-409C-BE32-E72D297353CC}">
              <c16:uniqueId val="{00000001-7100-485B-A6F0-5C8B74F67C4A}"/>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97F-48FB-B9AC-B2ECFFF9DC39}"/>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64.930000000000007</c:v>
                </c:pt>
                <c:pt idx="1">
                  <c:v>65.680000000000007</c:v>
                </c:pt>
                <c:pt idx="2">
                  <c:v>63.62</c:v>
                </c:pt>
                <c:pt idx="3">
                  <c:v>62.65</c:v>
                </c:pt>
                <c:pt idx="4">
                  <c:v>61.96</c:v>
                </c:pt>
              </c:numCache>
            </c:numRef>
          </c:val>
          <c:smooth val="0"/>
          <c:extLst>
            <c:ext xmlns:c16="http://schemas.microsoft.com/office/drawing/2014/chart" uri="{C3380CC4-5D6E-409C-BE32-E72D297353CC}">
              <c16:uniqueId val="{00000001-497F-48FB-B9AC-B2ECFFF9DC39}"/>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99.99</c:v>
                </c:pt>
                <c:pt idx="1">
                  <c:v>99.99</c:v>
                </c:pt>
                <c:pt idx="2">
                  <c:v>99.99</c:v>
                </c:pt>
                <c:pt idx="3">
                  <c:v>99.99</c:v>
                </c:pt>
                <c:pt idx="4">
                  <c:v>99.99</c:v>
                </c:pt>
              </c:numCache>
            </c:numRef>
          </c:val>
          <c:extLst>
            <c:ext xmlns:c16="http://schemas.microsoft.com/office/drawing/2014/chart" uri="{C3380CC4-5D6E-409C-BE32-E72D297353CC}">
              <c16:uniqueId val="{00000000-8095-4423-BEF7-EEF1AD5F9BB6}"/>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97.7</c:v>
                </c:pt>
                <c:pt idx="1">
                  <c:v>97.59</c:v>
                </c:pt>
                <c:pt idx="2">
                  <c:v>97.53</c:v>
                </c:pt>
                <c:pt idx="3">
                  <c:v>97.54</c:v>
                </c:pt>
                <c:pt idx="4">
                  <c:v>97.51</c:v>
                </c:pt>
              </c:numCache>
            </c:numRef>
          </c:val>
          <c:smooth val="0"/>
          <c:extLst>
            <c:ext xmlns:c16="http://schemas.microsoft.com/office/drawing/2014/chart" uri="{C3380CC4-5D6E-409C-BE32-E72D297353CC}">
              <c16:uniqueId val="{00000001-8095-4423-BEF7-EEF1AD5F9BB6}"/>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106.59</c:v>
                </c:pt>
                <c:pt idx="1">
                  <c:v>104.07</c:v>
                </c:pt>
                <c:pt idx="2">
                  <c:v>105.62</c:v>
                </c:pt>
                <c:pt idx="3">
                  <c:v>105.18</c:v>
                </c:pt>
                <c:pt idx="4">
                  <c:v>103.96</c:v>
                </c:pt>
              </c:numCache>
            </c:numRef>
          </c:val>
          <c:extLst>
            <c:ext xmlns:c16="http://schemas.microsoft.com/office/drawing/2014/chart" uri="{C3380CC4-5D6E-409C-BE32-E72D297353CC}">
              <c16:uniqueId val="{00000000-6BE9-4339-A631-2C9B21BC20FC}"/>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107.09</c:v>
                </c:pt>
                <c:pt idx="1">
                  <c:v>107.96</c:v>
                </c:pt>
                <c:pt idx="2">
                  <c:v>107.29</c:v>
                </c:pt>
                <c:pt idx="3">
                  <c:v>106.58</c:v>
                </c:pt>
                <c:pt idx="4">
                  <c:v>106.8</c:v>
                </c:pt>
              </c:numCache>
            </c:numRef>
          </c:val>
          <c:smooth val="0"/>
          <c:extLst>
            <c:ext xmlns:c16="http://schemas.microsoft.com/office/drawing/2014/chart" uri="{C3380CC4-5D6E-409C-BE32-E72D297353CC}">
              <c16:uniqueId val="{00000001-6BE9-4339-A631-2C9B21BC20FC}"/>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6.64</c:v>
                </c:pt>
                <c:pt idx="1">
                  <c:v>13.1</c:v>
                </c:pt>
                <c:pt idx="2">
                  <c:v>19.309999999999999</c:v>
                </c:pt>
                <c:pt idx="3">
                  <c:v>24.78</c:v>
                </c:pt>
                <c:pt idx="4">
                  <c:v>29.83</c:v>
                </c:pt>
              </c:numCache>
            </c:numRef>
          </c:val>
          <c:extLst>
            <c:ext xmlns:c16="http://schemas.microsoft.com/office/drawing/2014/chart" uri="{C3380CC4-5D6E-409C-BE32-E72D297353CC}">
              <c16:uniqueId val="{00000000-5836-4749-B87E-DCFFD87016B1}"/>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23.38</c:v>
                </c:pt>
                <c:pt idx="1">
                  <c:v>24.59</c:v>
                </c:pt>
                <c:pt idx="2">
                  <c:v>26.87</c:v>
                </c:pt>
                <c:pt idx="3">
                  <c:v>29.31</c:v>
                </c:pt>
                <c:pt idx="4">
                  <c:v>31.67</c:v>
                </c:pt>
              </c:numCache>
            </c:numRef>
          </c:val>
          <c:smooth val="0"/>
          <c:extLst>
            <c:ext xmlns:c16="http://schemas.microsoft.com/office/drawing/2014/chart" uri="{C3380CC4-5D6E-409C-BE32-E72D297353CC}">
              <c16:uniqueId val="{00000001-5836-4749-B87E-DCFFD87016B1}"/>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3.22</c:v>
                </c:pt>
                <c:pt idx="1">
                  <c:v>8.01</c:v>
                </c:pt>
                <c:pt idx="2">
                  <c:v>22.27</c:v>
                </c:pt>
                <c:pt idx="3">
                  <c:v>22.16</c:v>
                </c:pt>
                <c:pt idx="4">
                  <c:v>30.91</c:v>
                </c:pt>
              </c:numCache>
            </c:numRef>
          </c:val>
          <c:extLst>
            <c:ext xmlns:c16="http://schemas.microsoft.com/office/drawing/2014/chart" uri="{C3380CC4-5D6E-409C-BE32-E72D297353CC}">
              <c16:uniqueId val="{00000000-CD1C-400C-A80B-2673C0A2CACC}"/>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8.1999999999999993</c:v>
                </c:pt>
                <c:pt idx="1">
                  <c:v>9.43</c:v>
                </c:pt>
                <c:pt idx="2">
                  <c:v>12.4</c:v>
                </c:pt>
                <c:pt idx="3">
                  <c:v>13.81</c:v>
                </c:pt>
                <c:pt idx="4">
                  <c:v>15.32</c:v>
                </c:pt>
              </c:numCache>
            </c:numRef>
          </c:val>
          <c:smooth val="0"/>
          <c:extLst>
            <c:ext xmlns:c16="http://schemas.microsoft.com/office/drawing/2014/chart" uri="{C3380CC4-5D6E-409C-BE32-E72D297353CC}">
              <c16:uniqueId val="{00000001-CD1C-400C-A80B-2673C0A2CACC}"/>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6B2-4F8F-8664-109DE8958E79}"/>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0.59</c:v>
                </c:pt>
                <c:pt idx="1">
                  <c:v>0.68</c:v>
                </c:pt>
                <c:pt idx="2">
                  <c:v>0.9</c:v>
                </c:pt>
                <c:pt idx="3">
                  <c:v>1.19</c:v>
                </c:pt>
                <c:pt idx="4">
                  <c:v>1.4</c:v>
                </c:pt>
              </c:numCache>
            </c:numRef>
          </c:val>
          <c:smooth val="0"/>
          <c:extLst>
            <c:ext xmlns:c16="http://schemas.microsoft.com/office/drawing/2014/chart" uri="{C3380CC4-5D6E-409C-BE32-E72D297353CC}">
              <c16:uniqueId val="{00000001-D6B2-4F8F-8664-109DE8958E79}"/>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267.88</c:v>
                </c:pt>
                <c:pt idx="1">
                  <c:v>295.3</c:v>
                </c:pt>
                <c:pt idx="2">
                  <c:v>273.52999999999997</c:v>
                </c:pt>
                <c:pt idx="3">
                  <c:v>270.63</c:v>
                </c:pt>
                <c:pt idx="4">
                  <c:v>335.78</c:v>
                </c:pt>
              </c:numCache>
            </c:numRef>
          </c:val>
          <c:extLst>
            <c:ext xmlns:c16="http://schemas.microsoft.com/office/drawing/2014/chart" uri="{C3380CC4-5D6E-409C-BE32-E72D297353CC}">
              <c16:uniqueId val="{00000000-02C3-4753-ABD0-28E4CB470440}"/>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77.72</c:v>
                </c:pt>
                <c:pt idx="1">
                  <c:v>86.61</c:v>
                </c:pt>
                <c:pt idx="2">
                  <c:v>100.73</c:v>
                </c:pt>
                <c:pt idx="3">
                  <c:v>108.7</c:v>
                </c:pt>
                <c:pt idx="4">
                  <c:v>120.78</c:v>
                </c:pt>
              </c:numCache>
            </c:numRef>
          </c:val>
          <c:smooth val="0"/>
          <c:extLst>
            <c:ext xmlns:c16="http://schemas.microsoft.com/office/drawing/2014/chart" uri="{C3380CC4-5D6E-409C-BE32-E72D297353CC}">
              <c16:uniqueId val="{00000001-02C3-4753-ABD0-28E4CB470440}"/>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38.54</c:v>
                </c:pt>
                <c:pt idx="1">
                  <c:v>27.17</c:v>
                </c:pt>
                <c:pt idx="2">
                  <c:v>25.94</c:v>
                </c:pt>
                <c:pt idx="3">
                  <c:v>22.86</c:v>
                </c:pt>
                <c:pt idx="4">
                  <c:v>25.08</c:v>
                </c:pt>
              </c:numCache>
            </c:numRef>
          </c:val>
          <c:extLst>
            <c:ext xmlns:c16="http://schemas.microsoft.com/office/drawing/2014/chart" uri="{C3380CC4-5D6E-409C-BE32-E72D297353CC}">
              <c16:uniqueId val="{00000000-7188-4A43-A894-C00382626368}"/>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485.6</c:v>
                </c:pt>
                <c:pt idx="1">
                  <c:v>463.93</c:v>
                </c:pt>
                <c:pt idx="2">
                  <c:v>481.88</c:v>
                </c:pt>
                <c:pt idx="3">
                  <c:v>460.03</c:v>
                </c:pt>
                <c:pt idx="4">
                  <c:v>447.27</c:v>
                </c:pt>
              </c:numCache>
            </c:numRef>
          </c:val>
          <c:smooth val="0"/>
          <c:extLst>
            <c:ext xmlns:c16="http://schemas.microsoft.com/office/drawing/2014/chart" uri="{C3380CC4-5D6E-409C-BE32-E72D297353CC}">
              <c16:uniqueId val="{00000001-7188-4A43-A894-C00382626368}"/>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181.87</c:v>
                </c:pt>
                <c:pt idx="1">
                  <c:v>178.22</c:v>
                </c:pt>
                <c:pt idx="2">
                  <c:v>123.46</c:v>
                </c:pt>
                <c:pt idx="3">
                  <c:v>119.27</c:v>
                </c:pt>
                <c:pt idx="4">
                  <c:v>124.01</c:v>
                </c:pt>
              </c:numCache>
            </c:numRef>
          </c:val>
          <c:extLst>
            <c:ext xmlns:c16="http://schemas.microsoft.com/office/drawing/2014/chart" uri="{C3380CC4-5D6E-409C-BE32-E72D297353CC}">
              <c16:uniqueId val="{00000000-3DF0-4EA0-BB39-D6CE45EC53A1}"/>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99.95</c:v>
                </c:pt>
                <c:pt idx="1">
                  <c:v>103.4</c:v>
                </c:pt>
                <c:pt idx="2">
                  <c:v>101.87</c:v>
                </c:pt>
                <c:pt idx="3">
                  <c:v>101.33</c:v>
                </c:pt>
                <c:pt idx="4">
                  <c:v>101.5</c:v>
                </c:pt>
              </c:numCache>
            </c:numRef>
          </c:val>
          <c:smooth val="0"/>
          <c:extLst>
            <c:ext xmlns:c16="http://schemas.microsoft.com/office/drawing/2014/chart" uri="{C3380CC4-5D6E-409C-BE32-E72D297353CC}">
              <c16:uniqueId val="{00000001-3DF0-4EA0-BB39-D6CE45EC53A1}"/>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43.68</c:v>
                </c:pt>
                <c:pt idx="1">
                  <c:v>44.47</c:v>
                </c:pt>
                <c:pt idx="2">
                  <c:v>64.05</c:v>
                </c:pt>
                <c:pt idx="3">
                  <c:v>66.489999999999995</c:v>
                </c:pt>
                <c:pt idx="4">
                  <c:v>64.19</c:v>
                </c:pt>
              </c:numCache>
            </c:numRef>
          </c:val>
          <c:extLst>
            <c:ext xmlns:c16="http://schemas.microsoft.com/office/drawing/2014/chart" uri="{C3380CC4-5D6E-409C-BE32-E72D297353CC}">
              <c16:uniqueId val="{00000000-06AB-402F-B02D-9222B26F32C8}"/>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110.21</c:v>
                </c:pt>
                <c:pt idx="1">
                  <c:v>110.26</c:v>
                </c:pt>
                <c:pt idx="2">
                  <c:v>111.88</c:v>
                </c:pt>
                <c:pt idx="3">
                  <c:v>114.16</c:v>
                </c:pt>
                <c:pt idx="4">
                  <c:v>114.28</c:v>
                </c:pt>
              </c:numCache>
            </c:numRef>
          </c:val>
          <c:smooth val="0"/>
          <c:extLst>
            <c:ext xmlns:c16="http://schemas.microsoft.com/office/drawing/2014/chart" uri="{C3380CC4-5D6E-409C-BE32-E72D297353CC}">
              <c16:uniqueId val="{00000001-06AB-402F-B02D-9222B26F32C8}"/>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H1" zoomScaleNormal="100" workbookViewId="0">
      <selection activeCell="BL45" sqref="BL45:BZ46"/>
    </sheetView>
  </sheetViews>
  <sheetFormatPr defaultColWidth="2.6328125" defaultRowHeight="13" x14ac:dyDescent="0.2"/>
  <cols>
    <col min="1" max="1" width="2.6328125" customWidth="1"/>
    <col min="2" max="62" width="3.81640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東京都　小金井市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Aa</v>
      </c>
      <c r="X8" s="64"/>
      <c r="Y8" s="64"/>
      <c r="Z8" s="64"/>
      <c r="AA8" s="64"/>
      <c r="AB8" s="64"/>
      <c r="AC8" s="64"/>
      <c r="AD8" s="65" t="str">
        <f>データ!$M$6</f>
        <v>非設置</v>
      </c>
      <c r="AE8" s="65"/>
      <c r="AF8" s="65"/>
      <c r="AG8" s="65"/>
      <c r="AH8" s="65"/>
      <c r="AI8" s="65"/>
      <c r="AJ8" s="65"/>
      <c r="AK8" s="3"/>
      <c r="AL8" s="45">
        <f>データ!S6</f>
        <v>125174</v>
      </c>
      <c r="AM8" s="45"/>
      <c r="AN8" s="45"/>
      <c r="AO8" s="45"/>
      <c r="AP8" s="45"/>
      <c r="AQ8" s="45"/>
      <c r="AR8" s="45"/>
      <c r="AS8" s="45"/>
      <c r="AT8" s="44">
        <f>データ!T6</f>
        <v>11.3</v>
      </c>
      <c r="AU8" s="44"/>
      <c r="AV8" s="44"/>
      <c r="AW8" s="44"/>
      <c r="AX8" s="44"/>
      <c r="AY8" s="44"/>
      <c r="AZ8" s="44"/>
      <c r="BA8" s="44"/>
      <c r="BB8" s="44">
        <f>データ!U6</f>
        <v>11077.35</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2">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2">
      <c r="A10" s="2"/>
      <c r="B10" s="44" t="str">
        <f>データ!N6</f>
        <v>-</v>
      </c>
      <c r="C10" s="44"/>
      <c r="D10" s="44"/>
      <c r="E10" s="44"/>
      <c r="F10" s="44"/>
      <c r="G10" s="44"/>
      <c r="H10" s="44"/>
      <c r="I10" s="44">
        <f>データ!O6</f>
        <v>89.93</v>
      </c>
      <c r="J10" s="44"/>
      <c r="K10" s="44"/>
      <c r="L10" s="44"/>
      <c r="M10" s="44"/>
      <c r="N10" s="44"/>
      <c r="O10" s="44"/>
      <c r="P10" s="44">
        <f>データ!P6</f>
        <v>100</v>
      </c>
      <c r="Q10" s="44"/>
      <c r="R10" s="44"/>
      <c r="S10" s="44"/>
      <c r="T10" s="44"/>
      <c r="U10" s="44"/>
      <c r="V10" s="44"/>
      <c r="W10" s="44">
        <f>データ!Q6</f>
        <v>99.74</v>
      </c>
      <c r="X10" s="44"/>
      <c r="Y10" s="44"/>
      <c r="Z10" s="44"/>
      <c r="AA10" s="44"/>
      <c r="AB10" s="44"/>
      <c r="AC10" s="44"/>
      <c r="AD10" s="45">
        <f>データ!R6</f>
        <v>1309</v>
      </c>
      <c r="AE10" s="45"/>
      <c r="AF10" s="45"/>
      <c r="AG10" s="45"/>
      <c r="AH10" s="45"/>
      <c r="AI10" s="45"/>
      <c r="AJ10" s="45"/>
      <c r="AK10" s="2"/>
      <c r="AL10" s="45">
        <f>データ!V6</f>
        <v>125349</v>
      </c>
      <c r="AM10" s="45"/>
      <c r="AN10" s="45"/>
      <c r="AO10" s="45"/>
      <c r="AP10" s="45"/>
      <c r="AQ10" s="45"/>
      <c r="AR10" s="45"/>
      <c r="AS10" s="45"/>
      <c r="AT10" s="44">
        <f>データ!W6</f>
        <v>11.33</v>
      </c>
      <c r="AU10" s="44"/>
      <c r="AV10" s="44"/>
      <c r="AW10" s="44"/>
      <c r="AX10" s="44"/>
      <c r="AY10" s="44"/>
      <c r="AZ10" s="44"/>
      <c r="BA10" s="44"/>
      <c r="BB10" s="44">
        <f>データ!X6</f>
        <v>11063.46</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115</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114</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sZM2wnsjHJn0j+yPYbmepJU5/g5DXzugEsNu1qaLYqoolGwF3HMUIYQyfNbdyXi/hPjijKqeDeTeu7jGFIHp+A==" saltValue="8ZoKJ89yI41WQCE+mWS5i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1"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 x14ac:dyDescent="0.2"/>
  <cols>
    <col min="2" max="144" width="11.9062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132101</v>
      </c>
      <c r="D6" s="19">
        <f t="shared" si="3"/>
        <v>46</v>
      </c>
      <c r="E6" s="19">
        <f t="shared" si="3"/>
        <v>17</v>
      </c>
      <c r="F6" s="19">
        <f t="shared" si="3"/>
        <v>1</v>
      </c>
      <c r="G6" s="19">
        <f t="shared" si="3"/>
        <v>0</v>
      </c>
      <c r="H6" s="19" t="str">
        <f t="shared" si="3"/>
        <v>東京都　小金井市</v>
      </c>
      <c r="I6" s="19" t="str">
        <f t="shared" si="3"/>
        <v>法適用</v>
      </c>
      <c r="J6" s="19" t="str">
        <f t="shared" si="3"/>
        <v>下水道事業</v>
      </c>
      <c r="K6" s="19" t="str">
        <f t="shared" si="3"/>
        <v>公共下水道</v>
      </c>
      <c r="L6" s="19" t="str">
        <f t="shared" si="3"/>
        <v>Aa</v>
      </c>
      <c r="M6" s="19" t="str">
        <f t="shared" si="3"/>
        <v>非設置</v>
      </c>
      <c r="N6" s="20" t="str">
        <f t="shared" si="3"/>
        <v>-</v>
      </c>
      <c r="O6" s="20">
        <f t="shared" si="3"/>
        <v>89.93</v>
      </c>
      <c r="P6" s="20">
        <f t="shared" si="3"/>
        <v>100</v>
      </c>
      <c r="Q6" s="20">
        <f t="shared" si="3"/>
        <v>99.74</v>
      </c>
      <c r="R6" s="20">
        <f t="shared" si="3"/>
        <v>1309</v>
      </c>
      <c r="S6" s="20">
        <f t="shared" si="3"/>
        <v>125174</v>
      </c>
      <c r="T6" s="20">
        <f t="shared" si="3"/>
        <v>11.3</v>
      </c>
      <c r="U6" s="20">
        <f t="shared" si="3"/>
        <v>11077.35</v>
      </c>
      <c r="V6" s="20">
        <f t="shared" si="3"/>
        <v>125349</v>
      </c>
      <c r="W6" s="20">
        <f t="shared" si="3"/>
        <v>11.33</v>
      </c>
      <c r="X6" s="20">
        <f t="shared" si="3"/>
        <v>11063.46</v>
      </c>
      <c r="Y6" s="21">
        <f>IF(Y7="",NA(),Y7)</f>
        <v>106.59</v>
      </c>
      <c r="Z6" s="21">
        <f t="shared" ref="Z6:AH6" si="4">IF(Z7="",NA(),Z7)</f>
        <v>104.07</v>
      </c>
      <c r="AA6" s="21">
        <f t="shared" si="4"/>
        <v>105.62</v>
      </c>
      <c r="AB6" s="21">
        <f t="shared" si="4"/>
        <v>105.18</v>
      </c>
      <c r="AC6" s="21">
        <f t="shared" si="4"/>
        <v>103.96</v>
      </c>
      <c r="AD6" s="21">
        <f t="shared" si="4"/>
        <v>107.09</v>
      </c>
      <c r="AE6" s="21">
        <f t="shared" si="4"/>
        <v>107.96</v>
      </c>
      <c r="AF6" s="21">
        <f t="shared" si="4"/>
        <v>107.29</v>
      </c>
      <c r="AG6" s="21">
        <f t="shared" si="4"/>
        <v>106.58</v>
      </c>
      <c r="AH6" s="21">
        <f t="shared" si="4"/>
        <v>106.8</v>
      </c>
      <c r="AI6" s="20" t="str">
        <f>IF(AI7="","",IF(AI7="-","【-】","【"&amp;SUBSTITUTE(TEXT(AI7,"#,##0.00"),"-","△")&amp;"】"))</f>
        <v>【105.36】</v>
      </c>
      <c r="AJ6" s="20">
        <f>IF(AJ7="",NA(),AJ7)</f>
        <v>0</v>
      </c>
      <c r="AK6" s="20">
        <f t="shared" ref="AK6:AS6" si="5">IF(AK7="",NA(),AK7)</f>
        <v>0</v>
      </c>
      <c r="AL6" s="20">
        <f t="shared" si="5"/>
        <v>0</v>
      </c>
      <c r="AM6" s="20">
        <f t="shared" si="5"/>
        <v>0</v>
      </c>
      <c r="AN6" s="20">
        <f t="shared" si="5"/>
        <v>0</v>
      </c>
      <c r="AO6" s="21">
        <f t="shared" si="5"/>
        <v>0.59</v>
      </c>
      <c r="AP6" s="21">
        <f t="shared" si="5"/>
        <v>0.68</v>
      </c>
      <c r="AQ6" s="21">
        <f t="shared" si="5"/>
        <v>0.9</v>
      </c>
      <c r="AR6" s="21">
        <f t="shared" si="5"/>
        <v>1.19</v>
      </c>
      <c r="AS6" s="21">
        <f t="shared" si="5"/>
        <v>1.4</v>
      </c>
      <c r="AT6" s="20" t="str">
        <f>IF(AT7="","",IF(AT7="-","【-】","【"&amp;SUBSTITUTE(TEXT(AT7,"#,##0.00"),"-","△")&amp;"】"))</f>
        <v>【3.12】</v>
      </c>
      <c r="AU6" s="21">
        <f>IF(AU7="",NA(),AU7)</f>
        <v>267.88</v>
      </c>
      <c r="AV6" s="21">
        <f t="shared" ref="AV6:BD6" si="6">IF(AV7="",NA(),AV7)</f>
        <v>295.3</v>
      </c>
      <c r="AW6" s="21">
        <f t="shared" si="6"/>
        <v>273.52999999999997</v>
      </c>
      <c r="AX6" s="21">
        <f t="shared" si="6"/>
        <v>270.63</v>
      </c>
      <c r="AY6" s="21">
        <f t="shared" si="6"/>
        <v>335.78</v>
      </c>
      <c r="AZ6" s="21">
        <f t="shared" si="6"/>
        <v>77.72</v>
      </c>
      <c r="BA6" s="21">
        <f t="shared" si="6"/>
        <v>86.61</v>
      </c>
      <c r="BB6" s="21">
        <f t="shared" si="6"/>
        <v>100.73</v>
      </c>
      <c r="BC6" s="21">
        <f t="shared" si="6"/>
        <v>108.7</v>
      </c>
      <c r="BD6" s="21">
        <f t="shared" si="6"/>
        <v>120.78</v>
      </c>
      <c r="BE6" s="20" t="str">
        <f>IF(BE7="","",IF(BE7="-","【-】","【"&amp;SUBSTITUTE(TEXT(BE7,"#,##0.00"),"-","△")&amp;"】"))</f>
        <v>【82.75】</v>
      </c>
      <c r="BF6" s="21">
        <f>IF(BF7="",NA(),BF7)</f>
        <v>38.54</v>
      </c>
      <c r="BG6" s="21">
        <f t="shared" ref="BG6:BO6" si="7">IF(BG7="",NA(),BG7)</f>
        <v>27.17</v>
      </c>
      <c r="BH6" s="21">
        <f t="shared" si="7"/>
        <v>25.94</v>
      </c>
      <c r="BI6" s="21">
        <f t="shared" si="7"/>
        <v>22.86</v>
      </c>
      <c r="BJ6" s="21">
        <f t="shared" si="7"/>
        <v>25.08</v>
      </c>
      <c r="BK6" s="21">
        <f t="shared" si="7"/>
        <v>485.6</v>
      </c>
      <c r="BL6" s="21">
        <f t="shared" si="7"/>
        <v>463.93</v>
      </c>
      <c r="BM6" s="21">
        <f t="shared" si="7"/>
        <v>481.88</v>
      </c>
      <c r="BN6" s="21">
        <f t="shared" si="7"/>
        <v>460.03</v>
      </c>
      <c r="BO6" s="21">
        <f t="shared" si="7"/>
        <v>447.27</v>
      </c>
      <c r="BP6" s="20" t="str">
        <f>IF(BP7="","",IF(BP7="-","【-】","【"&amp;SUBSTITUTE(TEXT(BP7,"#,##0.00"),"-","△")&amp;"】"))</f>
        <v>【602.56】</v>
      </c>
      <c r="BQ6" s="21">
        <f>IF(BQ7="",NA(),BQ7)</f>
        <v>181.87</v>
      </c>
      <c r="BR6" s="21">
        <f t="shared" ref="BR6:BZ6" si="8">IF(BR7="",NA(),BR7)</f>
        <v>178.22</v>
      </c>
      <c r="BS6" s="21">
        <f t="shared" si="8"/>
        <v>123.46</v>
      </c>
      <c r="BT6" s="21">
        <f t="shared" si="8"/>
        <v>119.27</v>
      </c>
      <c r="BU6" s="21">
        <f t="shared" si="8"/>
        <v>124.01</v>
      </c>
      <c r="BV6" s="21">
        <f t="shared" si="8"/>
        <v>99.95</v>
      </c>
      <c r="BW6" s="21">
        <f t="shared" si="8"/>
        <v>103.4</v>
      </c>
      <c r="BX6" s="21">
        <f t="shared" si="8"/>
        <v>101.87</v>
      </c>
      <c r="BY6" s="21">
        <f t="shared" si="8"/>
        <v>101.33</v>
      </c>
      <c r="BZ6" s="21">
        <f t="shared" si="8"/>
        <v>101.5</v>
      </c>
      <c r="CA6" s="20" t="str">
        <f>IF(CA7="","",IF(CA7="-","【-】","【"&amp;SUBSTITUTE(TEXT(CA7,"#,##0.00"),"-","△")&amp;"】"))</f>
        <v>【97.94】</v>
      </c>
      <c r="CB6" s="21">
        <f>IF(CB7="",NA(),CB7)</f>
        <v>43.68</v>
      </c>
      <c r="CC6" s="21">
        <f t="shared" ref="CC6:CK6" si="9">IF(CC7="",NA(),CC7)</f>
        <v>44.47</v>
      </c>
      <c r="CD6" s="21">
        <f t="shared" si="9"/>
        <v>64.05</v>
      </c>
      <c r="CE6" s="21">
        <f t="shared" si="9"/>
        <v>66.489999999999995</v>
      </c>
      <c r="CF6" s="21">
        <f t="shared" si="9"/>
        <v>64.19</v>
      </c>
      <c r="CG6" s="21">
        <f t="shared" si="9"/>
        <v>110.21</v>
      </c>
      <c r="CH6" s="21">
        <f t="shared" si="9"/>
        <v>110.26</v>
      </c>
      <c r="CI6" s="21">
        <f t="shared" si="9"/>
        <v>111.88</v>
      </c>
      <c r="CJ6" s="21">
        <f t="shared" si="9"/>
        <v>114.16</v>
      </c>
      <c r="CK6" s="21">
        <f t="shared" si="9"/>
        <v>114.28</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64.930000000000007</v>
      </c>
      <c r="CS6" s="21">
        <f t="shared" si="10"/>
        <v>65.680000000000007</v>
      </c>
      <c r="CT6" s="21">
        <f t="shared" si="10"/>
        <v>63.62</v>
      </c>
      <c r="CU6" s="21">
        <f t="shared" si="10"/>
        <v>62.65</v>
      </c>
      <c r="CV6" s="21">
        <f t="shared" si="10"/>
        <v>61.96</v>
      </c>
      <c r="CW6" s="20" t="str">
        <f>IF(CW7="","",IF(CW7="-","【-】","【"&amp;SUBSTITUTE(TEXT(CW7,"#,##0.00"),"-","△")&amp;"】"))</f>
        <v>【60.13】</v>
      </c>
      <c r="CX6" s="21">
        <f>IF(CX7="",NA(),CX7)</f>
        <v>99.99</v>
      </c>
      <c r="CY6" s="21">
        <f t="shared" ref="CY6:DG6" si="11">IF(CY7="",NA(),CY7)</f>
        <v>99.99</v>
      </c>
      <c r="CZ6" s="21">
        <f t="shared" si="11"/>
        <v>99.99</v>
      </c>
      <c r="DA6" s="21">
        <f t="shared" si="11"/>
        <v>99.99</v>
      </c>
      <c r="DB6" s="21">
        <f t="shared" si="11"/>
        <v>99.99</v>
      </c>
      <c r="DC6" s="21">
        <f t="shared" si="11"/>
        <v>97.7</v>
      </c>
      <c r="DD6" s="21">
        <f t="shared" si="11"/>
        <v>97.59</v>
      </c>
      <c r="DE6" s="21">
        <f t="shared" si="11"/>
        <v>97.53</v>
      </c>
      <c r="DF6" s="21">
        <f t="shared" si="11"/>
        <v>97.54</v>
      </c>
      <c r="DG6" s="21">
        <f t="shared" si="11"/>
        <v>97.51</v>
      </c>
      <c r="DH6" s="20" t="str">
        <f>IF(DH7="","",IF(DH7="-","【-】","【"&amp;SUBSTITUTE(TEXT(DH7,"#,##0.00"),"-","△")&amp;"】"))</f>
        <v>【96.00】</v>
      </c>
      <c r="DI6" s="21">
        <f>IF(DI7="",NA(),DI7)</f>
        <v>6.64</v>
      </c>
      <c r="DJ6" s="21">
        <f t="shared" ref="DJ6:DR6" si="12">IF(DJ7="",NA(),DJ7)</f>
        <v>13.1</v>
      </c>
      <c r="DK6" s="21">
        <f t="shared" si="12"/>
        <v>19.309999999999999</v>
      </c>
      <c r="DL6" s="21">
        <f t="shared" si="12"/>
        <v>24.78</v>
      </c>
      <c r="DM6" s="21">
        <f t="shared" si="12"/>
        <v>29.83</v>
      </c>
      <c r="DN6" s="21">
        <f t="shared" si="12"/>
        <v>23.38</v>
      </c>
      <c r="DO6" s="21">
        <f t="shared" si="12"/>
        <v>24.59</v>
      </c>
      <c r="DP6" s="21">
        <f t="shared" si="12"/>
        <v>26.87</v>
      </c>
      <c r="DQ6" s="21">
        <f t="shared" si="12"/>
        <v>29.31</v>
      </c>
      <c r="DR6" s="21">
        <f t="shared" si="12"/>
        <v>31.67</v>
      </c>
      <c r="DS6" s="20" t="str">
        <f>IF(DS7="","",IF(DS7="-","【-】","【"&amp;SUBSTITUTE(TEXT(DS7,"#,##0.00"),"-","△")&amp;"】"))</f>
        <v>【42.20】</v>
      </c>
      <c r="DT6" s="21">
        <f>IF(DT7="",NA(),DT7)</f>
        <v>3.22</v>
      </c>
      <c r="DU6" s="21">
        <f t="shared" ref="DU6:EC6" si="13">IF(DU7="",NA(),DU7)</f>
        <v>8.01</v>
      </c>
      <c r="DV6" s="21">
        <f t="shared" si="13"/>
        <v>22.27</v>
      </c>
      <c r="DW6" s="21">
        <f t="shared" si="13"/>
        <v>22.16</v>
      </c>
      <c r="DX6" s="21">
        <f t="shared" si="13"/>
        <v>30.91</v>
      </c>
      <c r="DY6" s="21">
        <f t="shared" si="13"/>
        <v>8.1999999999999993</v>
      </c>
      <c r="DZ6" s="21">
        <f t="shared" si="13"/>
        <v>9.43</v>
      </c>
      <c r="EA6" s="21">
        <f t="shared" si="13"/>
        <v>12.4</v>
      </c>
      <c r="EB6" s="21">
        <f t="shared" si="13"/>
        <v>13.81</v>
      </c>
      <c r="EC6" s="21">
        <f t="shared" si="13"/>
        <v>15.32</v>
      </c>
      <c r="ED6" s="20" t="str">
        <f>IF(ED7="","",IF(ED7="-","【-】","【"&amp;SUBSTITUTE(TEXT(ED7,"#,##0.00"),"-","△")&amp;"】"))</f>
        <v>【9.46】</v>
      </c>
      <c r="EE6" s="20">
        <f>IF(EE7="",NA(),EE7)</f>
        <v>0</v>
      </c>
      <c r="EF6" s="21">
        <f t="shared" ref="EF6:EN6" si="14">IF(EF7="",NA(),EF7)</f>
        <v>0.01</v>
      </c>
      <c r="EG6" s="21">
        <f t="shared" si="14"/>
        <v>0.11</v>
      </c>
      <c r="EH6" s="21">
        <f t="shared" si="14"/>
        <v>0.36</v>
      </c>
      <c r="EI6" s="21">
        <f t="shared" si="14"/>
        <v>0.09</v>
      </c>
      <c r="EJ6" s="21">
        <f t="shared" si="14"/>
        <v>0.14000000000000001</v>
      </c>
      <c r="EK6" s="21">
        <f t="shared" si="14"/>
        <v>0.15</v>
      </c>
      <c r="EL6" s="21">
        <f t="shared" si="14"/>
        <v>0.16</v>
      </c>
      <c r="EM6" s="21">
        <f t="shared" si="14"/>
        <v>0.16</v>
      </c>
      <c r="EN6" s="21">
        <f t="shared" si="14"/>
        <v>0.16</v>
      </c>
      <c r="EO6" s="20" t="str">
        <f>IF(EO7="","",IF(EO7="-","【-】","【"&amp;SUBSTITUTE(TEXT(EO7,"#,##0.00"),"-","△")&amp;"】"))</f>
        <v>【0.19】</v>
      </c>
    </row>
    <row r="7" spans="1:148" s="22" customFormat="1" x14ac:dyDescent="0.2">
      <c r="A7" s="14"/>
      <c r="B7" s="23">
        <v>2024</v>
      </c>
      <c r="C7" s="23">
        <v>132101</v>
      </c>
      <c r="D7" s="23">
        <v>46</v>
      </c>
      <c r="E7" s="23">
        <v>17</v>
      </c>
      <c r="F7" s="23">
        <v>1</v>
      </c>
      <c r="G7" s="23">
        <v>0</v>
      </c>
      <c r="H7" s="23" t="s">
        <v>96</v>
      </c>
      <c r="I7" s="23" t="s">
        <v>97</v>
      </c>
      <c r="J7" s="23" t="s">
        <v>98</v>
      </c>
      <c r="K7" s="23" t="s">
        <v>99</v>
      </c>
      <c r="L7" s="23" t="s">
        <v>100</v>
      </c>
      <c r="M7" s="23" t="s">
        <v>101</v>
      </c>
      <c r="N7" s="24" t="s">
        <v>102</v>
      </c>
      <c r="O7" s="24">
        <v>89.93</v>
      </c>
      <c r="P7" s="24">
        <v>100</v>
      </c>
      <c r="Q7" s="24">
        <v>99.74</v>
      </c>
      <c r="R7" s="24">
        <v>1309</v>
      </c>
      <c r="S7" s="24">
        <v>125174</v>
      </c>
      <c r="T7" s="24">
        <v>11.3</v>
      </c>
      <c r="U7" s="24">
        <v>11077.35</v>
      </c>
      <c r="V7" s="24">
        <v>125349</v>
      </c>
      <c r="W7" s="24">
        <v>11.33</v>
      </c>
      <c r="X7" s="24">
        <v>11063.46</v>
      </c>
      <c r="Y7" s="24">
        <v>106.59</v>
      </c>
      <c r="Z7" s="24">
        <v>104.07</v>
      </c>
      <c r="AA7" s="24">
        <v>105.62</v>
      </c>
      <c r="AB7" s="24">
        <v>105.18</v>
      </c>
      <c r="AC7" s="24">
        <v>103.96</v>
      </c>
      <c r="AD7" s="24">
        <v>107.09</v>
      </c>
      <c r="AE7" s="24">
        <v>107.96</v>
      </c>
      <c r="AF7" s="24">
        <v>107.29</v>
      </c>
      <c r="AG7" s="24">
        <v>106.58</v>
      </c>
      <c r="AH7" s="24">
        <v>106.8</v>
      </c>
      <c r="AI7" s="24">
        <v>105.36</v>
      </c>
      <c r="AJ7" s="24">
        <v>0</v>
      </c>
      <c r="AK7" s="24">
        <v>0</v>
      </c>
      <c r="AL7" s="24">
        <v>0</v>
      </c>
      <c r="AM7" s="24">
        <v>0</v>
      </c>
      <c r="AN7" s="24">
        <v>0</v>
      </c>
      <c r="AO7" s="24">
        <v>0.59</v>
      </c>
      <c r="AP7" s="24">
        <v>0.68</v>
      </c>
      <c r="AQ7" s="24">
        <v>0.9</v>
      </c>
      <c r="AR7" s="24">
        <v>1.19</v>
      </c>
      <c r="AS7" s="24">
        <v>1.4</v>
      </c>
      <c r="AT7" s="24">
        <v>3.12</v>
      </c>
      <c r="AU7" s="24">
        <v>267.88</v>
      </c>
      <c r="AV7" s="24">
        <v>295.3</v>
      </c>
      <c r="AW7" s="24">
        <v>273.52999999999997</v>
      </c>
      <c r="AX7" s="24">
        <v>270.63</v>
      </c>
      <c r="AY7" s="24">
        <v>335.78</v>
      </c>
      <c r="AZ7" s="24">
        <v>77.72</v>
      </c>
      <c r="BA7" s="24">
        <v>86.61</v>
      </c>
      <c r="BB7" s="24">
        <v>100.73</v>
      </c>
      <c r="BC7" s="24">
        <v>108.7</v>
      </c>
      <c r="BD7" s="24">
        <v>120.78</v>
      </c>
      <c r="BE7" s="24">
        <v>82.75</v>
      </c>
      <c r="BF7" s="24">
        <v>38.54</v>
      </c>
      <c r="BG7" s="24">
        <v>27.17</v>
      </c>
      <c r="BH7" s="24">
        <v>25.94</v>
      </c>
      <c r="BI7" s="24">
        <v>22.86</v>
      </c>
      <c r="BJ7" s="24">
        <v>25.08</v>
      </c>
      <c r="BK7" s="24">
        <v>485.6</v>
      </c>
      <c r="BL7" s="24">
        <v>463.93</v>
      </c>
      <c r="BM7" s="24">
        <v>481.88</v>
      </c>
      <c r="BN7" s="24">
        <v>460.03</v>
      </c>
      <c r="BO7" s="24">
        <v>447.27</v>
      </c>
      <c r="BP7" s="24">
        <v>602.55999999999995</v>
      </c>
      <c r="BQ7" s="24">
        <v>181.87</v>
      </c>
      <c r="BR7" s="24">
        <v>178.22</v>
      </c>
      <c r="BS7" s="24">
        <v>123.46</v>
      </c>
      <c r="BT7" s="24">
        <v>119.27</v>
      </c>
      <c r="BU7" s="24">
        <v>124.01</v>
      </c>
      <c r="BV7" s="24">
        <v>99.95</v>
      </c>
      <c r="BW7" s="24">
        <v>103.4</v>
      </c>
      <c r="BX7" s="24">
        <v>101.87</v>
      </c>
      <c r="BY7" s="24">
        <v>101.33</v>
      </c>
      <c r="BZ7" s="24">
        <v>101.5</v>
      </c>
      <c r="CA7" s="24">
        <v>97.94</v>
      </c>
      <c r="CB7" s="24">
        <v>43.68</v>
      </c>
      <c r="CC7" s="24">
        <v>44.47</v>
      </c>
      <c r="CD7" s="24">
        <v>64.05</v>
      </c>
      <c r="CE7" s="24">
        <v>66.489999999999995</v>
      </c>
      <c r="CF7" s="24">
        <v>64.19</v>
      </c>
      <c r="CG7" s="24">
        <v>110.21</v>
      </c>
      <c r="CH7" s="24">
        <v>110.26</v>
      </c>
      <c r="CI7" s="24">
        <v>111.88</v>
      </c>
      <c r="CJ7" s="24">
        <v>114.16</v>
      </c>
      <c r="CK7" s="24">
        <v>114.28</v>
      </c>
      <c r="CL7" s="24">
        <v>140.97999999999999</v>
      </c>
      <c r="CM7" s="24" t="s">
        <v>102</v>
      </c>
      <c r="CN7" s="24" t="s">
        <v>102</v>
      </c>
      <c r="CO7" s="24" t="s">
        <v>102</v>
      </c>
      <c r="CP7" s="24" t="s">
        <v>102</v>
      </c>
      <c r="CQ7" s="24" t="s">
        <v>102</v>
      </c>
      <c r="CR7" s="24">
        <v>64.930000000000007</v>
      </c>
      <c r="CS7" s="24">
        <v>65.680000000000007</v>
      </c>
      <c r="CT7" s="24">
        <v>63.62</v>
      </c>
      <c r="CU7" s="24">
        <v>62.65</v>
      </c>
      <c r="CV7" s="24">
        <v>61.96</v>
      </c>
      <c r="CW7" s="24">
        <v>60.13</v>
      </c>
      <c r="CX7" s="24">
        <v>99.99</v>
      </c>
      <c r="CY7" s="24">
        <v>99.99</v>
      </c>
      <c r="CZ7" s="24">
        <v>99.99</v>
      </c>
      <c r="DA7" s="24">
        <v>99.99</v>
      </c>
      <c r="DB7" s="24">
        <v>99.99</v>
      </c>
      <c r="DC7" s="24">
        <v>97.7</v>
      </c>
      <c r="DD7" s="24">
        <v>97.59</v>
      </c>
      <c r="DE7" s="24">
        <v>97.53</v>
      </c>
      <c r="DF7" s="24">
        <v>97.54</v>
      </c>
      <c r="DG7" s="24">
        <v>97.51</v>
      </c>
      <c r="DH7" s="24">
        <v>96</v>
      </c>
      <c r="DI7" s="24">
        <v>6.64</v>
      </c>
      <c r="DJ7" s="24">
        <v>13.1</v>
      </c>
      <c r="DK7" s="24">
        <v>19.309999999999999</v>
      </c>
      <c r="DL7" s="24">
        <v>24.78</v>
      </c>
      <c r="DM7" s="24">
        <v>29.83</v>
      </c>
      <c r="DN7" s="24">
        <v>23.38</v>
      </c>
      <c r="DO7" s="24">
        <v>24.59</v>
      </c>
      <c r="DP7" s="24">
        <v>26.87</v>
      </c>
      <c r="DQ7" s="24">
        <v>29.31</v>
      </c>
      <c r="DR7" s="24">
        <v>31.67</v>
      </c>
      <c r="DS7" s="24">
        <v>42.2</v>
      </c>
      <c r="DT7" s="24">
        <v>3.22</v>
      </c>
      <c r="DU7" s="24">
        <v>8.01</v>
      </c>
      <c r="DV7" s="24">
        <v>22.27</v>
      </c>
      <c r="DW7" s="24">
        <v>22.16</v>
      </c>
      <c r="DX7" s="24">
        <v>30.91</v>
      </c>
      <c r="DY7" s="24">
        <v>8.1999999999999993</v>
      </c>
      <c r="DZ7" s="24">
        <v>9.43</v>
      </c>
      <c r="EA7" s="24">
        <v>12.4</v>
      </c>
      <c r="EB7" s="24">
        <v>13.81</v>
      </c>
      <c r="EC7" s="24">
        <v>15.32</v>
      </c>
      <c r="ED7" s="24">
        <v>9.4600000000000009</v>
      </c>
      <c r="EE7" s="24">
        <v>0</v>
      </c>
      <c r="EF7" s="24">
        <v>0.01</v>
      </c>
      <c r="EG7" s="24">
        <v>0.11</v>
      </c>
      <c r="EH7" s="24">
        <v>0.36</v>
      </c>
      <c r="EI7" s="24">
        <v>0.09</v>
      </c>
      <c r="EJ7" s="24">
        <v>0.14000000000000001</v>
      </c>
      <c r="EK7" s="24">
        <v>0.15</v>
      </c>
      <c r="EL7" s="24">
        <v>0.16</v>
      </c>
      <c r="EM7" s="24">
        <v>0.16</v>
      </c>
      <c r="EN7" s="24">
        <v>0.16</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110</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700163</cp:lastModifiedBy>
  <cp:lastPrinted>2026-01-27T02:06:56Z</cp:lastPrinted>
  <dcterms:created xsi:type="dcterms:W3CDTF">2025-12-23T05:59:26Z</dcterms:created>
  <dcterms:modified xsi:type="dcterms:W3CDTF">2026-01-27T02:28:17Z</dcterms:modified>
  <cp:category/>
</cp:coreProperties>
</file>