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X:\■新インターネット系ネットワークドライブへ\東京都一般調査\R6年度\【070121】（下水へ転送）【東京都市町村課：2月3日（月）〆】公営企業に係る経営比較分析表（令和５年度決算）の分析等について（依頼）\03 都回答\"/>
    </mc:Choice>
  </mc:AlternateContent>
  <xr:revisionPtr revIDLastSave="0" documentId="13_ncr:1_{05066B9D-45A3-4F1C-80B7-73120194159B}" xr6:coauthVersionLast="47" xr6:coauthVersionMax="47" xr10:uidLastSave="{00000000-0000-0000-0000-000000000000}"/>
  <workbookProtection workbookAlgorithmName="SHA-512" workbookHashValue="uoAxh/cjXLoQH6iMbSDjbPK4To/QIrYXuGSRY5KrL6tt5bbvYWWsxNNP+iyzyNS2LslK5EHnNneeg2x+ji0yJQ==" workbookSaltValue="gpkmEPq0GieEMRdi/DlZXw==" workbookSpinCount="100000" lockStructure="1"/>
  <bookViews>
    <workbookView xWindow="4365" yWindow="4365" windowWidth="14340" windowHeight="73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G85" i="4"/>
  <c r="F85" i="4"/>
  <c r="E85" i="4"/>
  <c r="AT10" i="4"/>
  <c r="AL10" i="4"/>
  <c r="I10" i="4"/>
  <c r="P8" i="4"/>
</calcChain>
</file>

<file path=xl/sharedStrings.xml><?xml version="1.0" encoding="utf-8"?>
<sst xmlns="http://schemas.openxmlformats.org/spreadsheetml/2006/main" count="257" uniqueCount="116">
  <si>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</si>
  <si>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</si>
  <si>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</si>
  <si>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</si>
  <si>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</si>
  <si>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</si>
  <si>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</si>
  <si>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</si>
  <si>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</si>
  <si>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</si>
  <si>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</si>
  <si>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</si>
  <si>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</si>
  <si>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</si>
  <si>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</si>
  <si>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</si>
  <si>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</si>
  <si>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</si>
  <si>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</si>
  <si>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</si>
  <si>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</si>
  <si>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</si>
  <si>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</si>
  <si>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</si>
  <si>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</si>
  <si>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</si>
  <si>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</si>
  <si>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</si>
  <si>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</si>
  <si>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</si>
  <si>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</si>
  <si>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</si>
  <si>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</si>
  <si>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</si>
  <si>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</si>
  <si>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</si>
  <si>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</si>
  <si>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</si>
  <si>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</si>
  <si>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</si>
  <si>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</si>
  <si>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</si>
  <si>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</si>
  <si>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</si>
  <si>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</si>
  <si>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</si>
  <si>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</si>
  <si>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</si>
  <si>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</si>
  <si>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</si>
  <si>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</si>
  <si>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</si>
  <si>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</si>
  <si>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</si>
  <si>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</si>
  <si>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</si>
  <si>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</si>
  <si>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</si>
  <si>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</si>
  <si>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</si>
  <si>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</si>
  <si>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</si>
  <si>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</si>
  <si>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</si>
  <si>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</si>
  <si>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</si>
  <si>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</si>
  <si>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</si>
  <si>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</si>
  <si>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</si>
  <si>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</si>
  <si>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</si>
  <si>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</si>
  <si>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</si>
  <si>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</si>
  <si>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</si>
  <si>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</si>
  <si>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</si>
  <si>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</si>
  <si>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</si>
  <si>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</si>
  <si>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</si>
  <si>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</si>
  <si>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</si>
  <si>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</si>
  <si>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</si>
  <si>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</si>
  <si>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</si>
  <si>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</si>
  <si>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</si>
  <si>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</si>
  <si>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</si>
  <si>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</si>
  <si>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</si>
  <si>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</si>
  <si>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</si>
  <si>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小金井市</t>
  </si>
  <si>
    <t>法適用</t>
  </si>
  <si>
    <t>下水道事業</t>
  </si>
  <si>
    <t>公共下水道</t>
  </si>
  <si>
    <t>Aa</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</si>
  <si>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</si>
  <si>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</si>
  <si>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</si>
  <si>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</si>
  <si>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</si>
  <si>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</si>
  <si>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</si>
  <si>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</si>
  <si>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</si>
  <si>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</si>
  <si>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</si>
  <si>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</si>
  <si>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①の経常収支比率は105.18％であり、経営状態は安定していると考えられます。
②の累積欠損金比率は0％であり、累積欠損金は発生していません。
③の流動比率は270.63％であり、経営状態は安定していると考えられます。
④企業債残高対事業規模比率は22.86％と、類似団体平均値を大きく下回っておりますが、これは近年新たな借り入れを控えているためであり、今後老朽化施設の更新による事業費増加のため、企業債残高が増加することが見込まれます。将来に渡る下水道事業の経営の安定化を継続するために事業費の平準化を図り、計画的かつ効率的な維持修繕・改築更新に取り組む必要があります。
⑤経費回収率は、119.27％で使用料で回収すべき経費を使用料で賄えている状況を示す100％以上であるため、健全であると言えます。また、⑥汚水処理原価は類似団体と比べても低い数値で推移しており、健全な経営状況であると考えられます。
⑧水洗化率は99.99％とほぼ100％に達しており、将来的には100％になると見込まれます。
以上の指標を分析した結果、現状では経営が健全であると考えますが、今後施設の更新のため事業費の増加が見込まれるため、費用の縮減や収入の確保等継続的な下水道事業経営の見直しが必要と考えます。</t>
    <phoneticPr fontId="4"/>
  </si>
  <si>
    <t>①有形固定資産減価償却率及び②管渠老朽化率が増加傾向にあるのは、昭和44年度から昭和56年度にかけて急速に整備を行った管渠が、徐々に法定耐用年数を経過しているためです。
令和3年度以降の10年間で法定耐用年数である50年を超え、施設の更新時期のピークを迎えることが見込まれています。そのため、令和元年度に市内管きょ全249kmを対象としてストックマネジメント計画を改定し、令和2年度より5か年で約6,500箇所を対象に点検を行い、令和7年度からは4か年で約3,000箇所を対象に点検を行う予定です。
　ストックマネジメント計画及び点検結果に基づき、順次管きょの調査・改築を行い、令和4年度から管きょ更生工事を施工しました。令和6年度以降も管更生等改築工事及び管きょの補修を行っていき、③管渠改善率の上昇を目指します。</t>
    <phoneticPr fontId="4"/>
  </si>
  <si>
    <t>　小金井市の公共下水道事業は、昭和44年に公共下水道整備計画に着手し、昭和62年の普及率100％達成後、維持管理の時代へと推移しました。
　現在、当初敷設した管きょが供用開始後50年を迎え、今後施設更新に係る事業費の増大が見込まれます。また、今後の人口減少による下水道使用料の減少や流域下水道への負担金の増加などから、早急な財源確保の検討が必要となります。
　今後も安定的な経営を継続することを目指し、長期的な財政状況の分析と見通し、使用料・事務事業の定期的な分析、ストックの利活用の取り組みなどについて、令和4年度に小金井市下水道総合計画及び経営戦略改訂版を策定しました。
また、経営戦略のモニタリングとして毎年、小金井市公共下水道事業審議会にて決算値と計画値による比較分析を報告し、進捗管理を行っており、より一層の経営基盤の強化を図っていきます。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</si>
</sst>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formatCode="#,##0.00;&quot;△&quot;#,##0.00;&quot;-&quot;">
                  <c:v>0.01</c:v>
                </c:pt>
                <c:pt idx="3" formatCode="#,##0.00;&quot;△&quot;#,##0.00;&quot;-&quot;">
                  <c:v>0.11</c:v>
                </c:pt>
                <c:pt idx="4" formatCode="#,##0.00;&quot;△&quot;#,##0.00;&quot;-&quot;">
                  <c:v>0.36</c:v>
                </c:pt>
              </c:numCache>
            </c:numRef>
          </c:val>
          <c:extLst>
            <c:ext xmlns:c16="http://schemas.microsoft.com/office/drawing/2014/chart" uri="{C3380CC4-5D6E-409C-BE32-E72D297353CC}">
              <c16:uniqueId val="{00000000-6C34-470E-8CF3-46BE860F395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0.14000000000000001</c:v>
                </c:pt>
                <c:pt idx="2">
                  <c:v>0.15</c:v>
                </c:pt>
                <c:pt idx="3">
                  <c:v>0.16</c:v>
                </c:pt>
                <c:pt idx="4">
                  <c:v>0.16</c:v>
                </c:pt>
              </c:numCache>
            </c:numRef>
          </c:val>
          <c:smooth val="0"/>
          <c:extLst>
            <c:ext xmlns:c16="http://schemas.microsoft.com/office/drawing/2014/chart" uri="{C3380CC4-5D6E-409C-BE32-E72D297353CC}">
              <c16:uniqueId val="{00000001-6C34-470E-8CF3-46BE860F395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7B5-4D11-AA95-95FE1167755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64.930000000000007</c:v>
                </c:pt>
                <c:pt idx="2">
                  <c:v>65.680000000000007</c:v>
                </c:pt>
                <c:pt idx="3">
                  <c:v>63.62</c:v>
                </c:pt>
                <c:pt idx="4">
                  <c:v>62.65</c:v>
                </c:pt>
              </c:numCache>
            </c:numRef>
          </c:val>
          <c:smooth val="0"/>
          <c:extLst>
            <c:ext xmlns:c16="http://schemas.microsoft.com/office/drawing/2014/chart" uri="{C3380CC4-5D6E-409C-BE32-E72D297353CC}">
              <c16:uniqueId val="{00000001-D7B5-4D11-AA95-95FE1167755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99.99</c:v>
                </c:pt>
                <c:pt idx="2">
                  <c:v>99.99</c:v>
                </c:pt>
                <c:pt idx="3">
                  <c:v>99.99</c:v>
                </c:pt>
                <c:pt idx="4">
                  <c:v>99.99</c:v>
                </c:pt>
              </c:numCache>
            </c:numRef>
          </c:val>
          <c:extLst>
            <c:ext xmlns:c16="http://schemas.microsoft.com/office/drawing/2014/chart" uri="{C3380CC4-5D6E-409C-BE32-E72D297353CC}">
              <c16:uniqueId val="{00000000-CE5C-483D-9ED1-65E34437B56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97.7</c:v>
                </c:pt>
                <c:pt idx="2">
                  <c:v>97.59</c:v>
                </c:pt>
                <c:pt idx="3">
                  <c:v>97.53</c:v>
                </c:pt>
                <c:pt idx="4">
                  <c:v>97.54</c:v>
                </c:pt>
              </c:numCache>
            </c:numRef>
          </c:val>
          <c:smooth val="0"/>
          <c:extLst>
            <c:ext xmlns:c16="http://schemas.microsoft.com/office/drawing/2014/chart" uri="{C3380CC4-5D6E-409C-BE32-E72D297353CC}">
              <c16:uniqueId val="{00000001-CE5C-483D-9ED1-65E34437B56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106.59</c:v>
                </c:pt>
                <c:pt idx="2">
                  <c:v>104.07</c:v>
                </c:pt>
                <c:pt idx="3">
                  <c:v>105.62</c:v>
                </c:pt>
                <c:pt idx="4">
                  <c:v>105.18</c:v>
                </c:pt>
              </c:numCache>
            </c:numRef>
          </c:val>
          <c:extLst>
            <c:ext xmlns:c16="http://schemas.microsoft.com/office/drawing/2014/chart" uri="{C3380CC4-5D6E-409C-BE32-E72D297353CC}">
              <c16:uniqueId val="{00000000-05FC-4C82-B674-E5F4E42286A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107.09</c:v>
                </c:pt>
                <c:pt idx="2">
                  <c:v>107.96</c:v>
                </c:pt>
                <c:pt idx="3">
                  <c:v>107.29</c:v>
                </c:pt>
                <c:pt idx="4">
                  <c:v>106.58</c:v>
                </c:pt>
              </c:numCache>
            </c:numRef>
          </c:val>
          <c:smooth val="0"/>
          <c:extLst>
            <c:ext xmlns:c16="http://schemas.microsoft.com/office/drawing/2014/chart" uri="{C3380CC4-5D6E-409C-BE32-E72D297353CC}">
              <c16:uniqueId val="{00000001-05FC-4C82-B674-E5F4E42286A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6.64</c:v>
                </c:pt>
                <c:pt idx="2">
                  <c:v>13.1</c:v>
                </c:pt>
                <c:pt idx="3">
                  <c:v>19.309999999999999</c:v>
                </c:pt>
                <c:pt idx="4">
                  <c:v>24.78</c:v>
                </c:pt>
              </c:numCache>
            </c:numRef>
          </c:val>
          <c:extLst>
            <c:ext xmlns:c16="http://schemas.microsoft.com/office/drawing/2014/chart" uri="{C3380CC4-5D6E-409C-BE32-E72D297353CC}">
              <c16:uniqueId val="{00000000-0946-47D4-A5D9-BFEC5DE41FC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23.38</c:v>
                </c:pt>
                <c:pt idx="2">
                  <c:v>24.59</c:v>
                </c:pt>
                <c:pt idx="3">
                  <c:v>26.87</c:v>
                </c:pt>
                <c:pt idx="4">
                  <c:v>29.31</c:v>
                </c:pt>
              </c:numCache>
            </c:numRef>
          </c:val>
          <c:smooth val="0"/>
          <c:extLst>
            <c:ext xmlns:c16="http://schemas.microsoft.com/office/drawing/2014/chart" uri="{C3380CC4-5D6E-409C-BE32-E72D297353CC}">
              <c16:uniqueId val="{00000001-0946-47D4-A5D9-BFEC5DE41FC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3.22</c:v>
                </c:pt>
                <c:pt idx="2">
                  <c:v>8.01</c:v>
                </c:pt>
                <c:pt idx="3">
                  <c:v>22.27</c:v>
                </c:pt>
                <c:pt idx="4">
                  <c:v>22.16</c:v>
                </c:pt>
              </c:numCache>
            </c:numRef>
          </c:val>
          <c:extLst>
            <c:ext xmlns:c16="http://schemas.microsoft.com/office/drawing/2014/chart" uri="{C3380CC4-5D6E-409C-BE32-E72D297353CC}">
              <c16:uniqueId val="{00000000-9989-4DE3-88DA-D78667F9842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8.1999999999999993</c:v>
                </c:pt>
                <c:pt idx="2">
                  <c:v>9.43</c:v>
                </c:pt>
                <c:pt idx="3">
                  <c:v>12.4</c:v>
                </c:pt>
                <c:pt idx="4">
                  <c:v>13.81</c:v>
                </c:pt>
              </c:numCache>
            </c:numRef>
          </c:val>
          <c:smooth val="0"/>
          <c:extLst>
            <c:ext xmlns:c16="http://schemas.microsoft.com/office/drawing/2014/chart" uri="{C3380CC4-5D6E-409C-BE32-E72D297353CC}">
              <c16:uniqueId val="{00000001-9989-4DE3-88DA-D78667F9842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1CA6-45D3-B735-2BF98EAFEE3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0.59</c:v>
                </c:pt>
                <c:pt idx="2">
                  <c:v>0.68</c:v>
                </c:pt>
                <c:pt idx="3">
                  <c:v>0.9</c:v>
                </c:pt>
                <c:pt idx="4">
                  <c:v>1.19</c:v>
                </c:pt>
              </c:numCache>
            </c:numRef>
          </c:val>
          <c:smooth val="0"/>
          <c:extLst>
            <c:ext xmlns:c16="http://schemas.microsoft.com/office/drawing/2014/chart" uri="{C3380CC4-5D6E-409C-BE32-E72D297353CC}">
              <c16:uniqueId val="{00000001-1CA6-45D3-B735-2BF98EAFEE3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267.88</c:v>
                </c:pt>
                <c:pt idx="2">
                  <c:v>295.3</c:v>
                </c:pt>
                <c:pt idx="3">
                  <c:v>273.52999999999997</c:v>
                </c:pt>
                <c:pt idx="4">
                  <c:v>270.63</c:v>
                </c:pt>
              </c:numCache>
            </c:numRef>
          </c:val>
          <c:extLst>
            <c:ext xmlns:c16="http://schemas.microsoft.com/office/drawing/2014/chart" uri="{C3380CC4-5D6E-409C-BE32-E72D297353CC}">
              <c16:uniqueId val="{00000000-2955-4F9E-9F68-D90EE915653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77.72</c:v>
                </c:pt>
                <c:pt idx="2">
                  <c:v>86.61</c:v>
                </c:pt>
                <c:pt idx="3">
                  <c:v>100.73</c:v>
                </c:pt>
                <c:pt idx="4">
                  <c:v>108.7</c:v>
                </c:pt>
              </c:numCache>
            </c:numRef>
          </c:val>
          <c:smooth val="0"/>
          <c:extLst>
            <c:ext xmlns:c16="http://schemas.microsoft.com/office/drawing/2014/chart" uri="{C3380CC4-5D6E-409C-BE32-E72D297353CC}">
              <c16:uniqueId val="{00000001-2955-4F9E-9F68-D90EE915653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38.54</c:v>
                </c:pt>
                <c:pt idx="2">
                  <c:v>27.17</c:v>
                </c:pt>
                <c:pt idx="3">
                  <c:v>25.94</c:v>
                </c:pt>
                <c:pt idx="4">
                  <c:v>22.86</c:v>
                </c:pt>
              </c:numCache>
            </c:numRef>
          </c:val>
          <c:extLst>
            <c:ext xmlns:c16="http://schemas.microsoft.com/office/drawing/2014/chart" uri="{C3380CC4-5D6E-409C-BE32-E72D297353CC}">
              <c16:uniqueId val="{00000000-CA0D-4941-94D9-613B9339843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485.6</c:v>
                </c:pt>
                <c:pt idx="2">
                  <c:v>463.93</c:v>
                </c:pt>
                <c:pt idx="3">
                  <c:v>481.88</c:v>
                </c:pt>
                <c:pt idx="4">
                  <c:v>460.03</c:v>
                </c:pt>
              </c:numCache>
            </c:numRef>
          </c:val>
          <c:smooth val="0"/>
          <c:extLst>
            <c:ext xmlns:c16="http://schemas.microsoft.com/office/drawing/2014/chart" uri="{C3380CC4-5D6E-409C-BE32-E72D297353CC}">
              <c16:uniqueId val="{00000001-CA0D-4941-94D9-613B9339843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181.87</c:v>
                </c:pt>
                <c:pt idx="2">
                  <c:v>178.22</c:v>
                </c:pt>
                <c:pt idx="3">
                  <c:v>123.46</c:v>
                </c:pt>
                <c:pt idx="4">
                  <c:v>119.27</c:v>
                </c:pt>
              </c:numCache>
            </c:numRef>
          </c:val>
          <c:extLst>
            <c:ext xmlns:c16="http://schemas.microsoft.com/office/drawing/2014/chart" uri="{C3380CC4-5D6E-409C-BE32-E72D297353CC}">
              <c16:uniqueId val="{00000000-3B62-4BE7-93EC-325F7500AB0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99.95</c:v>
                </c:pt>
                <c:pt idx="2">
                  <c:v>103.4</c:v>
                </c:pt>
                <c:pt idx="3">
                  <c:v>101.87</c:v>
                </c:pt>
                <c:pt idx="4">
                  <c:v>101.33</c:v>
                </c:pt>
              </c:numCache>
            </c:numRef>
          </c:val>
          <c:smooth val="0"/>
          <c:extLst>
            <c:ext xmlns:c16="http://schemas.microsoft.com/office/drawing/2014/chart" uri="{C3380CC4-5D6E-409C-BE32-E72D297353CC}">
              <c16:uniqueId val="{00000001-3B62-4BE7-93EC-325F7500AB0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43.68</c:v>
                </c:pt>
                <c:pt idx="2">
                  <c:v>44.47</c:v>
                </c:pt>
                <c:pt idx="3">
                  <c:v>64.05</c:v>
                </c:pt>
                <c:pt idx="4">
                  <c:v>66.489999999999995</c:v>
                </c:pt>
              </c:numCache>
            </c:numRef>
          </c:val>
          <c:extLst>
            <c:ext xmlns:c16="http://schemas.microsoft.com/office/drawing/2014/chart" uri="{C3380CC4-5D6E-409C-BE32-E72D297353CC}">
              <c16:uniqueId val="{00000000-2933-4E5C-BEA6-88BBEBF1862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110.21</c:v>
                </c:pt>
                <c:pt idx="2">
                  <c:v>110.26</c:v>
                </c:pt>
                <c:pt idx="3">
                  <c:v>111.88</c:v>
                </c:pt>
                <c:pt idx="4">
                  <c:v>114.16</c:v>
                </c:pt>
              </c:numCache>
            </c:numRef>
          </c:val>
          <c:smooth val="0"/>
          <c:extLst>
            <c:ext xmlns:c16="http://schemas.microsoft.com/office/drawing/2014/chart" uri="{C3380CC4-5D6E-409C-BE32-E72D297353CC}">
              <c16:uniqueId val="{00000001-2933-4E5C-BEA6-88BBEBF1862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東京都　小金井市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Aa</v>
      </c>
      <c r="X8" s="65"/>
      <c r="Y8" s="65"/>
      <c r="Z8" s="65"/>
      <c r="AA8" s="65"/>
      <c r="AB8" s="65"/>
      <c r="AC8" s="65"/>
      <c r="AD8" s="66" t="str">
        <f>データ!$M$6</f>
        <v>非設置</v>
      </c>
      <c r="AE8" s="66"/>
      <c r="AF8" s="66"/>
      <c r="AG8" s="66"/>
      <c r="AH8" s="66"/>
      <c r="AI8" s="66"/>
      <c r="AJ8" s="66"/>
      <c r="AK8" s="3"/>
      <c r="AL8" s="54">
        <f>データ!S6</f>
        <v>124614</v>
      </c>
      <c r="AM8" s="54"/>
      <c r="AN8" s="54"/>
      <c r="AO8" s="54"/>
      <c r="AP8" s="54"/>
      <c r="AQ8" s="54"/>
      <c r="AR8" s="54"/>
      <c r="AS8" s="54"/>
      <c r="AT8" s="53">
        <f>データ!T6</f>
        <v>11.3</v>
      </c>
      <c r="AU8" s="53"/>
      <c r="AV8" s="53"/>
      <c r="AW8" s="53"/>
      <c r="AX8" s="53"/>
      <c r="AY8" s="53"/>
      <c r="AZ8" s="53"/>
      <c r="BA8" s="53"/>
      <c r="BB8" s="53">
        <f>データ!U6</f>
        <v>11027.79</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89.89</v>
      </c>
      <c r="J10" s="53"/>
      <c r="K10" s="53"/>
      <c r="L10" s="53"/>
      <c r="M10" s="53"/>
      <c r="N10" s="53"/>
      <c r="O10" s="53"/>
      <c r="P10" s="53">
        <f>データ!P6</f>
        <v>100</v>
      </c>
      <c r="Q10" s="53"/>
      <c r="R10" s="53"/>
      <c r="S10" s="53"/>
      <c r="T10" s="53"/>
      <c r="U10" s="53"/>
      <c r="V10" s="53"/>
      <c r="W10" s="53">
        <f>データ!Q6</f>
        <v>99.83</v>
      </c>
      <c r="X10" s="53"/>
      <c r="Y10" s="53"/>
      <c r="Z10" s="53"/>
      <c r="AA10" s="53"/>
      <c r="AB10" s="53"/>
      <c r="AC10" s="53"/>
      <c r="AD10" s="54">
        <f>データ!R6</f>
        <v>1309</v>
      </c>
      <c r="AE10" s="54"/>
      <c r="AF10" s="54"/>
      <c r="AG10" s="54"/>
      <c r="AH10" s="54"/>
      <c r="AI10" s="54"/>
      <c r="AJ10" s="54"/>
      <c r="AK10" s="2"/>
      <c r="AL10" s="54">
        <f>データ!V6</f>
        <v>124677</v>
      </c>
      <c r="AM10" s="54"/>
      <c r="AN10" s="54"/>
      <c r="AO10" s="54"/>
      <c r="AP10" s="54"/>
      <c r="AQ10" s="54"/>
      <c r="AR10" s="54"/>
      <c r="AS10" s="54"/>
      <c r="AT10" s="53">
        <f>データ!W6</f>
        <v>11.33</v>
      </c>
      <c r="AU10" s="53"/>
      <c r="AV10" s="53"/>
      <c r="AW10" s="53"/>
      <c r="AX10" s="53"/>
      <c r="AY10" s="53"/>
      <c r="AZ10" s="53"/>
      <c r="BA10" s="53"/>
      <c r="BB10" s="53">
        <f>データ!X6</f>
        <v>11004.15</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30"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sdHjG7jLpj8qKzkaQErcZ5lhk8eeLxRW/wsEucZ0Y0CeAdNN8BJFb3Sh1QJj2xl2gnEMtMeAoF9HknOubCT4mA==" saltValue="M8UgdsdQ/SXcmTUcGRD0v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132101</v>
      </c>
      <c r="D6" s="19">
        <f t="shared" si="3"/>
        <v>46</v>
      </c>
      <c r="E6" s="19">
        <f t="shared" si="3"/>
        <v>17</v>
      </c>
      <c r="F6" s="19">
        <f t="shared" si="3"/>
        <v>1</v>
      </c>
      <c r="G6" s="19">
        <f t="shared" si="3"/>
        <v>0</v>
      </c>
      <c r="H6" s="19" t="str">
        <f t="shared" si="3"/>
        <v>東京都　小金井市</v>
      </c>
      <c r="I6" s="19" t="str">
        <f t="shared" si="3"/>
        <v>法適用</v>
      </c>
      <c r="J6" s="19" t="str">
        <f t="shared" si="3"/>
        <v>下水道事業</v>
      </c>
      <c r="K6" s="19" t="str">
        <f t="shared" si="3"/>
        <v>公共下水道</v>
      </c>
      <c r="L6" s="19" t="str">
        <f t="shared" si="3"/>
        <v>Aa</v>
      </c>
      <c r="M6" s="19" t="str">
        <f t="shared" si="3"/>
        <v>非設置</v>
      </c>
      <c r="N6" s="20" t="str">
        <f t="shared" si="3"/>
        <v>-</v>
      </c>
      <c r="O6" s="20">
        <f t="shared" si="3"/>
        <v>89.89</v>
      </c>
      <c r="P6" s="20">
        <f t="shared" si="3"/>
        <v>100</v>
      </c>
      <c r="Q6" s="20">
        <f t="shared" si="3"/>
        <v>99.83</v>
      </c>
      <c r="R6" s="20">
        <f t="shared" si="3"/>
        <v>1309</v>
      </c>
      <c r="S6" s="20">
        <f t="shared" si="3"/>
        <v>124614</v>
      </c>
      <c r="T6" s="20">
        <f t="shared" si="3"/>
        <v>11.3</v>
      </c>
      <c r="U6" s="20">
        <f t="shared" si="3"/>
        <v>11027.79</v>
      </c>
      <c r="V6" s="20">
        <f t="shared" si="3"/>
        <v>124677</v>
      </c>
      <c r="W6" s="20">
        <f t="shared" si="3"/>
        <v>11.33</v>
      </c>
      <c r="X6" s="20">
        <f t="shared" si="3"/>
        <v>11004.15</v>
      </c>
      <c r="Y6" s="21" t="str">
        <f>IF(Y7="",NA(),Y7)</f>
        <v>-</v>
      </c>
      <c r="Z6" s="21">
        <f t="shared" ref="Z6:AH6" si="4">IF(Z7="",NA(),Z7)</f>
        <v>106.59</v>
      </c>
      <c r="AA6" s="21">
        <f t="shared" si="4"/>
        <v>104.07</v>
      </c>
      <c r="AB6" s="21">
        <f t="shared" si="4"/>
        <v>105.62</v>
      </c>
      <c r="AC6" s="21">
        <f t="shared" si="4"/>
        <v>105.18</v>
      </c>
      <c r="AD6" s="21" t="str">
        <f t="shared" si="4"/>
        <v>-</v>
      </c>
      <c r="AE6" s="21">
        <f t="shared" si="4"/>
        <v>107.09</v>
      </c>
      <c r="AF6" s="21">
        <f t="shared" si="4"/>
        <v>107.96</v>
      </c>
      <c r="AG6" s="21">
        <f t="shared" si="4"/>
        <v>107.29</v>
      </c>
      <c r="AH6" s="21">
        <f t="shared" si="4"/>
        <v>106.58</v>
      </c>
      <c r="AI6" s="20" t="str">
        <f>IF(AI7="","",IF(AI7="-","【-】","【"&amp;SUBSTITUTE(TEXT(AI7,"#,##0.00"),"-","△")&amp;"】"))</f>
        <v>【105.91】</v>
      </c>
      <c r="AJ6" s="21" t="str">
        <f>IF(AJ7="",NA(),AJ7)</f>
        <v>-</v>
      </c>
      <c r="AK6" s="20">
        <f t="shared" ref="AK6:AS6" si="5">IF(AK7="",NA(),AK7)</f>
        <v>0</v>
      </c>
      <c r="AL6" s="20">
        <f t="shared" si="5"/>
        <v>0</v>
      </c>
      <c r="AM6" s="20">
        <f t="shared" si="5"/>
        <v>0</v>
      </c>
      <c r="AN6" s="20">
        <f t="shared" si="5"/>
        <v>0</v>
      </c>
      <c r="AO6" s="21" t="str">
        <f t="shared" si="5"/>
        <v>-</v>
      </c>
      <c r="AP6" s="21">
        <f t="shared" si="5"/>
        <v>0.59</v>
      </c>
      <c r="AQ6" s="21">
        <f t="shared" si="5"/>
        <v>0.68</v>
      </c>
      <c r="AR6" s="21">
        <f t="shared" si="5"/>
        <v>0.9</v>
      </c>
      <c r="AS6" s="21">
        <f t="shared" si="5"/>
        <v>1.19</v>
      </c>
      <c r="AT6" s="20" t="str">
        <f>IF(AT7="","",IF(AT7="-","【-】","【"&amp;SUBSTITUTE(TEXT(AT7,"#,##0.00"),"-","△")&amp;"】"))</f>
        <v>【3.03】</v>
      </c>
      <c r="AU6" s="21" t="str">
        <f>IF(AU7="",NA(),AU7)</f>
        <v>-</v>
      </c>
      <c r="AV6" s="21">
        <f t="shared" ref="AV6:BD6" si="6">IF(AV7="",NA(),AV7)</f>
        <v>267.88</v>
      </c>
      <c r="AW6" s="21">
        <f t="shared" si="6"/>
        <v>295.3</v>
      </c>
      <c r="AX6" s="21">
        <f t="shared" si="6"/>
        <v>273.52999999999997</v>
      </c>
      <c r="AY6" s="21">
        <f t="shared" si="6"/>
        <v>270.63</v>
      </c>
      <c r="AZ6" s="21" t="str">
        <f t="shared" si="6"/>
        <v>-</v>
      </c>
      <c r="BA6" s="21">
        <f t="shared" si="6"/>
        <v>77.72</v>
      </c>
      <c r="BB6" s="21">
        <f t="shared" si="6"/>
        <v>86.61</v>
      </c>
      <c r="BC6" s="21">
        <f t="shared" si="6"/>
        <v>100.73</v>
      </c>
      <c r="BD6" s="21">
        <f t="shared" si="6"/>
        <v>108.7</v>
      </c>
      <c r="BE6" s="20" t="str">
        <f>IF(BE7="","",IF(BE7="-","【-】","【"&amp;SUBSTITUTE(TEXT(BE7,"#,##0.00"),"-","△")&amp;"】"))</f>
        <v>【78.43】</v>
      </c>
      <c r="BF6" s="21" t="str">
        <f>IF(BF7="",NA(),BF7)</f>
        <v>-</v>
      </c>
      <c r="BG6" s="21">
        <f t="shared" ref="BG6:BO6" si="7">IF(BG7="",NA(),BG7)</f>
        <v>38.54</v>
      </c>
      <c r="BH6" s="21">
        <f t="shared" si="7"/>
        <v>27.17</v>
      </c>
      <c r="BI6" s="21">
        <f t="shared" si="7"/>
        <v>25.94</v>
      </c>
      <c r="BJ6" s="21">
        <f t="shared" si="7"/>
        <v>22.86</v>
      </c>
      <c r="BK6" s="21" t="str">
        <f t="shared" si="7"/>
        <v>-</v>
      </c>
      <c r="BL6" s="21">
        <f t="shared" si="7"/>
        <v>485.6</v>
      </c>
      <c r="BM6" s="21">
        <f t="shared" si="7"/>
        <v>463.93</v>
      </c>
      <c r="BN6" s="21">
        <f t="shared" si="7"/>
        <v>481.88</v>
      </c>
      <c r="BO6" s="21">
        <f t="shared" si="7"/>
        <v>460.03</v>
      </c>
      <c r="BP6" s="20" t="str">
        <f>IF(BP7="","",IF(BP7="-","【-】","【"&amp;SUBSTITUTE(TEXT(BP7,"#,##0.00"),"-","△")&amp;"】"))</f>
        <v>【630.82】</v>
      </c>
      <c r="BQ6" s="21" t="str">
        <f>IF(BQ7="",NA(),BQ7)</f>
        <v>-</v>
      </c>
      <c r="BR6" s="21">
        <f t="shared" ref="BR6:BZ6" si="8">IF(BR7="",NA(),BR7)</f>
        <v>181.87</v>
      </c>
      <c r="BS6" s="21">
        <f t="shared" si="8"/>
        <v>178.22</v>
      </c>
      <c r="BT6" s="21">
        <f t="shared" si="8"/>
        <v>123.46</v>
      </c>
      <c r="BU6" s="21">
        <f t="shared" si="8"/>
        <v>119.27</v>
      </c>
      <c r="BV6" s="21" t="str">
        <f t="shared" si="8"/>
        <v>-</v>
      </c>
      <c r="BW6" s="21">
        <f t="shared" si="8"/>
        <v>99.95</v>
      </c>
      <c r="BX6" s="21">
        <f t="shared" si="8"/>
        <v>103.4</v>
      </c>
      <c r="BY6" s="21">
        <f t="shared" si="8"/>
        <v>101.87</v>
      </c>
      <c r="BZ6" s="21">
        <f t="shared" si="8"/>
        <v>101.33</v>
      </c>
      <c r="CA6" s="20" t="str">
        <f>IF(CA7="","",IF(CA7="-","【-】","【"&amp;SUBSTITUTE(TEXT(CA7,"#,##0.00"),"-","△")&amp;"】"))</f>
        <v>【97.81】</v>
      </c>
      <c r="CB6" s="21" t="str">
        <f>IF(CB7="",NA(),CB7)</f>
        <v>-</v>
      </c>
      <c r="CC6" s="21">
        <f t="shared" ref="CC6:CK6" si="9">IF(CC7="",NA(),CC7)</f>
        <v>43.68</v>
      </c>
      <c r="CD6" s="21">
        <f t="shared" si="9"/>
        <v>44.47</v>
      </c>
      <c r="CE6" s="21">
        <f t="shared" si="9"/>
        <v>64.05</v>
      </c>
      <c r="CF6" s="21">
        <f t="shared" si="9"/>
        <v>66.489999999999995</v>
      </c>
      <c r="CG6" s="21" t="str">
        <f t="shared" si="9"/>
        <v>-</v>
      </c>
      <c r="CH6" s="21">
        <f t="shared" si="9"/>
        <v>110.21</v>
      </c>
      <c r="CI6" s="21">
        <f t="shared" si="9"/>
        <v>110.26</v>
      </c>
      <c r="CJ6" s="21">
        <f t="shared" si="9"/>
        <v>111.88</v>
      </c>
      <c r="CK6" s="21">
        <f t="shared" si="9"/>
        <v>114.16</v>
      </c>
      <c r="CL6" s="20" t="str">
        <f>IF(CL7="","",IF(CL7="-","【-】","【"&amp;SUBSTITUTE(TEXT(CL7,"#,##0.00"),"-","△")&amp;"】"))</f>
        <v>【138.75】</v>
      </c>
      <c r="CM6" s="21" t="str">
        <f>IF(CM7="",NA(),CM7)</f>
        <v>-</v>
      </c>
      <c r="CN6" s="21" t="str">
        <f t="shared" ref="CN6:CV6" si="10">IF(CN7="",NA(),CN7)</f>
        <v>-</v>
      </c>
      <c r="CO6" s="21" t="str">
        <f t="shared" si="10"/>
        <v>-</v>
      </c>
      <c r="CP6" s="21" t="str">
        <f t="shared" si="10"/>
        <v>-</v>
      </c>
      <c r="CQ6" s="21" t="str">
        <f t="shared" si="10"/>
        <v>-</v>
      </c>
      <c r="CR6" s="21" t="str">
        <f t="shared" si="10"/>
        <v>-</v>
      </c>
      <c r="CS6" s="21">
        <f t="shared" si="10"/>
        <v>64.930000000000007</v>
      </c>
      <c r="CT6" s="21">
        <f t="shared" si="10"/>
        <v>65.680000000000007</v>
      </c>
      <c r="CU6" s="21">
        <f t="shared" si="10"/>
        <v>63.62</v>
      </c>
      <c r="CV6" s="21">
        <f t="shared" si="10"/>
        <v>62.65</v>
      </c>
      <c r="CW6" s="20" t="str">
        <f>IF(CW7="","",IF(CW7="-","【-】","【"&amp;SUBSTITUTE(TEXT(CW7,"#,##0.00"),"-","△")&amp;"】"))</f>
        <v>【58.94】</v>
      </c>
      <c r="CX6" s="21" t="str">
        <f>IF(CX7="",NA(),CX7)</f>
        <v>-</v>
      </c>
      <c r="CY6" s="21">
        <f t="shared" ref="CY6:DG6" si="11">IF(CY7="",NA(),CY7)</f>
        <v>99.99</v>
      </c>
      <c r="CZ6" s="21">
        <f t="shared" si="11"/>
        <v>99.99</v>
      </c>
      <c r="DA6" s="21">
        <f t="shared" si="11"/>
        <v>99.99</v>
      </c>
      <c r="DB6" s="21">
        <f t="shared" si="11"/>
        <v>99.99</v>
      </c>
      <c r="DC6" s="21" t="str">
        <f t="shared" si="11"/>
        <v>-</v>
      </c>
      <c r="DD6" s="21">
        <f t="shared" si="11"/>
        <v>97.7</v>
      </c>
      <c r="DE6" s="21">
        <f t="shared" si="11"/>
        <v>97.59</v>
      </c>
      <c r="DF6" s="21">
        <f t="shared" si="11"/>
        <v>97.53</v>
      </c>
      <c r="DG6" s="21">
        <f t="shared" si="11"/>
        <v>97.54</v>
      </c>
      <c r="DH6" s="20" t="str">
        <f>IF(DH7="","",IF(DH7="-","【-】","【"&amp;SUBSTITUTE(TEXT(DH7,"#,##0.00"),"-","△")&amp;"】"))</f>
        <v>【95.91】</v>
      </c>
      <c r="DI6" s="21" t="str">
        <f>IF(DI7="",NA(),DI7)</f>
        <v>-</v>
      </c>
      <c r="DJ6" s="21">
        <f t="shared" ref="DJ6:DR6" si="12">IF(DJ7="",NA(),DJ7)</f>
        <v>6.64</v>
      </c>
      <c r="DK6" s="21">
        <f t="shared" si="12"/>
        <v>13.1</v>
      </c>
      <c r="DL6" s="21">
        <f t="shared" si="12"/>
        <v>19.309999999999999</v>
      </c>
      <c r="DM6" s="21">
        <f t="shared" si="12"/>
        <v>24.78</v>
      </c>
      <c r="DN6" s="21" t="str">
        <f t="shared" si="12"/>
        <v>-</v>
      </c>
      <c r="DO6" s="21">
        <f t="shared" si="12"/>
        <v>23.38</v>
      </c>
      <c r="DP6" s="21">
        <f t="shared" si="12"/>
        <v>24.59</v>
      </c>
      <c r="DQ6" s="21">
        <f t="shared" si="12"/>
        <v>26.87</v>
      </c>
      <c r="DR6" s="21">
        <f t="shared" si="12"/>
        <v>29.31</v>
      </c>
      <c r="DS6" s="20" t="str">
        <f>IF(DS7="","",IF(DS7="-","【-】","【"&amp;SUBSTITUTE(TEXT(DS7,"#,##0.00"),"-","△")&amp;"】"))</f>
        <v>【41.09】</v>
      </c>
      <c r="DT6" s="21" t="str">
        <f>IF(DT7="",NA(),DT7)</f>
        <v>-</v>
      </c>
      <c r="DU6" s="21">
        <f t="shared" ref="DU6:EC6" si="13">IF(DU7="",NA(),DU7)</f>
        <v>3.22</v>
      </c>
      <c r="DV6" s="21">
        <f t="shared" si="13"/>
        <v>8.01</v>
      </c>
      <c r="DW6" s="21">
        <f t="shared" si="13"/>
        <v>22.27</v>
      </c>
      <c r="DX6" s="21">
        <f t="shared" si="13"/>
        <v>22.16</v>
      </c>
      <c r="DY6" s="21" t="str">
        <f t="shared" si="13"/>
        <v>-</v>
      </c>
      <c r="DZ6" s="21">
        <f t="shared" si="13"/>
        <v>8.1999999999999993</v>
      </c>
      <c r="EA6" s="21">
        <f t="shared" si="13"/>
        <v>9.43</v>
      </c>
      <c r="EB6" s="21">
        <f t="shared" si="13"/>
        <v>12.4</v>
      </c>
      <c r="EC6" s="21">
        <f t="shared" si="13"/>
        <v>13.81</v>
      </c>
      <c r="ED6" s="20" t="str">
        <f>IF(ED7="","",IF(ED7="-","【-】","【"&amp;SUBSTITUTE(TEXT(ED7,"#,##0.00"),"-","△")&amp;"】"))</f>
        <v>【8.68】</v>
      </c>
      <c r="EE6" s="21" t="str">
        <f>IF(EE7="",NA(),EE7)</f>
        <v>-</v>
      </c>
      <c r="EF6" s="20">
        <f t="shared" ref="EF6:EN6" si="14">IF(EF7="",NA(),EF7)</f>
        <v>0</v>
      </c>
      <c r="EG6" s="21">
        <f t="shared" si="14"/>
        <v>0.01</v>
      </c>
      <c r="EH6" s="21">
        <f t="shared" si="14"/>
        <v>0.11</v>
      </c>
      <c r="EI6" s="21">
        <f t="shared" si="14"/>
        <v>0.36</v>
      </c>
      <c r="EJ6" s="21" t="str">
        <f t="shared" si="14"/>
        <v>-</v>
      </c>
      <c r="EK6" s="21">
        <f t="shared" si="14"/>
        <v>0.14000000000000001</v>
      </c>
      <c r="EL6" s="21">
        <f t="shared" si="14"/>
        <v>0.15</v>
      </c>
      <c r="EM6" s="21">
        <f t="shared" si="14"/>
        <v>0.16</v>
      </c>
      <c r="EN6" s="21">
        <f t="shared" si="14"/>
        <v>0.16</v>
      </c>
      <c r="EO6" s="20" t="str">
        <f>IF(EO7="","",IF(EO7="-","【-】","【"&amp;SUBSTITUTE(TEXT(EO7,"#,##0.00"),"-","△")&amp;"】"))</f>
        <v>【0.22】</v>
      </c>
    </row>
    <row r="7" spans="1:148" s="22" customFormat="1" x14ac:dyDescent="0.15">
      <c r="A7" s="14"/>
      <c r="B7" s="23">
        <v>2023</v>
      </c>
      <c r="C7" s="23">
        <v>132101</v>
      </c>
      <c r="D7" s="23">
        <v>46</v>
      </c>
      <c r="E7" s="23">
        <v>17</v>
      </c>
      <c r="F7" s="23">
        <v>1</v>
      </c>
      <c r="G7" s="23">
        <v>0</v>
      </c>
      <c r="H7" s="23" t="s">
        <v>96</v>
      </c>
      <c r="I7" s="23" t="s">
        <v>97</v>
      </c>
      <c r="J7" s="23" t="s">
        <v>98</v>
      </c>
      <c r="K7" s="23" t="s">
        <v>99</v>
      </c>
      <c r="L7" s="23" t="s">
        <v>100</v>
      </c>
      <c r="M7" s="23" t="s">
        <v>101</v>
      </c>
      <c r="N7" s="24" t="s">
        <v>102</v>
      </c>
      <c r="O7" s="24">
        <v>89.89</v>
      </c>
      <c r="P7" s="24">
        <v>100</v>
      </c>
      <c r="Q7" s="24">
        <v>99.83</v>
      </c>
      <c r="R7" s="24">
        <v>1309</v>
      </c>
      <c r="S7" s="24">
        <v>124614</v>
      </c>
      <c r="T7" s="24">
        <v>11.3</v>
      </c>
      <c r="U7" s="24">
        <v>11027.79</v>
      </c>
      <c r="V7" s="24">
        <v>124677</v>
      </c>
      <c r="W7" s="24">
        <v>11.33</v>
      </c>
      <c r="X7" s="24">
        <v>11004.15</v>
      </c>
      <c r="Y7" s="24" t="s">
        <v>102</v>
      </c>
      <c r="Z7" s="24">
        <v>106.59</v>
      </c>
      <c r="AA7" s="24">
        <v>104.07</v>
      </c>
      <c r="AB7" s="24">
        <v>105.62</v>
      </c>
      <c r="AC7" s="24">
        <v>105.18</v>
      </c>
      <c r="AD7" s="24" t="s">
        <v>102</v>
      </c>
      <c r="AE7" s="24">
        <v>107.09</v>
      </c>
      <c r="AF7" s="24">
        <v>107.96</v>
      </c>
      <c r="AG7" s="24">
        <v>107.29</v>
      </c>
      <c r="AH7" s="24">
        <v>106.58</v>
      </c>
      <c r="AI7" s="24">
        <v>105.91</v>
      </c>
      <c r="AJ7" s="24" t="s">
        <v>102</v>
      </c>
      <c r="AK7" s="24">
        <v>0</v>
      </c>
      <c r="AL7" s="24">
        <v>0</v>
      </c>
      <c r="AM7" s="24">
        <v>0</v>
      </c>
      <c r="AN7" s="24">
        <v>0</v>
      </c>
      <c r="AO7" s="24" t="s">
        <v>102</v>
      </c>
      <c r="AP7" s="24">
        <v>0.59</v>
      </c>
      <c r="AQ7" s="24">
        <v>0.68</v>
      </c>
      <c r="AR7" s="24">
        <v>0.9</v>
      </c>
      <c r="AS7" s="24">
        <v>1.19</v>
      </c>
      <c r="AT7" s="24">
        <v>3.03</v>
      </c>
      <c r="AU7" s="24" t="s">
        <v>102</v>
      </c>
      <c r="AV7" s="24">
        <v>267.88</v>
      </c>
      <c r="AW7" s="24">
        <v>295.3</v>
      </c>
      <c r="AX7" s="24">
        <v>273.52999999999997</v>
      </c>
      <c r="AY7" s="24">
        <v>270.63</v>
      </c>
      <c r="AZ7" s="24" t="s">
        <v>102</v>
      </c>
      <c r="BA7" s="24">
        <v>77.72</v>
      </c>
      <c r="BB7" s="24">
        <v>86.61</v>
      </c>
      <c r="BC7" s="24">
        <v>100.73</v>
      </c>
      <c r="BD7" s="24">
        <v>108.7</v>
      </c>
      <c r="BE7" s="24">
        <v>78.430000000000007</v>
      </c>
      <c r="BF7" s="24" t="s">
        <v>102</v>
      </c>
      <c r="BG7" s="24">
        <v>38.54</v>
      </c>
      <c r="BH7" s="24">
        <v>27.17</v>
      </c>
      <c r="BI7" s="24">
        <v>25.94</v>
      </c>
      <c r="BJ7" s="24">
        <v>22.86</v>
      </c>
      <c r="BK7" s="24" t="s">
        <v>102</v>
      </c>
      <c r="BL7" s="24">
        <v>485.6</v>
      </c>
      <c r="BM7" s="24">
        <v>463.93</v>
      </c>
      <c r="BN7" s="24">
        <v>481.88</v>
      </c>
      <c r="BO7" s="24">
        <v>460.03</v>
      </c>
      <c r="BP7" s="24">
        <v>630.82000000000005</v>
      </c>
      <c r="BQ7" s="24" t="s">
        <v>102</v>
      </c>
      <c r="BR7" s="24">
        <v>181.87</v>
      </c>
      <c r="BS7" s="24">
        <v>178.22</v>
      </c>
      <c r="BT7" s="24">
        <v>123.46</v>
      </c>
      <c r="BU7" s="24">
        <v>119.27</v>
      </c>
      <c r="BV7" s="24" t="s">
        <v>102</v>
      </c>
      <c r="BW7" s="24">
        <v>99.95</v>
      </c>
      <c r="BX7" s="24">
        <v>103.4</v>
      </c>
      <c r="BY7" s="24">
        <v>101.87</v>
      </c>
      <c r="BZ7" s="24">
        <v>101.33</v>
      </c>
      <c r="CA7" s="24">
        <v>97.81</v>
      </c>
      <c r="CB7" s="24" t="s">
        <v>102</v>
      </c>
      <c r="CC7" s="24">
        <v>43.68</v>
      </c>
      <c r="CD7" s="24">
        <v>44.47</v>
      </c>
      <c r="CE7" s="24">
        <v>64.05</v>
      </c>
      <c r="CF7" s="24">
        <v>66.489999999999995</v>
      </c>
      <c r="CG7" s="24" t="s">
        <v>102</v>
      </c>
      <c r="CH7" s="24">
        <v>110.21</v>
      </c>
      <c r="CI7" s="24">
        <v>110.26</v>
      </c>
      <c r="CJ7" s="24">
        <v>111.88</v>
      </c>
      <c r="CK7" s="24">
        <v>114.16</v>
      </c>
      <c r="CL7" s="24">
        <v>138.75</v>
      </c>
      <c r="CM7" s="24" t="s">
        <v>102</v>
      </c>
      <c r="CN7" s="24" t="s">
        <v>102</v>
      </c>
      <c r="CO7" s="24" t="s">
        <v>102</v>
      </c>
      <c r="CP7" s="24" t="s">
        <v>102</v>
      </c>
      <c r="CQ7" s="24" t="s">
        <v>102</v>
      </c>
      <c r="CR7" s="24" t="s">
        <v>102</v>
      </c>
      <c r="CS7" s="24">
        <v>64.930000000000007</v>
      </c>
      <c r="CT7" s="24">
        <v>65.680000000000007</v>
      </c>
      <c r="CU7" s="24">
        <v>63.62</v>
      </c>
      <c r="CV7" s="24">
        <v>62.65</v>
      </c>
      <c r="CW7" s="24">
        <v>58.94</v>
      </c>
      <c r="CX7" s="24" t="s">
        <v>102</v>
      </c>
      <c r="CY7" s="24">
        <v>99.99</v>
      </c>
      <c r="CZ7" s="24">
        <v>99.99</v>
      </c>
      <c r="DA7" s="24">
        <v>99.99</v>
      </c>
      <c r="DB7" s="24">
        <v>99.99</v>
      </c>
      <c r="DC7" s="24" t="s">
        <v>102</v>
      </c>
      <c r="DD7" s="24">
        <v>97.7</v>
      </c>
      <c r="DE7" s="24">
        <v>97.59</v>
      </c>
      <c r="DF7" s="24">
        <v>97.53</v>
      </c>
      <c r="DG7" s="24">
        <v>97.54</v>
      </c>
      <c r="DH7" s="24">
        <v>95.91</v>
      </c>
      <c r="DI7" s="24" t="s">
        <v>102</v>
      </c>
      <c r="DJ7" s="24">
        <v>6.64</v>
      </c>
      <c r="DK7" s="24">
        <v>13.1</v>
      </c>
      <c r="DL7" s="24">
        <v>19.309999999999999</v>
      </c>
      <c r="DM7" s="24">
        <v>24.78</v>
      </c>
      <c r="DN7" s="24" t="s">
        <v>102</v>
      </c>
      <c r="DO7" s="24">
        <v>23.38</v>
      </c>
      <c r="DP7" s="24">
        <v>24.59</v>
      </c>
      <c r="DQ7" s="24">
        <v>26.87</v>
      </c>
      <c r="DR7" s="24">
        <v>29.31</v>
      </c>
      <c r="DS7" s="24">
        <v>41.09</v>
      </c>
      <c r="DT7" s="24" t="s">
        <v>102</v>
      </c>
      <c r="DU7" s="24">
        <v>3.22</v>
      </c>
      <c r="DV7" s="24">
        <v>8.01</v>
      </c>
      <c r="DW7" s="24">
        <v>22.27</v>
      </c>
      <c r="DX7" s="24">
        <v>22.16</v>
      </c>
      <c r="DY7" s="24" t="s">
        <v>102</v>
      </c>
      <c r="DZ7" s="24">
        <v>8.1999999999999993</v>
      </c>
      <c r="EA7" s="24">
        <v>9.43</v>
      </c>
      <c r="EB7" s="24">
        <v>12.4</v>
      </c>
      <c r="EC7" s="24">
        <v>13.81</v>
      </c>
      <c r="ED7" s="24">
        <v>8.68</v>
      </c>
      <c r="EE7" s="24" t="s">
        <v>102</v>
      </c>
      <c r="EF7" s="24">
        <v>0</v>
      </c>
      <c r="EG7" s="24">
        <v>0.01</v>
      </c>
      <c r="EH7" s="24">
        <v>0.11</v>
      </c>
      <c r="EI7" s="24">
        <v>0.36</v>
      </c>
      <c r="EJ7" s="24" t="s">
        <v>102</v>
      </c>
      <c r="EK7" s="24">
        <v>0.14000000000000001</v>
      </c>
      <c r="EL7" s="24">
        <v>0.15</v>
      </c>
      <c r="EM7" s="24">
        <v>0.16</v>
      </c>
      <c r="EN7" s="24">
        <v>0.16</v>
      </c>
      <c r="EO7" s="24">
        <v>0.22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716461</cp:lastModifiedBy>
  <dcterms:created xsi:type="dcterms:W3CDTF">2025-01-24T07:00:40Z</dcterms:created>
  <dcterms:modified xsi:type="dcterms:W3CDTF">2025-01-31T08:28:42Z</dcterms:modified>
  <cp:category/>
</cp:coreProperties>
</file>