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4D4B1DED-E937-4B31-8101-4F1707FE1D5C}"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W40" i="10"/>
  <c r="BE40" i="10"/>
  <c r="AM40" i="10"/>
  <c r="U40" i="10"/>
  <c r="C40" i="10"/>
  <c r="BE39" i="10"/>
  <c r="AM39" i="10"/>
  <c r="U39" i="10"/>
  <c r="C39" i="10"/>
  <c r="BE38" i="10"/>
  <c r="AM38" i="10"/>
  <c r="U38" i="10"/>
  <c r="C38" i="10"/>
  <c r="BE37" i="10"/>
  <c r="AM37" i="10"/>
  <c r="U37" i="10"/>
  <c r="C37" i="10"/>
  <c r="BE36" i="10"/>
  <c r="AM36" i="10"/>
  <c r="C36" i="10"/>
  <c r="BE35" i="10"/>
  <c r="AM35" i="10"/>
  <c r="BE34" i="10"/>
  <c r="AM34"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CO34" i="10" l="1"/>
  <c r="CO35" i="10" s="1"/>
  <c r="CO36" i="10" s="1"/>
  <c r="CO37" i="10" s="1"/>
  <c r="CO38" i="10" s="1"/>
  <c r="CO39" i="10" s="1"/>
  <c r="CO40" i="10" s="1"/>
</calcChain>
</file>

<file path=xl/sharedStrings.xml><?xml version="1.0" encoding="utf-8"?>
<sst xmlns="http://schemas.openxmlformats.org/spreadsheetml/2006/main" count="1255" uniqueCount="575">
  <si>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</si>
  <si>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</si>
  <si>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</si>
  <si>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</si>
  <si>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</si>
  <si>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</si>
  <si>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</si>
  <si>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</si>
  <si>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</si>
  <si>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</si>
  <si>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</si>
  <si>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</si>
  <si>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</si>
  <si>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</si>
  <si>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</si>
  <si>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</si>
  <si>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</si>
  <si>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</si>
  <si>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</si>
  <si>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</si>
  <si>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</si>
  <si>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</si>
  <si>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</si>
  <si>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</si>
  <si>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</si>
  <si>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</si>
  <si>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</si>
  <si>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</si>
  <si>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</si>
  <si>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</si>
  <si>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</si>
  <si>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</si>
  <si>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</si>
  <si>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</si>
  <si>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</si>
  <si>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</si>
  <si>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</si>
  <si>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</si>
  <si>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</si>
  <si>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</si>
  <si>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</si>
  <si>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</si>
  <si>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</si>
  <si>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</si>
  <si>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</si>
  <si>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</si>
  <si>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</si>
  <si>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</si>
  <si>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</si>
  <si>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</si>
  <si>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</si>
  <si>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</si>
  <si>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</si>
  <si>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</si>
  <si>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</si>
  <si>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</si>
  <si>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</si>
  <si>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</si>
  <si>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</si>
  <si>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</si>
  <si>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</si>
  <si>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</si>
  <si>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</si>
  <si>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</si>
  <si>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</si>
  <si>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</si>
  <si>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</si>
  <si>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</si>
  <si>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</si>
  <si>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</si>
  <si>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</si>
  <si>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</si>
  <si>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</si>
  <si>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</si>
  <si>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</si>
  <si>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</si>
  <si>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</si>
  <si>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</si>
  <si>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</si>
  <si>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</si>
  <si>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</si>
  <si>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</si>
  <si>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</si>
  <si>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</si>
  <si>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</si>
  <si>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</si>
  <si>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</si>
  <si>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</si>
  <si>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</si>
  <si>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</si>
  <si>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</si>
  <si>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</si>
  <si>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</si>
  <si>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</si>
  <si>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品川区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</si>
  <si>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</si>
  <si>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</si>
  <si>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</si>
  <si>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</si>
  <si>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</si>
  <si>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</si>
  <si>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</si>
  <si>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</si>
  <si>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</si>
  <si>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</si>
  <si>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</si>
  <si>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</si>
  <si>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</si>
  <si>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</si>
  <si>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</si>
  <si>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</si>
  <si>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</si>
  <si>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</si>
  <si>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</si>
  <si>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</si>
  <si>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</si>
  <si>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</si>
  <si>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</si>
  <si>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</si>
  <si>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</si>
  <si>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</si>
  <si>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</si>
  <si>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</si>
  <si>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</si>
  <si>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</si>
  <si>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</si>
  <si>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</si>
  <si>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</si>
  <si>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</si>
  <si>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</si>
  <si>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</si>
  <si>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</si>
  <si>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</si>
  <si>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</si>
  <si>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</si>
  <si>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</si>
  <si>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</si>
  <si>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</si>
  <si>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</si>
  <si>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</si>
  <si>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</si>
  <si>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</si>
  <si>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6"/>
  </si>
  <si>
    <t>うち日本人(％)</t>
    <phoneticPr fontId="5"/>
  </si>
  <si>
    <t>0.6</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</si>
  <si>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</si>
  <si>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</si>
  <si>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</si>
  <si>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</si>
  <si>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</si>
  <si>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</si>
  <si>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</si>
  <si>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</si>
  <si>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</si>
  <si>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</si>
  <si>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</si>
  <si>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</si>
  <si>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</si>
  <si>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</si>
  <si>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</si>
  <si>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</si>
  <si>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</si>
  <si>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</si>
  <si>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</si>
  <si>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</si>
  <si>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</si>
  <si>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</si>
  <si>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</si>
  <si>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</si>
  <si>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</si>
  <si>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</si>
  <si>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</si>
  <si>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</si>
  <si>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</si>
  <si>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</si>
  <si>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</si>
  <si>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</si>
  <si>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</si>
  <si>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</si>
  <si>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</si>
  <si>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</si>
  <si>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</si>
  <si>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</si>
  <si>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</si>
  <si>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</si>
  <si>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</si>
  <si>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</si>
  <si>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</si>
  <si>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</si>
  <si>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</si>
  <si>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</si>
  <si>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</si>
  <si>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</si>
  <si>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</si>
  <si>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</si>
  <si>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</si>
  <si>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</si>
  <si>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</si>
  <si>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</si>
  <si>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</si>
  <si>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</si>
  <si>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</si>
  <si>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</si>
  <si>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東京都品川区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</si>
  <si>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</si>
  <si>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</si>
  <si>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</si>
  <si>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</si>
  <si>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</si>
  <si>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</si>
  <si>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</si>
  <si>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</si>
  <si>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</si>
  <si>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</si>
  <si>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</si>
  <si>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</si>
  <si>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</si>
  <si>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</si>
  <si>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</si>
  <si>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</si>
  <si>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</si>
  <si>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</si>
  <si>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</si>
  <si>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</si>
  <si>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</si>
  <si>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</si>
  <si>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</si>
  <si>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</si>
  <si>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</si>
  <si>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</si>
  <si>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</si>
  <si>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</si>
  <si>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</si>
  <si>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</si>
  <si>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</si>
  <si>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</si>
  <si>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</si>
  <si>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</si>
  <si>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</si>
  <si>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</si>
  <si>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</si>
  <si>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</si>
  <si>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</si>
  <si>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</si>
  <si>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</si>
  <si>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</si>
  <si>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</si>
  <si>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</si>
  <si>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</si>
  <si>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</si>
  <si>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</si>
  <si>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</si>
  <si>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</si>
  <si>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</si>
  <si>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</si>
  <si>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</si>
  <si>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</si>
  <si>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</si>
  <si>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</si>
  <si>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</si>
  <si>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</si>
  <si>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</si>
  <si>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</si>
  <si>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</si>
  <si>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</si>
  <si>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</si>
  <si>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</si>
  <si>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</si>
  <si>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</si>
  <si>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</si>
  <si>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</si>
  <si>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</si>
  <si>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</si>
  <si>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</si>
  <si>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</si>
  <si>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</si>
  <si>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</si>
  <si>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</si>
  <si>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</si>
  <si>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</si>
  <si>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</si>
  <si>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</si>
  <si>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</si>
  <si>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</si>
  <si>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</si>
  <si>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</si>
  <si>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</si>
  <si>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</si>
  <si>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</si>
  <si>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</si>
  <si>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</si>
  <si>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</si>
  <si>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</si>
  <si>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</si>
  <si>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</si>
  <si>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</si>
  <si>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</si>
  <si>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</si>
  <si>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</si>
  <si>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</si>
  <si>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</si>
  <si>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</si>
  <si>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</si>
  <si>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</si>
  <si>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</si>
  <si>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</si>
  <si>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</si>
  <si>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</si>
  <si>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</si>
  <si>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</si>
  <si>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</si>
  <si>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</si>
  <si>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</si>
  <si>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</si>
  <si>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</si>
  <si>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</si>
  <si>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</si>
  <si>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</si>
  <si>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</si>
  <si>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</si>
  <si>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</si>
  <si>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</si>
  <si>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</si>
  <si>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</si>
  <si>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</si>
  <si>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</si>
  <si>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</si>
  <si>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</si>
  <si>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</si>
  <si>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</si>
  <si>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</si>
  <si>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</si>
  <si>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</si>
  <si>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</si>
  <si>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</si>
  <si>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</si>
  <si>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</si>
  <si>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</si>
  <si>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</si>
  <si>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</si>
  <si>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</si>
  <si>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</si>
  <si>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</si>
  <si>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</si>
  <si>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</si>
  <si>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</si>
  <si>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</si>
  <si>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</si>
  <si>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</si>
  <si>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</si>
  <si>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</si>
  <si>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</si>
  <si>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</si>
  <si>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</si>
  <si>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東京都品川区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</si>
  <si>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</si>
  <si>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</si>
  <si>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</si>
  <si>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</si>
  <si>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</si>
  <si>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</si>
  <si>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</si>
  <si>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</si>
  <si>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</si>
  <si>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</si>
  <si>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</si>
  <si>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</si>
  <si>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</si>
  <si>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</si>
  <si>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</si>
  <si>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</si>
  <si>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</si>
  <si>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</si>
  <si>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</si>
  <si>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</si>
  <si>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災害復旧特別会計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</si>
  <si>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</si>
  <si>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</si>
  <si>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</si>
  <si>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</si>
  <si>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</si>
  <si>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</si>
  <si>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</si>
  <si>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</si>
  <si>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</si>
  <si>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</si>
  <si>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</si>
  <si>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</si>
  <si>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</si>
  <si>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</si>
  <si>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後期高齢者医療特別会計</t>
    <phoneticPr fontId="5"/>
  </si>
  <si>
    <t>介護保険特別会計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</si>
  <si>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</si>
  <si>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</si>
  <si>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</si>
  <si>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</si>
  <si>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</si>
  <si>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</si>
  <si>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</si>
  <si>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</si>
  <si>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</si>
  <si>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</si>
  <si>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</si>
  <si>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</si>
  <si>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</si>
  <si>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</si>
  <si>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</si>
  <si>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</si>
  <si>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</si>
  <si>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</si>
  <si>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</si>
  <si>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</si>
  <si>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</si>
  <si>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</si>
  <si>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</si>
  <si>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</si>
  <si>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</si>
  <si>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</si>
  <si>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</si>
  <si>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</si>
  <si>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</si>
  <si>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</si>
  <si>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</si>
  <si>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</si>
  <si>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</si>
  <si>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</si>
  <si>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</si>
  <si>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</si>
  <si>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</si>
  <si>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</si>
  <si>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</si>
  <si>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</si>
  <si>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</si>
  <si>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</si>
  <si>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</si>
  <si>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</si>
  <si>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</si>
  <si>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</si>
  <si>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</si>
  <si>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</si>
  <si>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</si>
  <si>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</si>
  <si>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</si>
  <si>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</si>
  <si>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</si>
  <si>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</si>
  <si>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</si>
  <si>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</si>
  <si>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</si>
  <si>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</si>
  <si>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</si>
  <si>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</si>
  <si>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</si>
  <si>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</si>
  <si>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</si>
  <si>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</si>
  <si>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</si>
  <si>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</si>
  <si>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</si>
  <si>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</si>
  <si>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</si>
  <si>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</si>
  <si>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</si>
  <si>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</si>
  <si>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</si>
  <si>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</si>
  <si>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</si>
  <si>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</si>
  <si>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</si>
  <si>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</si>
  <si>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</si>
  <si>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</si>
  <si>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</si>
  <si>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</si>
  <si>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</si>
  <si>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</si>
  <si>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</si>
  <si>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</si>
  <si>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</si>
  <si>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</si>
  <si>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</si>
  <si>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</si>
  <si>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</si>
  <si>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</si>
  <si>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</si>
  <si>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</si>
  <si>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</si>
  <si>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</si>
  <si>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</si>
  <si>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</si>
  <si>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</si>
  <si>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</si>
  <si>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</si>
  <si>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</si>
  <si>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</si>
  <si>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</si>
  <si>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</si>
  <si>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</si>
  <si>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</si>
  <si>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</si>
  <si>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</si>
  <si>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</si>
  <si>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</si>
  <si>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</si>
  <si>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</si>
  <si>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</si>
  <si>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</si>
  <si>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</si>
  <si>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</si>
  <si>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</si>
  <si>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</si>
  <si>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</si>
  <si>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</si>
  <si>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</si>
  <si>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</si>
  <si>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</si>
  <si>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</si>
  <si>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</si>
  <si>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</si>
  <si>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</si>
  <si>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</si>
  <si>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</si>
  <si>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</si>
  <si>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</si>
  <si>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</si>
  <si>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</si>
  <si>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</si>
  <si>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10.96</t>
  </si>
  <si>
    <t>一般会計</t>
  </si>
  <si>
    <t>介護保険特別会計</t>
  </si>
  <si>
    <t>国民健康保険事業会計</t>
  </si>
  <si>
    <t>後期高齢者医療特別会計</t>
  </si>
  <si>
    <t>災害復旧特別会計</t>
  </si>
  <si>
    <t>その他会計（赤字）</t>
  </si>
  <si>
    <t>その他会計（黒字）</t>
  </si>
  <si>
    <t>R01</t>
    <phoneticPr fontId="5"/>
  </si>
  <si>
    <t>R02</t>
    <phoneticPr fontId="5"/>
  </si>
  <si>
    <t>R03</t>
    <phoneticPr fontId="5"/>
  </si>
  <si>
    <t>R04</t>
    <phoneticPr fontId="5"/>
  </si>
  <si>
    <t>R05</t>
    <phoneticPr fontId="5"/>
  </si>
  <si>
    <t>-</t>
    <phoneticPr fontId="10"/>
  </si>
  <si>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</si>
  <si>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</si>
  <si>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臨海部広域斎場組合</t>
    <rPh sb="0" eb="2">
      <t>リンカイ</t>
    </rPh>
    <rPh sb="2" eb="3">
      <t>ブ</t>
    </rPh>
    <rPh sb="3" eb="5">
      <t>コウイキ</t>
    </rPh>
    <rPh sb="5" eb="7">
      <t>サイジョウ</t>
    </rPh>
    <rPh sb="7" eb="9">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</si>
  <si>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</si>
  <si>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</si>
  <si>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</si>
  <si>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法適用</t>
    <rPh sb="0" eb="1">
      <t>ホウ</t>
    </rPh>
    <rPh sb="1" eb="3">
      <t>テキヨウ</t>
    </rPh>
    <phoneticPr fontId="5"/>
  </si>
  <si>
    <t>(公財)品川文化振興事業団</t>
    <rPh sb="1" eb="3">
      <t>コウザイ</t>
    </rPh>
    <rPh sb="4" eb="6">
      <t>シナガワ</t>
    </rPh>
    <rPh sb="6" eb="8">
      <t>ブンカ</t>
    </rPh>
    <rPh sb="8" eb="10">
      <t>シンコウ</t>
    </rPh>
    <rPh sb="10" eb="13">
      <t>ジギョウダン</t>
    </rPh>
    <phoneticPr fontId="10"/>
  </si>
  <si>
    <t>(公財)品川区スポーツ協会</t>
    <rPh sb="1" eb="3">
      <t>コウザイ</t>
    </rPh>
    <rPh sb="4" eb="7">
      <t>シナガワク</t>
    </rPh>
    <rPh sb="11" eb="13">
      <t>キョウカイ</t>
    </rPh>
    <phoneticPr fontId="10"/>
  </si>
  <si>
    <t>(公財)品川区国際友好協会</t>
    <rPh sb="1" eb="3">
      <t>コウザイ</t>
    </rPh>
    <rPh sb="4" eb="7">
      <t>シナガワク</t>
    </rPh>
    <rPh sb="7" eb="9">
      <t>コクサイ</t>
    </rPh>
    <rPh sb="9" eb="11">
      <t>ユウコウ</t>
    </rPh>
    <rPh sb="11" eb="13">
      <t>キョウカイ</t>
    </rPh>
    <phoneticPr fontId="10"/>
  </si>
  <si>
    <t>(株)品川都市整備公社</t>
    <rPh sb="1" eb="2">
      <t>カブ</t>
    </rPh>
    <rPh sb="3" eb="5">
      <t>シナガワ</t>
    </rPh>
    <rPh sb="5" eb="7">
      <t>トシ</t>
    </rPh>
    <rPh sb="7" eb="9">
      <t>セイビ</t>
    </rPh>
    <rPh sb="9" eb="11">
      <t>コウシャ</t>
    </rPh>
    <phoneticPr fontId="10"/>
  </si>
  <si>
    <t>〇</t>
    <phoneticPr fontId="10"/>
  </si>
  <si>
    <t>品川区土地開発公社</t>
    <rPh sb="0" eb="3">
      <t>シナガワク</t>
    </rPh>
    <rPh sb="3" eb="5">
      <t>トチ</t>
    </rPh>
    <rPh sb="5" eb="7">
      <t>カイハツ</t>
    </rPh>
    <rPh sb="7" eb="9">
      <t>コウシャ</t>
    </rPh>
    <phoneticPr fontId="10"/>
  </si>
  <si>
    <t>(一財)品川ビジネスクラブ</t>
    <rPh sb="1" eb="3">
      <t>イチザイ</t>
    </rPh>
    <rPh sb="4" eb="6">
      <t>シナガワ</t>
    </rPh>
    <phoneticPr fontId="10"/>
  </si>
  <si>
    <t>(株)エフエムしながわ</t>
    <rPh sb="1" eb="2">
      <t>カブ</t>
    </rPh>
    <phoneticPr fontId="10"/>
  </si>
  <si>
    <t>公共施設整備基金</t>
    <rPh sb="0" eb="2">
      <t>コウキョウ</t>
    </rPh>
    <rPh sb="2" eb="4">
      <t>シセツ</t>
    </rPh>
    <rPh sb="4" eb="6">
      <t>セイビ</t>
    </rPh>
    <rPh sb="6" eb="8">
      <t>キキン</t>
    </rPh>
    <phoneticPr fontId="5"/>
  </si>
  <si>
    <t>義務教育施設整備基金</t>
    <rPh sb="0" eb="4">
      <t>ギムキョウイク</t>
    </rPh>
    <rPh sb="4" eb="6">
      <t>シセツ</t>
    </rPh>
    <rPh sb="6" eb="8">
      <t>セイビ</t>
    </rPh>
    <rPh sb="8" eb="10">
      <t>キキン</t>
    </rPh>
    <phoneticPr fontId="2"/>
  </si>
  <si>
    <t>庁舎整備基金</t>
    <rPh sb="0" eb="2">
      <t>チョウシャ</t>
    </rPh>
    <rPh sb="2" eb="6">
      <t>セイビキキン</t>
    </rPh>
    <phoneticPr fontId="2"/>
  </si>
  <si>
    <t>地球環境基金</t>
    <rPh sb="0" eb="4">
      <t>チキュウカンキョウ</t>
    </rPh>
    <rPh sb="4" eb="6">
      <t>キキン</t>
    </rPh>
    <phoneticPr fontId="2"/>
  </si>
  <si>
    <t>災害復旧基金</t>
    <rPh sb="0" eb="2">
      <t>サイガイ</t>
    </rPh>
    <rPh sb="2" eb="4">
      <t>フッキュウ</t>
    </rPh>
    <rPh sb="4" eb="6">
      <t>キキン</t>
    </rPh>
    <phoneticPr fontId="2"/>
  </si>
  <si>
    <t>-</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</si>
  <si>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</si>
  <si>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</si>
  <si>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</si>
  <si>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</si>
  <si>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令和５年度の情報は整備中
</t>
    <rPh sb="0" eb="2">
      <t>レイワ</t>
    </rPh>
    <rPh sb="3" eb="5">
      <t>ネンド</t>
    </rPh>
    <rPh sb="6" eb="8">
      <t>ジョウホウ</t>
    </rPh>
    <rPh sb="9" eb="12">
      <t>セイビチュウ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</si>
  <si>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</si>
  <si>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</si>
  <si>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</si>
  <si>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</si>
  <si>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</si>
  <si>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</si>
  <si>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r>
      <t>将来負担比率は、地方債現在高や退職手当等の将来負担見込額に対して、充当可能な財源が上回っているため、「-」（負の値）となっており、健全な財政を維持できている。
実質公債費比率については、</t>
    </r>
    <r>
      <rPr>
        <sz val="11"/>
        <color rgb="FFFF0000"/>
        <rFont val="ＭＳ Ｐゴシック"/>
        <family val="3"/>
        <charset val="128"/>
      </rPr>
      <t>新たに社会福祉施設および学校施設整備費として18.2億円の起債を発行したため地方債の年度末現在高は23億円の増となったが、標準財政規模が対前年3.3％増となったため、３ヶ年平均値となる本比率は対前年0.5ポイント減にとどまった。</t>
    </r>
    <r>
      <rPr>
        <sz val="11"/>
        <color indexed="8"/>
        <rFont val="ＭＳ Ｐゴシック"/>
        <family val="3"/>
        <charset val="128"/>
      </rPr>
      <t>類似団体の平均値と比較すると1.1ポイント上回っているため、今後も引き続き地方債の計画的な償還を行い、健全な財政運営に努めていく。</t>
    </r>
    <rPh sb="96" eb="98">
      <t>シャカイ</t>
    </rPh>
    <rPh sb="98" eb="100">
      <t>フクシ</t>
    </rPh>
    <rPh sb="100" eb="102">
      <t>シセツ</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</si>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</sst>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rgb="FFFF000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7" fillId="0" borderId="33" xfId="3" applyNumberFormat="1" applyFont="1" applyBorder="1" applyAlignment="1" applyProtection="1">
      <alignment horizontal="right" vertical="center" shrinkToFit="1"/>
      <protection locked="0"/>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1"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8EB2-44CD-AD9B-2D2D486CCDD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107833</c:v>
                </c:pt>
                <c:pt idx="1">
                  <c:v>82908</c:v>
                </c:pt>
                <c:pt idx="2">
                  <c:v>66200</c:v>
                </c:pt>
                <c:pt idx="3">
                  <c:v>76576</c:v>
                </c:pt>
                <c:pt idx="4">
                  <c:v>83331</c:v>
                </c:pt>
              </c:numCache>
            </c:numRef>
          </c:val>
          <c:smooth val="0"/>
          <c:extLst>
            <c:ext xmlns:c16="http://schemas.microsoft.com/office/drawing/2014/chart" uri="{C3380CC4-5D6E-409C-BE32-E72D297353CC}">
              <c16:uniqueId val="{00000001-8EB2-44CD-AD9B-2D2D486CCDD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4.95</c:v>
                </c:pt>
                <c:pt idx="1">
                  <c:v>3.44</c:v>
                </c:pt>
                <c:pt idx="2">
                  <c:v>6.44</c:v>
                </c:pt>
                <c:pt idx="3">
                  <c:v>5.71</c:v>
                </c:pt>
                <c:pt idx="4">
                  <c:v>5.2</c:v>
                </c:pt>
              </c:numCache>
            </c:numRef>
          </c:val>
          <c:extLst>
            <c:ext xmlns:c16="http://schemas.microsoft.com/office/drawing/2014/chart" uri="{C3380CC4-5D6E-409C-BE32-E72D297353CC}">
              <c16:uniqueId val="{00000000-CBCA-40A9-86C8-44599503535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19.579999999999998</c:v>
                </c:pt>
                <c:pt idx="1">
                  <c:v>10.28</c:v>
                </c:pt>
                <c:pt idx="2">
                  <c:v>14.96</c:v>
                </c:pt>
                <c:pt idx="3">
                  <c:v>16.829999999999998</c:v>
                </c:pt>
                <c:pt idx="4">
                  <c:v>17.100000000000001</c:v>
                </c:pt>
              </c:numCache>
            </c:numRef>
          </c:val>
          <c:extLst>
            <c:ext xmlns:c16="http://schemas.microsoft.com/office/drawing/2014/chart" uri="{C3380CC4-5D6E-409C-BE32-E72D297353CC}">
              <c16:uniqueId val="{00000001-CBCA-40A9-86C8-44599503535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0.87</c:v>
                </c:pt>
                <c:pt idx="1">
                  <c:v>-10.96</c:v>
                </c:pt>
                <c:pt idx="2">
                  <c:v>8.43</c:v>
                </c:pt>
                <c:pt idx="3">
                  <c:v>1.5</c:v>
                </c:pt>
                <c:pt idx="4">
                  <c:v>0.49</c:v>
                </c:pt>
              </c:numCache>
            </c:numRef>
          </c:val>
          <c:smooth val="0"/>
          <c:extLst>
            <c:ext xmlns:c16="http://schemas.microsoft.com/office/drawing/2014/chart" uri="{C3380CC4-5D6E-409C-BE32-E72D297353CC}">
              <c16:uniqueId val="{00000002-CBCA-40A9-86C8-44599503535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FA2-4C84-A8AA-152071E9C8F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FA2-4C84-A8AA-152071E9C8F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FA2-4C84-A8AA-152071E9C8F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FA2-4C84-A8AA-152071E9C8F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9FA2-4C84-A8AA-152071E9C8FA}"/>
            </c:ext>
          </c:extLst>
        </c:ser>
        <c:ser>
          <c:idx val="5"/>
          <c:order val="5"/>
          <c:tx>
            <c:strRef>
              <c:f>データシート!$A$32</c:f>
              <c:strCache>
                <c:ptCount val="1"/>
                <c:pt idx="0">
                  <c:v>災害復旧特別会計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5-9FA2-4C84-A8AA-152071E9C8FA}"/>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0.08</c:v>
                </c:pt>
                <c:pt idx="2">
                  <c:v>#N/A</c:v>
                </c:pt>
                <c:pt idx="3">
                  <c:v>0.08</c:v>
                </c:pt>
                <c:pt idx="4">
                  <c:v>#N/A</c:v>
                </c:pt>
                <c:pt idx="5">
                  <c:v>0.1</c:v>
                </c:pt>
                <c:pt idx="6">
                  <c:v>#N/A</c:v>
                </c:pt>
                <c:pt idx="7">
                  <c:v>0.06</c:v>
                </c:pt>
                <c:pt idx="8">
                  <c:v>#N/A</c:v>
                </c:pt>
                <c:pt idx="9">
                  <c:v>0.03</c:v>
                </c:pt>
              </c:numCache>
            </c:numRef>
          </c:val>
          <c:extLst>
            <c:ext xmlns:c16="http://schemas.microsoft.com/office/drawing/2014/chart" uri="{C3380CC4-5D6E-409C-BE32-E72D297353CC}">
              <c16:uniqueId val="{00000006-9FA2-4C84-A8AA-152071E9C8FA}"/>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0.47</c:v>
                </c:pt>
                <c:pt idx="2">
                  <c:v>#N/A</c:v>
                </c:pt>
                <c:pt idx="3">
                  <c:v>0.9</c:v>
                </c:pt>
                <c:pt idx="4">
                  <c:v>#N/A</c:v>
                </c:pt>
                <c:pt idx="5">
                  <c:v>0.44</c:v>
                </c:pt>
                <c:pt idx="6">
                  <c:v>#N/A</c:v>
                </c:pt>
                <c:pt idx="7">
                  <c:v>0.41</c:v>
                </c:pt>
                <c:pt idx="8">
                  <c:v>#N/A</c:v>
                </c:pt>
                <c:pt idx="9">
                  <c:v>0.3</c:v>
                </c:pt>
              </c:numCache>
            </c:numRef>
          </c:val>
          <c:extLst>
            <c:ext xmlns:c16="http://schemas.microsoft.com/office/drawing/2014/chart" uri="{C3380CC4-5D6E-409C-BE32-E72D297353CC}">
              <c16:uniqueId val="{00000007-9FA2-4C84-A8AA-152071E9C8FA}"/>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0.03</c:v>
                </c:pt>
                <c:pt idx="2">
                  <c:v>#N/A</c:v>
                </c:pt>
                <c:pt idx="3">
                  <c:v>0.43</c:v>
                </c:pt>
                <c:pt idx="4">
                  <c:v>#N/A</c:v>
                </c:pt>
                <c:pt idx="5">
                  <c:v>0.91</c:v>
                </c:pt>
                <c:pt idx="6">
                  <c:v>#N/A</c:v>
                </c:pt>
                <c:pt idx="7">
                  <c:v>1.1000000000000001</c:v>
                </c:pt>
                <c:pt idx="8">
                  <c:v>#N/A</c:v>
                </c:pt>
                <c:pt idx="9">
                  <c:v>0.7</c:v>
                </c:pt>
              </c:numCache>
            </c:numRef>
          </c:val>
          <c:extLst>
            <c:ext xmlns:c16="http://schemas.microsoft.com/office/drawing/2014/chart" uri="{C3380CC4-5D6E-409C-BE32-E72D297353CC}">
              <c16:uniqueId val="{00000008-9FA2-4C84-A8AA-152071E9C8F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4.9400000000000004</c:v>
                </c:pt>
                <c:pt idx="2">
                  <c:v>#N/A</c:v>
                </c:pt>
                <c:pt idx="3">
                  <c:v>3.43</c:v>
                </c:pt>
                <c:pt idx="4">
                  <c:v>#N/A</c:v>
                </c:pt>
                <c:pt idx="5">
                  <c:v>6.43</c:v>
                </c:pt>
                <c:pt idx="6">
                  <c:v>#N/A</c:v>
                </c:pt>
                <c:pt idx="7">
                  <c:v>5.7</c:v>
                </c:pt>
                <c:pt idx="8">
                  <c:v>#N/A</c:v>
                </c:pt>
                <c:pt idx="9">
                  <c:v>5.19</c:v>
                </c:pt>
              </c:numCache>
            </c:numRef>
          </c:val>
          <c:extLst>
            <c:ext xmlns:c16="http://schemas.microsoft.com/office/drawing/2014/chart" uri="{C3380CC4-5D6E-409C-BE32-E72D297353CC}">
              <c16:uniqueId val="{00000009-9FA2-4C84-A8AA-152071E9C8F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5927</c:v>
                </c:pt>
                <c:pt idx="5">
                  <c:v>5818</c:v>
                </c:pt>
                <c:pt idx="8">
                  <c:v>5607</c:v>
                </c:pt>
                <c:pt idx="11">
                  <c:v>5198</c:v>
                </c:pt>
                <c:pt idx="14">
                  <c:v>4712</c:v>
                </c:pt>
              </c:numCache>
            </c:numRef>
          </c:val>
          <c:extLst>
            <c:ext xmlns:c16="http://schemas.microsoft.com/office/drawing/2014/chart" uri="{C3380CC4-5D6E-409C-BE32-E72D297353CC}">
              <c16:uniqueId val="{00000000-2AB3-4590-99AD-835B47BA76B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AB3-4590-99AD-835B47BA76B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126</c:v>
                </c:pt>
                <c:pt idx="3">
                  <c:v>0</c:v>
                </c:pt>
                <c:pt idx="6">
                  <c:v>0</c:v>
                </c:pt>
                <c:pt idx="9">
                  <c:v>0</c:v>
                </c:pt>
                <c:pt idx="12">
                  <c:v>0</c:v>
                </c:pt>
              </c:numCache>
            </c:numRef>
          </c:val>
          <c:extLst>
            <c:ext xmlns:c16="http://schemas.microsoft.com/office/drawing/2014/chart" uri="{C3380CC4-5D6E-409C-BE32-E72D297353CC}">
              <c16:uniqueId val="{00000002-2AB3-4590-99AD-835B47BA76B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112</c:v>
                </c:pt>
                <c:pt idx="3">
                  <c:v>126</c:v>
                </c:pt>
                <c:pt idx="6">
                  <c:v>123</c:v>
                </c:pt>
                <c:pt idx="9">
                  <c:v>122</c:v>
                </c:pt>
                <c:pt idx="12">
                  <c:v>147</c:v>
                </c:pt>
              </c:numCache>
            </c:numRef>
          </c:val>
          <c:extLst>
            <c:ext xmlns:c16="http://schemas.microsoft.com/office/drawing/2014/chart" uri="{C3380CC4-5D6E-409C-BE32-E72D297353CC}">
              <c16:uniqueId val="{00000003-2AB3-4590-99AD-835B47BA76B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AB3-4590-99AD-835B47BA76B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AB3-4590-99AD-835B47BA76B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AB3-4590-99AD-835B47BA76B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1336</c:v>
                </c:pt>
                <c:pt idx="3">
                  <c:v>1252</c:v>
                </c:pt>
                <c:pt idx="6">
                  <c:v>1194</c:v>
                </c:pt>
                <c:pt idx="9">
                  <c:v>1109</c:v>
                </c:pt>
                <c:pt idx="12">
                  <c:v>1091</c:v>
                </c:pt>
              </c:numCache>
            </c:numRef>
          </c:val>
          <c:extLst>
            <c:ext xmlns:c16="http://schemas.microsoft.com/office/drawing/2014/chart" uri="{C3380CC4-5D6E-409C-BE32-E72D297353CC}">
              <c16:uniqueId val="{00000007-2AB3-4590-99AD-835B47BA76B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-4353</c:v>
                </c:pt>
                <c:pt idx="2">
                  <c:v>#N/A</c:v>
                </c:pt>
                <c:pt idx="3">
                  <c:v>#N/A</c:v>
                </c:pt>
                <c:pt idx="4">
                  <c:v>-4440</c:v>
                </c:pt>
                <c:pt idx="5">
                  <c:v>#N/A</c:v>
                </c:pt>
                <c:pt idx="6">
                  <c:v>#N/A</c:v>
                </c:pt>
                <c:pt idx="7">
                  <c:v>-4290</c:v>
                </c:pt>
                <c:pt idx="8">
                  <c:v>#N/A</c:v>
                </c:pt>
                <c:pt idx="9">
                  <c:v>#N/A</c:v>
                </c:pt>
                <c:pt idx="10">
                  <c:v>-3967</c:v>
                </c:pt>
                <c:pt idx="11">
                  <c:v>#N/A</c:v>
                </c:pt>
                <c:pt idx="12">
                  <c:v>#N/A</c:v>
                </c:pt>
                <c:pt idx="13">
                  <c:v>-3474</c:v>
                </c:pt>
                <c:pt idx="14">
                  <c:v>#N/A</c:v>
                </c:pt>
              </c:numCache>
            </c:numRef>
          </c:val>
          <c:smooth val="0"/>
          <c:extLst>
            <c:ext xmlns:c16="http://schemas.microsoft.com/office/drawing/2014/chart" uri="{C3380CC4-5D6E-409C-BE32-E72D297353CC}">
              <c16:uniqueId val="{00000008-2AB3-4590-99AD-835B47BA76B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49332</c:v>
                </c:pt>
                <c:pt idx="5">
                  <c:v>44786</c:v>
                </c:pt>
                <c:pt idx="8">
                  <c:v>43096</c:v>
                </c:pt>
                <c:pt idx="11">
                  <c:v>39858</c:v>
                </c:pt>
                <c:pt idx="14">
                  <c:v>37007</c:v>
                </c:pt>
              </c:numCache>
            </c:numRef>
          </c:val>
          <c:extLst>
            <c:ext xmlns:c16="http://schemas.microsoft.com/office/drawing/2014/chart" uri="{C3380CC4-5D6E-409C-BE32-E72D297353CC}">
              <c16:uniqueId val="{00000000-7421-412A-BB45-58D9487E1EB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421-412A-BB45-58D9487E1EB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97269</c:v>
                </c:pt>
                <c:pt idx="5">
                  <c:v>82269</c:v>
                </c:pt>
                <c:pt idx="8">
                  <c:v>91606</c:v>
                </c:pt>
                <c:pt idx="11">
                  <c:v>96543</c:v>
                </c:pt>
                <c:pt idx="14">
                  <c:v>97038</c:v>
                </c:pt>
              </c:numCache>
            </c:numRef>
          </c:val>
          <c:extLst>
            <c:ext xmlns:c16="http://schemas.microsoft.com/office/drawing/2014/chart" uri="{C3380CC4-5D6E-409C-BE32-E72D297353CC}">
              <c16:uniqueId val="{00000002-7421-412A-BB45-58D9487E1EB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421-412A-BB45-58D9487E1EB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421-412A-BB45-58D9487E1EB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421-412A-BB45-58D9487E1EB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13574</c:v>
                </c:pt>
                <c:pt idx="3">
                  <c:v>12772</c:v>
                </c:pt>
                <c:pt idx="6">
                  <c:v>12857</c:v>
                </c:pt>
                <c:pt idx="9">
                  <c:v>11656</c:v>
                </c:pt>
                <c:pt idx="12">
                  <c:v>13860</c:v>
                </c:pt>
              </c:numCache>
            </c:numRef>
          </c:val>
          <c:extLst>
            <c:ext xmlns:c16="http://schemas.microsoft.com/office/drawing/2014/chart" uri="{C3380CC4-5D6E-409C-BE32-E72D297353CC}">
              <c16:uniqueId val="{00000006-7421-412A-BB45-58D9487E1EB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1386</c:v>
                </c:pt>
                <c:pt idx="3">
                  <c:v>1623</c:v>
                </c:pt>
                <c:pt idx="6">
                  <c:v>1825</c:v>
                </c:pt>
                <c:pt idx="9">
                  <c:v>2245</c:v>
                </c:pt>
                <c:pt idx="12">
                  <c:v>2338</c:v>
                </c:pt>
              </c:numCache>
            </c:numRef>
          </c:val>
          <c:extLst>
            <c:ext xmlns:c16="http://schemas.microsoft.com/office/drawing/2014/chart" uri="{C3380CC4-5D6E-409C-BE32-E72D297353CC}">
              <c16:uniqueId val="{00000007-7421-412A-BB45-58D9487E1EB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7421-412A-BB45-58D9487E1EB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475</c:v>
                </c:pt>
                <c:pt idx="3">
                  <c:v>666</c:v>
                </c:pt>
                <c:pt idx="6">
                  <c:v>633</c:v>
                </c:pt>
                <c:pt idx="9">
                  <c:v>0</c:v>
                </c:pt>
                <c:pt idx="12">
                  <c:v>0</c:v>
                </c:pt>
              </c:numCache>
            </c:numRef>
          </c:val>
          <c:extLst>
            <c:ext xmlns:c16="http://schemas.microsoft.com/office/drawing/2014/chart" uri="{C3380CC4-5D6E-409C-BE32-E72D297353CC}">
              <c16:uniqueId val="{00000009-7421-412A-BB45-58D9487E1EB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10946</c:v>
                </c:pt>
                <c:pt idx="3">
                  <c:v>10634</c:v>
                </c:pt>
                <c:pt idx="6">
                  <c:v>11121</c:v>
                </c:pt>
                <c:pt idx="9">
                  <c:v>11958</c:v>
                </c:pt>
                <c:pt idx="12">
                  <c:v>14260</c:v>
                </c:pt>
              </c:numCache>
            </c:numRef>
          </c:val>
          <c:extLst>
            <c:ext xmlns:c16="http://schemas.microsoft.com/office/drawing/2014/chart" uri="{C3380CC4-5D6E-409C-BE32-E72D297353CC}">
              <c16:uniqueId val="{0000000A-7421-412A-BB45-58D9487E1EB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421-412A-BB45-58D9487E1EB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16133</c:v>
                </c:pt>
                <c:pt idx="1">
                  <c:v>18466</c:v>
                </c:pt>
                <c:pt idx="2">
                  <c:v>19389</c:v>
                </c:pt>
              </c:numCache>
            </c:numRef>
          </c:val>
          <c:extLst>
            <c:ext xmlns:c16="http://schemas.microsoft.com/office/drawing/2014/chart" uri="{C3380CC4-5D6E-409C-BE32-E72D297353CC}">
              <c16:uniqueId val="{00000000-96E4-4270-A08A-57D205D0D01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8643</c:v>
                </c:pt>
                <c:pt idx="1">
                  <c:v>8326</c:v>
                </c:pt>
                <c:pt idx="2">
                  <c:v>7522</c:v>
                </c:pt>
              </c:numCache>
            </c:numRef>
          </c:val>
          <c:extLst>
            <c:ext xmlns:c16="http://schemas.microsoft.com/office/drawing/2014/chart" uri="{C3380CC4-5D6E-409C-BE32-E72D297353CC}">
              <c16:uniqueId val="{00000001-96E4-4270-A08A-57D205D0D01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66661</c:v>
                </c:pt>
                <c:pt idx="1">
                  <c:v>69162</c:v>
                </c:pt>
                <c:pt idx="2">
                  <c:v>67621</c:v>
                </c:pt>
              </c:numCache>
            </c:numRef>
          </c:val>
          <c:extLst>
            <c:ext xmlns:c16="http://schemas.microsoft.com/office/drawing/2014/chart" uri="{C3380CC4-5D6E-409C-BE32-E72D297353CC}">
              <c16:uniqueId val="{00000002-96E4-4270-A08A-57D205D0D01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{E67A37A2-1F61-43FB-928B-1F00CE0383EE}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B30C-4AB0-B73A-FA5A5089918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{927D19F9-2BE2-4EF1-8F54-C03188D63B9F}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30C-4AB0-B73A-FA5A5089918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{F33EC2B6-0108-4DCA-92FC-CA878A824760}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30C-4AB0-B73A-FA5A5089918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{D0E57473-4E65-48C3-8F01-A5E1B1BB286D}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30C-4AB0-B73A-FA5A5089918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{77ADFE28-7A7C-491A-8F5A-3C39CA2F0661}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30C-4AB0-B73A-FA5A50899184}"/>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{1B4F9057-12E7-4A92-AD1A-311FF446AFF8}</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B30C-4AB0-B73A-FA5A50899184}"/>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{DE2EDB91-7E41-4E6D-A89F-94A7269C9414}</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B30C-4AB0-B73A-FA5A50899184}"/>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{6F0291E1-88E7-42F2-8817-93EF253B8BDF}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B30C-4AB0-B73A-FA5A50899184}"/>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{31AAA8FA-2357-4FEC-AF60-FA863F6E10F1}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B30C-4AB0-B73A-FA5A5089918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B30C-4AB0-B73A-FA5A5089918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{0364D4FA-71AC-4C4A-BED7-BC608753AAEF}</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B30C-4AB0-B73A-FA5A5089918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{31247C03-863E-4A40-BB47-A8C43DA584B4}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30C-4AB0-B73A-FA5A5089918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{DCEFC651-CC04-4276-B895-E53AEB9530D7}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30C-4AB0-B73A-FA5A5089918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{6EEE5A51-5BD3-44A3-BEC1-CEB1E8F646F0}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30C-4AB0-B73A-FA5A5089918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{BA89807D-6D6A-4AAB-AA5F-7CED99E915D2}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30C-4AB0-B73A-FA5A50899184}"/>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{0A602FE3-5FC5-4BF8-8639-2D96C8F68CD4}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B30C-4AB0-B73A-FA5A50899184}"/>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{CD654C3E-ABB5-47BE-8C8B-1EA20FC87329}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B30C-4AB0-B73A-FA5A50899184}"/>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{3AA01261-859C-4B58-B39B-E65E6D18A067}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B30C-4AB0-B73A-FA5A50899184}"/>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{983B54A9-1607-4DE2-B34C-6A4B0D8BC294}</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B30C-4AB0-B73A-FA5A5089918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c:ext xmlns:c16="http://schemas.microsoft.com/office/drawing/2014/chart" uri="{C3380CC4-5D6E-409C-BE32-E72D297353CC}">
              <c16:uniqueId val="{00000013-B30C-4AB0-B73A-FA5A50899184}"/>
            </c:ext>
          </c:extLst>
        </c:ser>
        <c:dLbls>
          <c:showLegendKey val="0"/>
          <c:showVal val="1"/>
          <c:showCatName val="0"/>
          <c:showSerName val="0"/>
          <c:showPercent val="0"/>
          <c:showBubbleSize val="0"/>
        </c:dLbls>
        <c:axId val="46179840"/>
        <c:axId val="46181760"/>
      </c:scatterChart>
      <c:valAx>
        <c:axId val="46179840"/>
        <c:scaling>
          <c:orientation val="maxMin"/>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{74B0455D-86EC-42C2-B3FB-E2C3C8AE72A1}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743D-493E-B94A-3A2D3BC2722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{53A063A9-BFF2-4682-8D8A-27DCC55C4EB9}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43D-493E-B94A-3A2D3BC2722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{D94EF561-1775-424B-9F0A-EE1A8471BBEB}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43D-493E-B94A-3A2D3BC2722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{51BBA24C-EFDB-4944-8689-AA8215224979}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43D-493E-B94A-3A2D3BC2722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{8472F52E-E383-4A7D-9250-197E5562D314}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43D-493E-B94A-3A2D3BC27222}"/>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{ECE4B422-4552-475B-B64E-D5B572418983}</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743D-493E-B94A-3A2D3BC27222}"/>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{6FDAC2C4-5827-4235-A3D2-C8ED3EAE7106}</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743D-493E-B94A-3A2D3BC27222}"/>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{DFE4DC5E-B4A5-4F70-AC4C-3821C13C0151}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743D-493E-B94A-3A2D3BC27222}"/>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{EE651722-4371-4B27-8A30-3AA58D35D2ED}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743D-493E-B94A-3A2D3BC2722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-4.5</c:v>
                </c:pt>
                <c:pt idx="8">
                  <c:v>-4.5</c:v>
                </c:pt>
                <c:pt idx="16">
                  <c:v>-4.4000000000000004</c:v>
                </c:pt>
                <c:pt idx="24">
                  <c:v>-4.2</c:v>
                </c:pt>
                <c:pt idx="32">
                  <c:v>-3.7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743D-493E-B94A-3A2D3BC2722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{D292F18E-3C75-4B88-9D9F-C993F62ED5FC}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743D-493E-B94A-3A2D3BC2722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{4ADAD6C1-9A1F-4FD4-A79A-3EB708DCD699}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43D-493E-B94A-3A2D3BC2722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{BAF4ADC2-660B-49E0-A52A-CD3AE03848D4}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43D-493E-B94A-3A2D3BC2722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{7EF8EB80-7DA3-44F0-AB98-3127C9A18C25}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43D-493E-B94A-3A2D3BC2722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{48743A02-5218-4221-AA75-C764AB0CD001}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43D-493E-B94A-3A2D3BC27222}"/>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{48035250-49EB-4D72-B17D-723A9D62A74B}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743D-493E-B94A-3A2D3BC27222}"/>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{3AB6FA39-6FC8-4E95-9E08-9BC56D8A603F}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743D-493E-B94A-3A2D3BC27222}"/>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{02F4ED70-F6C0-4CF3-883C-D735FEE216C8}</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743D-493E-B94A-3A2D3BC27222}"/>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{F1A98CC2-8C76-4F33-8237-2C820C9881CA}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743D-493E-B94A-3A2D3BC2722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743D-493E-B94A-3A2D3BC27222}"/>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元利償還金は過去に発行した起債の償還が進んだことにより、対前年</a:t>
          </a:r>
          <a:r>
            <a:rPr kumimoji="1" lang="en-US" altLang="ja-JP" sz="1300">
              <a:solidFill>
                <a:schemeClr val="dk1"/>
              </a:solidFill>
              <a:effectLst/>
              <a:latin typeface="+mn-lt"/>
              <a:ea typeface="+mn-ea"/>
              <a:cs typeface="+mn-cs"/>
            </a:rPr>
            <a:t>18</a:t>
          </a:r>
          <a:r>
            <a:rPr kumimoji="1" lang="ja-JP" altLang="ja-JP" sz="1300">
              <a:solidFill>
                <a:schemeClr val="dk1"/>
              </a:solidFill>
              <a:effectLst/>
              <a:latin typeface="+mn-lt"/>
              <a:ea typeface="+mn-ea"/>
              <a:cs typeface="+mn-cs"/>
            </a:rPr>
            <a:t>百万円の減となり、着実に減少している。</a:t>
          </a:r>
          <a:endParaRPr lang="ja-JP" altLang="ja-JP" sz="1300">
            <a:effectLst/>
          </a:endParaRPr>
        </a:p>
        <a:p>
          <a:r>
            <a:rPr kumimoji="1" lang="ja-JP" altLang="ja-JP" sz="1300">
              <a:solidFill>
                <a:schemeClr val="dk1"/>
              </a:solidFill>
              <a:effectLst/>
              <a:latin typeface="+mn-lt"/>
              <a:ea typeface="+mn-ea"/>
              <a:cs typeface="+mn-cs"/>
            </a:rPr>
            <a:t>実質公債費率の分子は対前年</a:t>
          </a:r>
          <a:r>
            <a:rPr kumimoji="1" lang="en-US" altLang="ja-JP" sz="1300">
              <a:solidFill>
                <a:schemeClr val="dk1"/>
              </a:solidFill>
              <a:effectLst/>
              <a:latin typeface="+mn-lt"/>
              <a:ea typeface="+mn-ea"/>
              <a:cs typeface="+mn-cs"/>
            </a:rPr>
            <a:t>493</a:t>
          </a:r>
          <a:r>
            <a:rPr kumimoji="1" lang="ja-JP" altLang="ja-JP" sz="1300">
              <a:solidFill>
                <a:schemeClr val="dk1"/>
              </a:solidFill>
              <a:effectLst/>
              <a:latin typeface="+mn-lt"/>
              <a:ea typeface="+mn-ea"/>
              <a:cs typeface="+mn-cs"/>
            </a:rPr>
            <a:t>百万円の増となったが、健全性は保たれている。</a:t>
          </a:r>
          <a:endParaRPr lang="ja-JP" altLang="ja-JP" sz="13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b="0" i="0" baseline="0">
              <a:solidFill>
                <a:schemeClr val="dk1"/>
              </a:solidFill>
              <a:effectLst/>
              <a:latin typeface="+mn-lt"/>
              <a:ea typeface="+mn-ea"/>
              <a:cs typeface="+mn-cs"/>
            </a:rPr>
            <a:t>過去に起債した減税補填債の償還は令和</a:t>
          </a:r>
          <a:r>
            <a:rPr kumimoji="1" lang="en-US" altLang="ja-JP" sz="1300" b="0" i="0" baseline="0">
              <a:solidFill>
                <a:schemeClr val="dk1"/>
              </a:solidFill>
              <a:effectLst/>
              <a:latin typeface="+mn-lt"/>
              <a:ea typeface="+mn-ea"/>
              <a:cs typeface="+mn-cs"/>
            </a:rPr>
            <a:t>8</a:t>
          </a:r>
          <a:r>
            <a:rPr kumimoji="1" lang="ja-JP" altLang="ja-JP" sz="1300" b="0" i="0" baseline="0">
              <a:solidFill>
                <a:schemeClr val="dk1"/>
              </a:solidFill>
              <a:effectLst/>
              <a:latin typeface="+mn-lt"/>
              <a:ea typeface="+mn-ea"/>
              <a:cs typeface="+mn-cs"/>
            </a:rPr>
            <a:t>年度で完了予定であり、償還完了に向けて適切に基金積立と繰入を行っていく。</a:t>
          </a:r>
          <a:endParaRPr lang="ja-JP" altLang="ja-JP" sz="13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b="0" i="0" baseline="0">
              <a:solidFill>
                <a:schemeClr val="dk1"/>
              </a:solidFill>
              <a:effectLst/>
              <a:latin typeface="+mn-lt"/>
              <a:ea typeface="+mn-ea"/>
              <a:cs typeface="+mn-cs"/>
            </a:rPr>
            <a:t>将来負担額</a:t>
          </a:r>
          <a:r>
            <a:rPr kumimoji="1" lang="en-US" altLang="ja-JP" sz="1300" b="0" i="0" baseline="0">
              <a:solidFill>
                <a:schemeClr val="dk1"/>
              </a:solidFill>
              <a:effectLst/>
              <a:latin typeface="+mn-lt"/>
              <a:ea typeface="+mn-ea"/>
              <a:cs typeface="+mn-cs"/>
            </a:rPr>
            <a:t>(A)</a:t>
          </a:r>
          <a:r>
            <a:rPr kumimoji="1" lang="ja-JP" altLang="ja-JP" sz="1300" b="0" i="0" baseline="0">
              <a:solidFill>
                <a:schemeClr val="dk1"/>
              </a:solidFill>
              <a:effectLst/>
              <a:latin typeface="+mn-lt"/>
              <a:ea typeface="+mn-ea"/>
              <a:cs typeface="+mn-cs"/>
            </a:rPr>
            <a:t>のうち地方債の現在高は、教育債等の発行により対前年</a:t>
          </a:r>
          <a:r>
            <a:rPr kumimoji="1" lang="en-US" altLang="ja-JP" sz="1300" b="0" i="0" baseline="0">
              <a:solidFill>
                <a:schemeClr val="dk1"/>
              </a:solidFill>
              <a:effectLst/>
              <a:latin typeface="+mn-lt"/>
              <a:ea typeface="+mn-ea"/>
              <a:cs typeface="+mn-cs"/>
            </a:rPr>
            <a:t>2,302</a:t>
          </a:r>
          <a:r>
            <a:rPr kumimoji="1" lang="ja-JP" altLang="ja-JP" sz="1300" b="0" i="0" baseline="0">
              <a:solidFill>
                <a:schemeClr val="dk1"/>
              </a:solidFill>
              <a:effectLst/>
              <a:latin typeface="+mn-lt"/>
              <a:ea typeface="+mn-ea"/>
              <a:cs typeface="+mn-cs"/>
            </a:rPr>
            <a:t>百万円の増となった。</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また、充当可能財源等</a:t>
          </a:r>
          <a:r>
            <a:rPr kumimoji="1" lang="en-US" altLang="ja-JP" sz="1300" b="0" i="0" baseline="0">
              <a:solidFill>
                <a:schemeClr val="dk1"/>
              </a:solidFill>
              <a:effectLst/>
              <a:latin typeface="+mn-lt"/>
              <a:ea typeface="+mn-ea"/>
              <a:cs typeface="+mn-cs"/>
            </a:rPr>
            <a:t>(B)</a:t>
          </a:r>
          <a:r>
            <a:rPr kumimoji="1" lang="ja-JP" altLang="ja-JP" sz="1300" b="0" i="0" baseline="0">
              <a:solidFill>
                <a:schemeClr val="dk1"/>
              </a:solidFill>
              <a:effectLst/>
              <a:latin typeface="+mn-lt"/>
              <a:ea typeface="+mn-ea"/>
              <a:cs typeface="+mn-cs"/>
            </a:rPr>
            <a:t>については、基金積立により、充当可能基金が対前年</a:t>
          </a:r>
          <a:r>
            <a:rPr kumimoji="1" lang="en-US" altLang="ja-JP" sz="1300" b="0" i="0" baseline="0">
              <a:solidFill>
                <a:schemeClr val="dk1"/>
              </a:solidFill>
              <a:effectLst/>
              <a:latin typeface="+mn-lt"/>
              <a:ea typeface="+mn-ea"/>
              <a:cs typeface="+mn-cs"/>
            </a:rPr>
            <a:t>495</a:t>
          </a:r>
          <a:r>
            <a:rPr kumimoji="1" lang="ja-JP" altLang="ja-JP" sz="1300" b="0" i="0" baseline="0">
              <a:solidFill>
                <a:schemeClr val="dk1"/>
              </a:solidFill>
              <a:effectLst/>
              <a:latin typeface="+mn-lt"/>
              <a:ea typeface="+mn-ea"/>
              <a:cs typeface="+mn-cs"/>
            </a:rPr>
            <a:t>百万円の増となり、将来負担額を上回る状態が維持されている。</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今後とも、起債においては必要性を見極めつつ発行することとし、引き続き健全な財政運営に努めていく。</a:t>
          </a:r>
          <a:endParaRPr lang="ja-JP" altLang="ja-JP" sz="13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東京都品川区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（増減理由）</a:t>
          </a:r>
          <a:endParaRPr lang="ja-JP" altLang="ja-JP" sz="1300">
            <a:effectLst/>
          </a:endParaRPr>
        </a:p>
        <a:p>
          <a:r>
            <a:rPr kumimoji="1" lang="ja-JP" altLang="ja-JP" sz="1300">
              <a:solidFill>
                <a:schemeClr val="dk1"/>
              </a:solidFill>
              <a:effectLst/>
              <a:latin typeface="+mn-lt"/>
              <a:ea typeface="+mn-ea"/>
              <a:cs typeface="+mn-cs"/>
            </a:rPr>
            <a:t>・財政調整基金に</a:t>
          </a:r>
          <a:r>
            <a:rPr kumimoji="1" lang="en-US" altLang="ja-JP" sz="1300">
              <a:solidFill>
                <a:schemeClr val="dk1"/>
              </a:solidFill>
              <a:effectLst/>
              <a:latin typeface="+mn-lt"/>
              <a:ea typeface="+mn-ea"/>
              <a:cs typeface="+mn-cs"/>
            </a:rPr>
            <a:t>9.2</a:t>
          </a:r>
          <a:r>
            <a:rPr kumimoji="1" lang="ja-JP" altLang="ja-JP" sz="1300">
              <a:solidFill>
                <a:schemeClr val="dk1"/>
              </a:solidFill>
              <a:effectLst/>
              <a:latin typeface="+mn-lt"/>
              <a:ea typeface="+mn-ea"/>
              <a:cs typeface="+mn-cs"/>
            </a:rPr>
            <a:t>億円</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庁舎整備基金</a:t>
          </a:r>
          <a:r>
            <a:rPr kumimoji="0" lang="ja-JP" altLang="en-US" sz="1300">
              <a:solidFill>
                <a:schemeClr val="dk1"/>
              </a:solidFill>
              <a:effectLst/>
              <a:latin typeface="+mn-lt"/>
              <a:ea typeface="+mn-ea"/>
              <a:cs typeface="+mn-cs"/>
            </a:rPr>
            <a:t>に</a:t>
          </a:r>
          <a:r>
            <a:rPr kumimoji="1" lang="en-US" altLang="ja-JP" sz="1300">
              <a:solidFill>
                <a:schemeClr val="dk1"/>
              </a:solidFill>
              <a:effectLst/>
              <a:latin typeface="+mn-lt"/>
              <a:ea typeface="+mn-ea"/>
              <a:cs typeface="+mn-cs"/>
            </a:rPr>
            <a:t>30</a:t>
          </a:r>
          <a:r>
            <a:rPr kumimoji="1" lang="ja-JP" altLang="ja-JP" sz="1300">
              <a:solidFill>
                <a:schemeClr val="dk1"/>
              </a:solidFill>
              <a:effectLst/>
              <a:latin typeface="+mn-lt"/>
              <a:ea typeface="+mn-ea"/>
              <a:cs typeface="+mn-cs"/>
            </a:rPr>
            <a:t>億円を積立てた</a:t>
          </a:r>
          <a:r>
            <a:rPr kumimoji="1" lang="ja-JP" altLang="en-US" sz="1300">
              <a:solidFill>
                <a:schemeClr val="dk1"/>
              </a:solidFill>
              <a:effectLst/>
              <a:latin typeface="+mn-lt"/>
              <a:ea typeface="+mn-ea"/>
              <a:cs typeface="+mn-cs"/>
            </a:rPr>
            <a:t>。</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一方、公共施設整備基金</a:t>
          </a:r>
          <a:r>
            <a:rPr kumimoji="1" lang="en-US" altLang="ja-JP" sz="1300">
              <a:solidFill>
                <a:schemeClr val="dk1"/>
              </a:solidFill>
              <a:effectLst/>
              <a:latin typeface="+mn-lt"/>
              <a:ea typeface="+mn-ea"/>
              <a:cs typeface="+mn-cs"/>
            </a:rPr>
            <a:t>45</a:t>
          </a:r>
          <a:r>
            <a:rPr kumimoji="1" lang="ja-JP" altLang="en-US" sz="1300">
              <a:solidFill>
                <a:schemeClr val="dk1"/>
              </a:solidFill>
              <a:effectLst/>
              <a:latin typeface="+mn-lt"/>
              <a:ea typeface="+mn-ea"/>
              <a:cs typeface="+mn-cs"/>
            </a:rPr>
            <a:t>億円、義務教育施設整備基金を</a:t>
          </a:r>
          <a:r>
            <a:rPr kumimoji="1" lang="en-US" altLang="ja-JP" sz="1300">
              <a:solidFill>
                <a:schemeClr val="dk1"/>
              </a:solidFill>
              <a:effectLst/>
              <a:latin typeface="+mn-lt"/>
              <a:ea typeface="+mn-ea"/>
              <a:cs typeface="+mn-cs"/>
            </a:rPr>
            <a:t>19</a:t>
          </a:r>
          <a:r>
            <a:rPr kumimoji="1" lang="ja-JP" altLang="en-US" sz="1300">
              <a:solidFill>
                <a:schemeClr val="dk1"/>
              </a:solidFill>
              <a:effectLst/>
              <a:latin typeface="+mn-lt"/>
              <a:ea typeface="+mn-ea"/>
              <a:cs typeface="+mn-cs"/>
            </a:rPr>
            <a:t>億円取り崩した</a:t>
          </a:r>
          <a:endParaRPr kumimoji="1" lang="en-US" altLang="ja-JP" sz="13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（積立てはそれぞれ、</a:t>
          </a:r>
          <a:r>
            <a:rPr kumimoji="1" lang="en-US" altLang="ja-JP" sz="1300">
              <a:solidFill>
                <a:schemeClr val="dk1"/>
              </a:solidFill>
              <a:effectLst/>
              <a:latin typeface="+mn-lt"/>
              <a:ea typeface="+mn-ea"/>
              <a:cs typeface="+mn-cs"/>
            </a:rPr>
            <a:t>13</a:t>
          </a:r>
          <a:r>
            <a:rPr kumimoji="1" lang="ja-JP" altLang="ja-JP" sz="1300">
              <a:solidFill>
                <a:schemeClr val="dk1"/>
              </a:solidFill>
              <a:effectLst/>
              <a:latin typeface="+mn-lt"/>
              <a:ea typeface="+mn-ea"/>
              <a:cs typeface="+mn-cs"/>
            </a:rPr>
            <a:t>億円、</a:t>
          </a:r>
          <a:r>
            <a:rPr kumimoji="1" lang="en-US" altLang="ja-JP" sz="1300">
              <a:solidFill>
                <a:schemeClr val="dk1"/>
              </a:solidFill>
              <a:effectLst/>
              <a:latin typeface="+mn-lt"/>
              <a:ea typeface="+mn-ea"/>
              <a:cs typeface="+mn-cs"/>
            </a:rPr>
            <a:t>7.3</a:t>
          </a:r>
          <a:r>
            <a:rPr kumimoji="1" lang="ja-JP" altLang="ja-JP" sz="1300">
              <a:solidFill>
                <a:schemeClr val="dk1"/>
              </a:solidFill>
              <a:effectLst/>
              <a:latin typeface="+mn-lt"/>
              <a:ea typeface="+mn-ea"/>
              <a:cs typeface="+mn-cs"/>
            </a:rPr>
            <a:t>億円）結果、基金全体で</a:t>
          </a:r>
          <a:r>
            <a:rPr kumimoji="1" lang="ja-JP" altLang="en-US" sz="1300">
              <a:solidFill>
                <a:schemeClr val="dk1"/>
              </a:solidFill>
              <a:effectLst/>
              <a:latin typeface="+mn-lt"/>
              <a:ea typeface="+mn-ea"/>
              <a:cs typeface="+mn-cs"/>
            </a:rPr>
            <a:t>は</a:t>
          </a:r>
          <a:r>
            <a:rPr kumimoji="1" lang="en-US" altLang="ja-JP" sz="1300">
              <a:solidFill>
                <a:schemeClr val="dk1"/>
              </a:solidFill>
              <a:effectLst/>
              <a:latin typeface="+mn-lt"/>
              <a:ea typeface="+mn-ea"/>
              <a:cs typeface="+mn-cs"/>
            </a:rPr>
            <a:t>14.2</a:t>
          </a:r>
          <a:r>
            <a:rPr kumimoji="1" lang="ja-JP" altLang="ja-JP" sz="1300">
              <a:solidFill>
                <a:schemeClr val="dk1"/>
              </a:solidFill>
              <a:effectLst/>
              <a:latin typeface="+mn-lt"/>
              <a:ea typeface="+mn-ea"/>
              <a:cs typeface="+mn-cs"/>
            </a:rPr>
            <a:t>億円の</a:t>
          </a:r>
          <a:r>
            <a:rPr kumimoji="1" lang="ja-JP" altLang="en-US" sz="1300">
              <a:solidFill>
                <a:schemeClr val="dk1"/>
              </a:solidFill>
              <a:effectLst/>
              <a:latin typeface="+mn-lt"/>
              <a:ea typeface="+mn-ea"/>
              <a:cs typeface="+mn-cs"/>
            </a:rPr>
            <a:t>減</a:t>
          </a:r>
          <a:r>
            <a:rPr kumimoji="1" lang="ja-JP" altLang="ja-JP" sz="1300">
              <a:solidFill>
                <a:schemeClr val="dk1"/>
              </a:solidFill>
              <a:effectLst/>
              <a:latin typeface="+mn-lt"/>
              <a:ea typeface="+mn-ea"/>
              <a:cs typeface="+mn-cs"/>
            </a:rPr>
            <a:t>となった。</a:t>
          </a:r>
          <a:endParaRPr kumimoji="1" lang="en-US" altLang="ja-JP" sz="1300">
            <a:solidFill>
              <a:schemeClr val="dk1"/>
            </a:solidFill>
            <a:effectLst/>
            <a:latin typeface="+mn-lt"/>
            <a:ea typeface="+mn-ea"/>
            <a:cs typeface="+mn-cs"/>
          </a:endParaRPr>
        </a:p>
        <a:p>
          <a:endParaRPr kumimoji="1" lang="en-US" altLang="ja-JP" sz="1300">
            <a:solidFill>
              <a:schemeClr val="dk1"/>
            </a:solidFill>
            <a:effectLst/>
            <a:latin typeface="+mn-lt"/>
            <a:ea typeface="+mn-ea"/>
            <a:cs typeface="+mn-cs"/>
          </a:endParaRPr>
        </a:p>
        <a:p>
          <a:endParaRPr kumimoji="1" lang="en-US" altLang="ja-JP" sz="1300">
            <a:solidFill>
              <a:schemeClr val="dk1"/>
            </a:solidFill>
            <a:effectLst/>
            <a:latin typeface="+mn-lt"/>
            <a:ea typeface="+mn-ea"/>
            <a:cs typeface="+mn-cs"/>
          </a:endParaRPr>
        </a:p>
        <a:p>
          <a:endParaRPr kumimoji="1" lang="en-US" altLang="ja-JP" sz="1300">
            <a:solidFill>
              <a:schemeClr val="dk1"/>
            </a:solidFill>
            <a:effectLst/>
            <a:latin typeface="+mn-lt"/>
            <a:ea typeface="+mn-ea"/>
            <a:cs typeface="+mn-cs"/>
          </a:endParaRPr>
        </a:p>
        <a:p>
          <a:endParaRPr lang="ja-JP" altLang="ja-JP" sz="1300">
            <a:effectLst/>
          </a:endParaRPr>
        </a:p>
        <a:p>
          <a:r>
            <a:rPr kumimoji="1" lang="ja-JP" altLang="ja-JP" sz="1300">
              <a:solidFill>
                <a:schemeClr val="dk1"/>
              </a:solidFill>
              <a:effectLst/>
              <a:latin typeface="+mn-lt"/>
              <a:ea typeface="+mn-ea"/>
              <a:cs typeface="+mn-cs"/>
            </a:rPr>
            <a:t>（今後の方針）</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・老朽化した公共施設の更新経費や新庁舎整備、学校改築計画に基づき、計画的に施設整備基金等への積立てを行っていく。</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・今後の景気変動による特別区民税、財政調整交付金の動向、ふるさと納税による減収の影響を考慮しつつ、</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　将来の行政需要に対応できるよう計画的に積立てを行っていく。</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（基金の使途）</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・公共施設整備基金：区立施設の整備に要する経費</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・義務教育施設整備基金：義務教育施設整備の整備に要する経費</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・庁舎整備基金：庁舎の整備資金に要する経費</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・地球環境基金：環境保全、リサイクル活動の推進、みどりの保全等に要する経費</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・災害復旧基金：災害発生時における救助、災害の復旧・復興に要する経費</a:t>
          </a:r>
          <a:endParaRPr kumimoji="1" lang="en-US" altLang="ja-JP" sz="1300" b="0" i="0" baseline="0">
            <a:solidFill>
              <a:schemeClr val="dk1"/>
            </a:solidFill>
            <a:effectLst/>
            <a:latin typeface="+mn-lt"/>
            <a:ea typeface="+mn-ea"/>
            <a:cs typeface="+mn-cs"/>
          </a:endParaRPr>
        </a:p>
        <a:p>
          <a:pPr eaLnBrk="1" fontAlgn="auto" latinLnBrk="0" hangingPunct="1"/>
          <a:endParaRPr lang="ja-JP" altLang="ja-JP" sz="1300">
            <a:effectLst/>
          </a:endParaRPr>
        </a:p>
        <a:p>
          <a:r>
            <a:rPr kumimoji="1" lang="ja-JP" altLang="ja-JP" sz="1300">
              <a:solidFill>
                <a:schemeClr val="dk1"/>
              </a:solidFill>
              <a:effectLst/>
              <a:latin typeface="+mn-lt"/>
              <a:ea typeface="+mn-ea"/>
              <a:cs typeface="+mn-cs"/>
            </a:rPr>
            <a:t>（増減理由）</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・公共施設整備基金：特別区民税の増額分や</a:t>
          </a:r>
          <a:r>
            <a:rPr kumimoji="1" lang="ja-JP" altLang="ja-JP" sz="1300">
              <a:solidFill>
                <a:schemeClr val="dk1"/>
              </a:solidFill>
              <a:effectLst/>
              <a:latin typeface="+mn-lt"/>
              <a:ea typeface="+mn-ea"/>
              <a:cs typeface="+mn-cs"/>
            </a:rPr>
            <a:t>歳出不用額等</a:t>
          </a:r>
          <a:r>
            <a:rPr kumimoji="1" lang="en-US" altLang="ja-JP" sz="1300" b="0" i="0" baseline="0">
              <a:solidFill>
                <a:schemeClr val="dk1"/>
              </a:solidFill>
              <a:effectLst/>
              <a:latin typeface="+mn-lt"/>
              <a:ea typeface="+mn-ea"/>
              <a:cs typeface="+mn-cs"/>
            </a:rPr>
            <a:t>12.6</a:t>
          </a:r>
          <a:r>
            <a:rPr kumimoji="1" lang="ja-JP" altLang="ja-JP" sz="1300" b="0" i="0" baseline="0">
              <a:solidFill>
                <a:schemeClr val="dk1"/>
              </a:solidFill>
              <a:effectLst/>
              <a:latin typeface="+mn-lt"/>
              <a:ea typeface="+mn-ea"/>
              <a:cs typeface="+mn-cs"/>
            </a:rPr>
            <a:t>億円を積立てた一方、</a:t>
          </a:r>
          <a:r>
            <a:rPr kumimoji="1" lang="ja-JP" altLang="en-US" sz="1300" b="0" i="0" baseline="0">
              <a:solidFill>
                <a:schemeClr val="dk1"/>
              </a:solidFill>
              <a:effectLst/>
              <a:latin typeface="+mn-lt"/>
              <a:ea typeface="+mn-ea"/>
              <a:cs typeface="+mn-cs"/>
            </a:rPr>
            <a:t>総合区民会館大規模改修や歴史館リニューアル工事、保育園改築経費等に伴い、</a:t>
          </a:r>
          <a:r>
            <a:rPr kumimoji="1" lang="en-US" altLang="ja-JP" sz="1300" b="0" i="0" baseline="0">
              <a:solidFill>
                <a:schemeClr val="dk1"/>
              </a:solidFill>
              <a:effectLst/>
              <a:latin typeface="+mn-lt"/>
              <a:ea typeface="+mn-ea"/>
              <a:cs typeface="+mn-cs"/>
            </a:rPr>
            <a:t>45</a:t>
          </a:r>
          <a:r>
            <a:rPr kumimoji="1" lang="ja-JP" altLang="en-US" sz="1300" b="0" i="0" baseline="0">
              <a:solidFill>
                <a:schemeClr val="dk1"/>
              </a:solidFill>
              <a:effectLst/>
              <a:latin typeface="+mn-lt"/>
              <a:ea typeface="+mn-ea"/>
              <a:cs typeface="+mn-cs"/>
            </a:rPr>
            <a:t>億円取り崩したことにより、</a:t>
          </a:r>
          <a:r>
            <a:rPr kumimoji="1" lang="ja-JP" altLang="ja-JP" sz="1300" b="0" i="0" baseline="0">
              <a:solidFill>
                <a:schemeClr val="dk1"/>
              </a:solidFill>
              <a:effectLst/>
              <a:latin typeface="+mn-lt"/>
              <a:ea typeface="+mn-ea"/>
              <a:cs typeface="+mn-cs"/>
            </a:rPr>
            <a:t>対前年</a:t>
          </a:r>
          <a:r>
            <a:rPr kumimoji="1" lang="en-US" altLang="ja-JP" sz="1300" b="0" i="0" baseline="0">
              <a:solidFill>
                <a:schemeClr val="dk1"/>
              </a:solidFill>
              <a:effectLst/>
              <a:latin typeface="+mn-lt"/>
              <a:ea typeface="+mn-ea"/>
              <a:cs typeface="+mn-cs"/>
            </a:rPr>
            <a:t>32.4</a:t>
          </a:r>
          <a:r>
            <a:rPr kumimoji="1" lang="ja-JP" altLang="ja-JP" sz="1300" b="0" i="0" baseline="0">
              <a:solidFill>
                <a:schemeClr val="dk1"/>
              </a:solidFill>
              <a:effectLst/>
              <a:latin typeface="+mn-lt"/>
              <a:ea typeface="+mn-ea"/>
              <a:cs typeface="+mn-cs"/>
            </a:rPr>
            <a:t>億円の減となった。</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・義務教育施設整備基金：今後の</a:t>
          </a:r>
          <a:r>
            <a:rPr kumimoji="1" lang="ja-JP" altLang="en-US" sz="1300" b="0" i="0" baseline="0">
              <a:solidFill>
                <a:schemeClr val="dk1"/>
              </a:solidFill>
              <a:effectLst/>
              <a:latin typeface="+mn-lt"/>
              <a:ea typeface="+mn-ea"/>
              <a:cs typeface="+mn-cs"/>
            </a:rPr>
            <a:t>学校</a:t>
          </a:r>
          <a:r>
            <a:rPr kumimoji="1" lang="ja-JP" altLang="ja-JP" sz="1300" b="0" i="0" baseline="0">
              <a:solidFill>
                <a:schemeClr val="dk1"/>
              </a:solidFill>
              <a:effectLst/>
              <a:latin typeface="+mn-lt"/>
              <a:ea typeface="+mn-ea"/>
              <a:cs typeface="+mn-cs"/>
            </a:rPr>
            <a:t>改築等経費を計画的に実施するために</a:t>
          </a:r>
          <a:r>
            <a:rPr kumimoji="1" lang="en-US" altLang="ja-JP" sz="1300" b="0" i="0" baseline="0">
              <a:solidFill>
                <a:schemeClr val="dk1"/>
              </a:solidFill>
              <a:effectLst/>
              <a:latin typeface="+mn-lt"/>
              <a:ea typeface="+mn-ea"/>
              <a:cs typeface="+mn-cs"/>
            </a:rPr>
            <a:t>7.3</a:t>
          </a:r>
          <a:r>
            <a:rPr kumimoji="1" lang="ja-JP" altLang="ja-JP" sz="1300" b="0" i="0" baseline="0">
              <a:solidFill>
                <a:schemeClr val="dk1"/>
              </a:solidFill>
              <a:effectLst/>
              <a:latin typeface="+mn-lt"/>
              <a:ea typeface="+mn-ea"/>
              <a:cs typeface="+mn-cs"/>
            </a:rPr>
            <a:t>億円積み立てた</a:t>
          </a:r>
          <a:r>
            <a:rPr kumimoji="1" lang="ja-JP" altLang="en-US" sz="1300" b="0" i="0" baseline="0">
              <a:solidFill>
                <a:schemeClr val="dk1"/>
              </a:solidFill>
              <a:effectLst/>
              <a:latin typeface="+mn-lt"/>
              <a:ea typeface="+mn-ea"/>
              <a:cs typeface="+mn-cs"/>
            </a:rPr>
            <a:t>一方、</a:t>
          </a:r>
          <a:r>
            <a:rPr kumimoji="1" lang="ja-JP" altLang="ja-JP" sz="1300" b="0" i="0" baseline="0">
              <a:solidFill>
                <a:schemeClr val="dk1"/>
              </a:solidFill>
              <a:effectLst/>
              <a:latin typeface="+mn-lt"/>
              <a:ea typeface="+mn-ea"/>
              <a:cs typeface="+mn-cs"/>
            </a:rPr>
            <a:t>学校施設改築等に伴い、</a:t>
          </a:r>
          <a:r>
            <a:rPr kumimoji="1" lang="en-US" altLang="ja-JP" sz="1300" b="0" i="0" baseline="0">
              <a:solidFill>
                <a:schemeClr val="dk1"/>
              </a:solidFill>
              <a:effectLst/>
              <a:latin typeface="+mn-lt"/>
              <a:ea typeface="+mn-ea"/>
              <a:cs typeface="+mn-cs"/>
            </a:rPr>
            <a:t>19</a:t>
          </a:r>
          <a:r>
            <a:rPr kumimoji="1" lang="ja-JP" altLang="ja-JP" sz="1300" b="0" i="0" baseline="0">
              <a:solidFill>
                <a:schemeClr val="dk1"/>
              </a:solidFill>
              <a:effectLst/>
              <a:latin typeface="+mn-lt"/>
              <a:ea typeface="+mn-ea"/>
              <a:cs typeface="+mn-cs"/>
            </a:rPr>
            <a:t>億円取り崩し</a:t>
          </a:r>
          <a:r>
            <a:rPr kumimoji="1" lang="ja-JP" altLang="en-US" sz="1300" b="0" i="0" baseline="0">
              <a:solidFill>
                <a:schemeClr val="dk1"/>
              </a:solidFill>
              <a:effectLst/>
              <a:latin typeface="+mn-lt"/>
              <a:ea typeface="+mn-ea"/>
              <a:cs typeface="+mn-cs"/>
            </a:rPr>
            <a:t>たことにより、</a:t>
          </a:r>
          <a:r>
            <a:rPr kumimoji="1" lang="ja-JP" altLang="ja-JP" sz="1300" b="0" i="0" baseline="0">
              <a:solidFill>
                <a:schemeClr val="dk1"/>
              </a:solidFill>
              <a:effectLst/>
              <a:latin typeface="+mn-lt"/>
              <a:ea typeface="+mn-ea"/>
              <a:cs typeface="+mn-cs"/>
            </a:rPr>
            <a:t>対前年</a:t>
          </a:r>
          <a:r>
            <a:rPr kumimoji="1" lang="en-US" altLang="ja-JP" sz="1300" b="0" i="0" baseline="0">
              <a:solidFill>
                <a:schemeClr val="dk1"/>
              </a:solidFill>
              <a:effectLst/>
              <a:latin typeface="+mn-lt"/>
              <a:ea typeface="+mn-ea"/>
              <a:cs typeface="+mn-cs"/>
            </a:rPr>
            <a:t>11.7</a:t>
          </a:r>
          <a:r>
            <a:rPr kumimoji="1" lang="ja-JP" altLang="ja-JP" sz="1300" b="0" i="0" baseline="0">
              <a:solidFill>
                <a:schemeClr val="dk1"/>
              </a:solidFill>
              <a:effectLst/>
              <a:latin typeface="+mn-lt"/>
              <a:ea typeface="+mn-ea"/>
              <a:cs typeface="+mn-cs"/>
            </a:rPr>
            <a:t>億円の</a:t>
          </a:r>
          <a:r>
            <a:rPr kumimoji="1" lang="ja-JP" altLang="en-US" sz="1300" b="0" i="0" baseline="0">
              <a:solidFill>
                <a:schemeClr val="dk1"/>
              </a:solidFill>
              <a:effectLst/>
              <a:latin typeface="+mn-lt"/>
              <a:ea typeface="+mn-ea"/>
              <a:cs typeface="+mn-cs"/>
            </a:rPr>
            <a:t>減</a:t>
          </a:r>
          <a:r>
            <a:rPr kumimoji="1" lang="ja-JP" altLang="ja-JP" sz="1300" b="0" i="0" baseline="0">
              <a:solidFill>
                <a:schemeClr val="dk1"/>
              </a:solidFill>
              <a:effectLst/>
              <a:latin typeface="+mn-lt"/>
              <a:ea typeface="+mn-ea"/>
              <a:cs typeface="+mn-cs"/>
            </a:rPr>
            <a:t>となった。</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・庁舎整備基金：新庁舎整備に向け、</a:t>
          </a:r>
          <a:r>
            <a:rPr kumimoji="1" lang="en-US" altLang="ja-JP" sz="1300" b="0" i="0" baseline="0">
              <a:solidFill>
                <a:schemeClr val="dk1"/>
              </a:solidFill>
              <a:effectLst/>
              <a:latin typeface="+mn-lt"/>
              <a:ea typeface="+mn-ea"/>
              <a:cs typeface="+mn-cs"/>
            </a:rPr>
            <a:t>30</a:t>
          </a:r>
          <a:r>
            <a:rPr kumimoji="1" lang="ja-JP" altLang="ja-JP" sz="1300" b="0" i="0" baseline="0">
              <a:solidFill>
                <a:schemeClr val="dk1"/>
              </a:solidFill>
              <a:effectLst/>
              <a:latin typeface="+mn-lt"/>
              <a:ea typeface="+mn-ea"/>
              <a:cs typeface="+mn-cs"/>
            </a:rPr>
            <a:t>億円を積立てたことにより、対前年</a:t>
          </a:r>
          <a:r>
            <a:rPr kumimoji="1" lang="en-US" altLang="ja-JP" sz="1300" b="0" i="0" baseline="0">
              <a:solidFill>
                <a:schemeClr val="dk1"/>
              </a:solidFill>
              <a:effectLst/>
              <a:latin typeface="+mn-lt"/>
              <a:ea typeface="+mn-ea"/>
              <a:cs typeface="+mn-cs"/>
            </a:rPr>
            <a:t>30</a:t>
          </a:r>
          <a:r>
            <a:rPr kumimoji="1" lang="ja-JP" altLang="ja-JP" sz="1300" b="0" i="0" baseline="0">
              <a:solidFill>
                <a:schemeClr val="dk1"/>
              </a:solidFill>
              <a:effectLst/>
              <a:latin typeface="+mn-lt"/>
              <a:ea typeface="+mn-ea"/>
              <a:cs typeface="+mn-cs"/>
            </a:rPr>
            <a:t>億円の増となった。</a:t>
          </a:r>
          <a:endParaRPr kumimoji="1" lang="en-US" altLang="ja-JP" sz="1300" b="0" i="0" baseline="0">
            <a:solidFill>
              <a:schemeClr val="dk1"/>
            </a:solidFill>
            <a:effectLst/>
            <a:latin typeface="+mn-lt"/>
            <a:ea typeface="+mn-ea"/>
            <a:cs typeface="+mn-cs"/>
          </a:endParaRPr>
        </a:p>
        <a:p>
          <a:pPr eaLnBrk="1" fontAlgn="auto" latinLnBrk="0" hangingPunct="1"/>
          <a:endParaRPr lang="ja-JP" altLang="ja-JP" sz="1300">
            <a:effectLst/>
          </a:endParaRPr>
        </a:p>
        <a:p>
          <a:r>
            <a:rPr kumimoji="1" lang="ja-JP" altLang="ja-JP" sz="1300">
              <a:solidFill>
                <a:schemeClr val="dk1"/>
              </a:solidFill>
              <a:effectLst/>
              <a:latin typeface="+mn-lt"/>
              <a:ea typeface="+mn-ea"/>
              <a:cs typeface="+mn-cs"/>
            </a:rPr>
            <a:t>（今後の方針）</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・老朽化した公共施設の更新経費や新庁舎整備、学校改築計画に基づき、計画的に施設整備基金等への積立てを行っていく。</a:t>
          </a:r>
          <a:endParaRPr lang="ja-JP" altLang="ja-JP" sz="1300">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（増減理由）</a:t>
          </a:r>
          <a:endParaRPr lang="ja-JP" altLang="ja-JP" sz="1300">
            <a:effectLst/>
          </a:endParaRPr>
        </a:p>
        <a:p>
          <a:r>
            <a:rPr kumimoji="1" lang="ja-JP" altLang="ja-JP" sz="1300">
              <a:solidFill>
                <a:schemeClr val="dk1"/>
              </a:solidFill>
              <a:effectLst/>
              <a:latin typeface="+mn-lt"/>
              <a:ea typeface="+mn-ea"/>
              <a:cs typeface="+mn-cs"/>
            </a:rPr>
            <a:t>・特別区民税の増や歳出不用額等を積み立てた結果、財政調整基金に</a:t>
          </a:r>
          <a:r>
            <a:rPr kumimoji="1" lang="en-US" altLang="ja-JP" sz="1300">
              <a:solidFill>
                <a:schemeClr val="dk1"/>
              </a:solidFill>
              <a:effectLst/>
              <a:latin typeface="+mn-lt"/>
              <a:ea typeface="+mn-ea"/>
              <a:cs typeface="+mn-cs"/>
            </a:rPr>
            <a:t>9.2</a:t>
          </a:r>
          <a:r>
            <a:rPr kumimoji="1" lang="ja-JP" altLang="ja-JP" sz="1300">
              <a:solidFill>
                <a:schemeClr val="dk1"/>
              </a:solidFill>
              <a:effectLst/>
              <a:latin typeface="+mn-lt"/>
              <a:ea typeface="+mn-ea"/>
              <a:cs typeface="+mn-cs"/>
            </a:rPr>
            <a:t>億円を積立てた。</a:t>
          </a:r>
          <a:endParaRPr kumimoji="1" lang="en-US" altLang="ja-JP" sz="1300">
            <a:solidFill>
              <a:schemeClr val="dk1"/>
            </a:solidFill>
            <a:effectLst/>
            <a:latin typeface="+mn-lt"/>
            <a:ea typeface="+mn-ea"/>
            <a:cs typeface="+mn-cs"/>
          </a:endParaRPr>
        </a:p>
        <a:p>
          <a:endParaRPr kumimoji="1" lang="en-US" altLang="ja-JP" sz="1300">
            <a:solidFill>
              <a:schemeClr val="dk1"/>
            </a:solidFill>
            <a:effectLst/>
            <a:latin typeface="+mn-lt"/>
            <a:ea typeface="+mn-ea"/>
            <a:cs typeface="+mn-cs"/>
          </a:endParaRPr>
        </a:p>
        <a:p>
          <a:endParaRPr kumimoji="1" lang="en-US" altLang="ja-JP" sz="1300">
            <a:solidFill>
              <a:schemeClr val="dk1"/>
            </a:solidFill>
            <a:effectLst/>
            <a:latin typeface="+mn-lt"/>
            <a:ea typeface="+mn-ea"/>
            <a:cs typeface="+mn-cs"/>
          </a:endParaRPr>
        </a:p>
        <a:p>
          <a:endParaRPr kumimoji="1" lang="en-US" altLang="ja-JP" sz="1300">
            <a:solidFill>
              <a:schemeClr val="dk1"/>
            </a:solidFill>
            <a:effectLst/>
            <a:latin typeface="+mn-lt"/>
            <a:ea typeface="+mn-ea"/>
            <a:cs typeface="+mn-cs"/>
          </a:endParaRPr>
        </a:p>
        <a:p>
          <a:endParaRPr lang="ja-JP" altLang="ja-JP" sz="1300">
            <a:effectLst/>
          </a:endParaRPr>
        </a:p>
        <a:p>
          <a:r>
            <a:rPr kumimoji="1" lang="ja-JP" altLang="ja-JP" sz="1300">
              <a:solidFill>
                <a:schemeClr val="dk1"/>
              </a:solidFill>
              <a:effectLst/>
              <a:latin typeface="+mn-lt"/>
              <a:ea typeface="+mn-ea"/>
              <a:cs typeface="+mn-cs"/>
            </a:rPr>
            <a:t>（今後の方針）</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・今後の将来的な景気変動や経済状況の変化に機敏に対応できるよう計画的な積立てを行っていく。</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（増減理由）</a:t>
          </a:r>
          <a:endParaRPr lang="ja-JP" altLang="ja-JP" sz="1300">
            <a:effectLst/>
          </a:endParaRPr>
        </a:p>
        <a:p>
          <a:r>
            <a:rPr kumimoji="1" lang="ja-JP" altLang="ja-JP" sz="1300">
              <a:solidFill>
                <a:schemeClr val="dk1"/>
              </a:solidFill>
              <a:effectLst/>
              <a:latin typeface="+mn-lt"/>
              <a:ea typeface="+mn-ea"/>
              <a:cs typeface="+mn-cs"/>
            </a:rPr>
            <a:t>・運用益</a:t>
          </a:r>
          <a:r>
            <a:rPr kumimoji="1" lang="en-US" altLang="ja-JP" sz="1300">
              <a:solidFill>
                <a:schemeClr val="dk1"/>
              </a:solidFill>
              <a:effectLst/>
              <a:latin typeface="+mn-lt"/>
              <a:ea typeface="+mn-ea"/>
              <a:cs typeface="+mn-cs"/>
            </a:rPr>
            <a:t>0.2</a:t>
          </a:r>
          <a:r>
            <a:rPr kumimoji="1" lang="ja-JP" altLang="ja-JP" sz="1300">
              <a:solidFill>
                <a:schemeClr val="dk1"/>
              </a:solidFill>
              <a:effectLst/>
              <a:latin typeface="+mn-lt"/>
              <a:ea typeface="+mn-ea"/>
              <a:cs typeface="+mn-cs"/>
            </a:rPr>
            <a:t>億円の積み立て、償還のため</a:t>
          </a:r>
          <a:r>
            <a:rPr kumimoji="1" lang="en-US" altLang="ja-JP" sz="1300">
              <a:solidFill>
                <a:schemeClr val="dk1"/>
              </a:solidFill>
              <a:effectLst/>
              <a:latin typeface="+mn-lt"/>
              <a:ea typeface="+mn-ea"/>
              <a:cs typeface="+mn-cs"/>
            </a:rPr>
            <a:t>8.2</a:t>
          </a:r>
          <a:r>
            <a:rPr kumimoji="1" lang="ja-JP" altLang="ja-JP" sz="1300">
              <a:solidFill>
                <a:schemeClr val="dk1"/>
              </a:solidFill>
              <a:effectLst/>
              <a:latin typeface="+mn-lt"/>
              <a:ea typeface="+mn-ea"/>
              <a:cs typeface="+mn-cs"/>
            </a:rPr>
            <a:t>億円を取り崩した結果、</a:t>
          </a:r>
          <a:r>
            <a:rPr kumimoji="1" lang="en-US" altLang="ja-JP" sz="1300">
              <a:solidFill>
                <a:schemeClr val="dk1"/>
              </a:solidFill>
              <a:effectLst/>
              <a:latin typeface="+mn-lt"/>
              <a:ea typeface="+mn-ea"/>
              <a:cs typeface="+mn-cs"/>
            </a:rPr>
            <a:t>8.0</a:t>
          </a:r>
          <a:r>
            <a:rPr kumimoji="1" lang="ja-JP" altLang="ja-JP" sz="1300">
              <a:solidFill>
                <a:schemeClr val="dk1"/>
              </a:solidFill>
              <a:effectLst/>
              <a:latin typeface="+mn-lt"/>
              <a:ea typeface="+mn-ea"/>
              <a:cs typeface="+mn-cs"/>
            </a:rPr>
            <a:t>億円の減。</a:t>
          </a:r>
          <a:endParaRPr kumimoji="1" lang="en-US" altLang="ja-JP" sz="1300">
            <a:solidFill>
              <a:schemeClr val="dk1"/>
            </a:solidFill>
            <a:effectLst/>
            <a:latin typeface="+mn-lt"/>
            <a:ea typeface="+mn-ea"/>
            <a:cs typeface="+mn-cs"/>
          </a:endParaRPr>
        </a:p>
        <a:p>
          <a:endParaRPr kumimoji="1" lang="en-US" altLang="ja-JP" sz="1300">
            <a:solidFill>
              <a:schemeClr val="dk1"/>
            </a:solidFill>
            <a:effectLst/>
            <a:latin typeface="+mn-lt"/>
            <a:ea typeface="+mn-ea"/>
            <a:cs typeface="+mn-cs"/>
          </a:endParaRPr>
        </a:p>
        <a:p>
          <a:endParaRPr kumimoji="1" lang="en-US" altLang="ja-JP" sz="1300">
            <a:solidFill>
              <a:schemeClr val="dk1"/>
            </a:solidFill>
            <a:effectLst/>
            <a:latin typeface="+mn-lt"/>
            <a:ea typeface="+mn-ea"/>
            <a:cs typeface="+mn-cs"/>
          </a:endParaRPr>
        </a:p>
        <a:p>
          <a:endParaRPr kumimoji="1" lang="en-US" altLang="ja-JP" sz="1300">
            <a:solidFill>
              <a:schemeClr val="dk1"/>
            </a:solidFill>
            <a:effectLst/>
            <a:latin typeface="+mn-lt"/>
            <a:ea typeface="+mn-ea"/>
            <a:cs typeface="+mn-cs"/>
          </a:endParaRPr>
        </a:p>
        <a:p>
          <a:endParaRPr lang="ja-JP" altLang="ja-JP" sz="1300">
            <a:effectLst/>
          </a:endParaRPr>
        </a:p>
        <a:p>
          <a:r>
            <a:rPr kumimoji="1" lang="ja-JP" altLang="ja-JP" sz="1300">
              <a:solidFill>
                <a:schemeClr val="dk1"/>
              </a:solidFill>
              <a:effectLst/>
              <a:latin typeface="+mn-lt"/>
              <a:ea typeface="+mn-ea"/>
              <a:cs typeface="+mn-cs"/>
            </a:rPr>
            <a:t>（今後の方針）</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・減税補填債の償還は令和</a:t>
          </a:r>
          <a:r>
            <a:rPr kumimoji="1" lang="en-US" altLang="ja-JP" sz="1300" b="0" i="0" baseline="0">
              <a:solidFill>
                <a:schemeClr val="dk1"/>
              </a:solidFill>
              <a:effectLst/>
              <a:latin typeface="+mn-lt"/>
              <a:ea typeface="+mn-ea"/>
              <a:cs typeface="+mn-cs"/>
            </a:rPr>
            <a:t>8</a:t>
          </a:r>
          <a:r>
            <a:rPr kumimoji="1" lang="ja-JP" altLang="ja-JP" sz="1300" b="0" i="0" baseline="0">
              <a:solidFill>
                <a:schemeClr val="dk1"/>
              </a:solidFill>
              <a:effectLst/>
              <a:latin typeface="+mn-lt"/>
              <a:ea typeface="+mn-ea"/>
              <a:cs typeface="+mn-cs"/>
            </a:rPr>
            <a:t>年度で完了する予定。当面、運用益のみの積立てを行っていく。</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72</xdr:row>
      <xdr:rowOff>0</xdr:rowOff>
    </xdr:from>
    <xdr:to>
      <xdr:col>75</xdr:col>
      <xdr:colOff>0</xdr:colOff>
      <xdr:row>74</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408,280
392,795
22.85
200,169,797
193,796,055
5,894,193
113,402,767
14,259,942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5" name="角丸四角形 24">
          <a:extLst>
            <a:ext uri="{FF2B5EF4-FFF2-40B4-BE49-F238E27FC236}">
              <a16:creationId xmlns:a16="http://schemas.microsoft.com/office/drawing/2014/main" id="{00000000-0008-0000-0D00-000019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0" name="楕円 29">
          <a:extLst>
            <a:ext uri="{FF2B5EF4-FFF2-40B4-BE49-F238E27FC236}">
              <a16:creationId xmlns:a16="http://schemas.microsoft.com/office/drawing/2014/main" id="{00000000-0008-0000-0D00-00001E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1" name="フローチャート: 判断 30">
          <a:extLst>
            <a:ext uri="{FF2B5EF4-FFF2-40B4-BE49-F238E27FC236}">
              <a16:creationId xmlns:a16="http://schemas.microsoft.com/office/drawing/2014/main" id="{00000000-0008-0000-0D00-00001F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2" name="直線コネクタ 31">
          <a:extLst>
            <a:ext uri="{FF2B5EF4-FFF2-40B4-BE49-F238E27FC236}">
              <a16:creationId xmlns:a16="http://schemas.microsoft.com/office/drawing/2014/main" id="{00000000-0008-0000-0D00-000020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3" name="直線コネクタ 32">
          <a:extLst>
            <a:ext uri="{FF2B5EF4-FFF2-40B4-BE49-F238E27FC236}">
              <a16:creationId xmlns:a16="http://schemas.microsoft.com/office/drawing/2014/main" id="{00000000-0008-0000-0D00-000021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5" name="直線コネクタ 34">
          <a:extLst>
            <a:ext uri="{FF2B5EF4-FFF2-40B4-BE49-F238E27FC236}">
              <a16:creationId xmlns:a16="http://schemas.microsoft.com/office/drawing/2014/main" id="{00000000-0008-0000-0D00-000023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6" name="テキスト ボックス 35">
          <a:extLst>
            <a:ext uri="{FF2B5EF4-FFF2-40B4-BE49-F238E27FC236}">
              <a16:creationId xmlns:a16="http://schemas.microsoft.com/office/drawing/2014/main" id="{00000000-0008-0000-0D00-000024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7" name="テキスト ボックス 36">
          <a:extLst>
            <a:ext uri="{FF2B5EF4-FFF2-40B4-BE49-F238E27FC236}">
              <a16:creationId xmlns:a16="http://schemas.microsoft.com/office/drawing/2014/main" id="{00000000-0008-0000-0D00-000025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8" name="テキスト ボックス 37">
          <a:extLst>
            <a:ext uri="{FF2B5EF4-FFF2-40B4-BE49-F238E27FC236}">
              <a16:creationId xmlns:a16="http://schemas.microsoft.com/office/drawing/2014/main" id="{00000000-0008-0000-0D00-000026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9" name="テキスト ボックス 38">
          <a:extLst>
            <a:ext uri="{FF2B5EF4-FFF2-40B4-BE49-F238E27FC236}">
              <a16:creationId xmlns:a16="http://schemas.microsoft.com/office/drawing/2014/main" id="{00000000-0008-0000-0D00-000027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0" name="テキスト ボックス 39">
          <a:extLst>
            <a:ext uri="{FF2B5EF4-FFF2-40B4-BE49-F238E27FC236}">
              <a16:creationId xmlns:a16="http://schemas.microsoft.com/office/drawing/2014/main" id="{00000000-0008-0000-0D00-000028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3" name="テキスト ボックス 52">
          <a:extLst>
            <a:ext uri="{FF2B5EF4-FFF2-40B4-BE49-F238E27FC236}">
              <a16:creationId xmlns:a16="http://schemas.microsoft.com/office/drawing/2014/main" id="{00000000-0008-0000-0D00-000035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年度の情報は整備中</a:t>
          </a:r>
          <a:endParaRPr lang="ja-JP" altLang="ja-JP">
            <a:effectLst/>
          </a:endParaRPr>
        </a:p>
        <a:p>
          <a:r>
            <a:rPr kumimoji="1" lang="en-US" altLang="ja-JP" sz="1100">
              <a:latin typeface="ＭＳ Ｐゴシック" panose="020B0600070205080204" pitchFamily="50" charset="-128"/>
              <a:ea typeface="ＭＳ Ｐゴシック" panose="020B0600070205080204" pitchFamily="50" charset="-128"/>
            </a:rPr>
            <a:t>	</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8" name="正方形/長方形 57">
          <a:extLst>
            <a:ext uri="{FF2B5EF4-FFF2-40B4-BE49-F238E27FC236}">
              <a16:creationId xmlns:a16="http://schemas.microsoft.com/office/drawing/2014/main" id="{00000000-0008-0000-0D00-00003A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9" name="正方形/長方形 58">
          <a:extLst>
            <a:ext uri="{FF2B5EF4-FFF2-40B4-BE49-F238E27FC236}">
              <a16:creationId xmlns:a16="http://schemas.microsoft.com/office/drawing/2014/main" id="{00000000-0008-0000-0D00-00003B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60" name="正方形/長方形 59">
          <a:extLst>
            <a:ext uri="{FF2B5EF4-FFF2-40B4-BE49-F238E27FC236}">
              <a16:creationId xmlns:a16="http://schemas.microsoft.com/office/drawing/2014/main" id="{00000000-0008-0000-0D00-00003C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61" name="正方形/長方形 60">
          <a:extLst>
            <a:ext uri="{FF2B5EF4-FFF2-40B4-BE49-F238E27FC236}">
              <a16:creationId xmlns:a16="http://schemas.microsoft.com/office/drawing/2014/main" id="{00000000-0008-0000-0D00-00003D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62" name="正方形/長方形 61">
          <a:extLst>
            <a:ext uri="{FF2B5EF4-FFF2-40B4-BE49-F238E27FC236}">
              <a16:creationId xmlns:a16="http://schemas.microsoft.com/office/drawing/2014/main" id="{00000000-0008-0000-0D00-00003E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63" name="正方形/長方形 62">
          <a:extLst>
            <a:ext uri="{FF2B5EF4-FFF2-40B4-BE49-F238E27FC236}">
              <a16:creationId xmlns:a16="http://schemas.microsoft.com/office/drawing/2014/main" id="{00000000-0008-0000-0D00-00003F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64" name="正方形/長方形 63">
          <a:extLst>
            <a:ext uri="{FF2B5EF4-FFF2-40B4-BE49-F238E27FC236}">
              <a16:creationId xmlns:a16="http://schemas.microsoft.com/office/drawing/2014/main" id="{00000000-0008-0000-0D00-000040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65" name="正方形/長方形 64">
          <a:extLst>
            <a:ext uri="{FF2B5EF4-FFF2-40B4-BE49-F238E27FC236}">
              <a16:creationId xmlns:a16="http://schemas.microsoft.com/office/drawing/2014/main" id="{00000000-0008-0000-0D00-000041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6" name="正方形/長方形 65">
          <a:extLst>
            <a:ext uri="{FF2B5EF4-FFF2-40B4-BE49-F238E27FC236}">
              <a16:creationId xmlns:a16="http://schemas.microsoft.com/office/drawing/2014/main" id="{00000000-0008-0000-0D00-000042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7" name="テキスト ボックス 66">
          <a:extLst>
            <a:ext uri="{FF2B5EF4-FFF2-40B4-BE49-F238E27FC236}">
              <a16:creationId xmlns:a16="http://schemas.microsoft.com/office/drawing/2014/main" id="{00000000-0008-0000-0D00-000043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57</xdr:col>
      <xdr:colOff>111125</xdr:colOff>
      <xdr:row>23</xdr:row>
      <xdr:rowOff>47625</xdr:rowOff>
    </xdr:from>
    <xdr:ext cx="349839" cy="225703"/>
    <xdr:sp macro="" textlink="">
      <xdr:nvSpPr>
        <xdr:cNvPr id="68" name="テキスト ボックス 67">
          <a:extLst>
            <a:ext uri="{FF2B5EF4-FFF2-40B4-BE49-F238E27FC236}">
              <a16:creationId xmlns:a16="http://schemas.microsoft.com/office/drawing/2014/main" id="{00000000-0008-0000-0D00-000044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9" name="直線コネクタ 68">
          <a:extLst>
            <a:ext uri="{FF2B5EF4-FFF2-40B4-BE49-F238E27FC236}">
              <a16:creationId xmlns:a16="http://schemas.microsoft.com/office/drawing/2014/main" id="{00000000-0008-0000-0D00-000045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70" name="テキスト ボックス 69">
          <a:extLst>
            <a:ext uri="{FF2B5EF4-FFF2-40B4-BE49-F238E27FC236}">
              <a16:creationId xmlns:a16="http://schemas.microsoft.com/office/drawing/2014/main" id="{00000000-0008-0000-0D00-000046000000}"/>
            </a:ext>
          </a:extLst>
        </xdr:cNvPr>
        <xdr:cNvSpPr txBox="1"/>
      </xdr:nvSpPr>
      <xdr:spPr>
        <a:xfrm>
          <a:off x="10931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71" name="直線コネクタ 70">
          <a:extLst>
            <a:ext uri="{FF2B5EF4-FFF2-40B4-BE49-F238E27FC236}">
              <a16:creationId xmlns:a16="http://schemas.microsoft.com/office/drawing/2014/main" id="{00000000-0008-0000-0D00-000047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72" name="テキスト ボックス 71">
          <a:extLst>
            <a:ext uri="{FF2B5EF4-FFF2-40B4-BE49-F238E27FC236}">
              <a16:creationId xmlns:a16="http://schemas.microsoft.com/office/drawing/2014/main" id="{00000000-0008-0000-0D00-000048000000}"/>
            </a:ext>
          </a:extLst>
        </xdr:cNvPr>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73" name="直線コネクタ 72">
          <a:extLst>
            <a:ext uri="{FF2B5EF4-FFF2-40B4-BE49-F238E27FC236}">
              <a16:creationId xmlns:a16="http://schemas.microsoft.com/office/drawing/2014/main" id="{00000000-0008-0000-0D00-000049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74" name="債務償還比率グラフ枠">
          <a:extLst>
            <a:ext uri="{FF2B5EF4-FFF2-40B4-BE49-F238E27FC236}">
              <a16:creationId xmlns:a16="http://schemas.microsoft.com/office/drawing/2014/main" id="{00000000-0008-0000-0D00-00004A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a:off x="14793595" y="60325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76" name="債務償還比率最小値テキスト">
          <a:extLst>
            <a:ext uri="{FF2B5EF4-FFF2-40B4-BE49-F238E27FC236}">
              <a16:creationId xmlns:a16="http://schemas.microsoft.com/office/drawing/2014/main" id="{00000000-0008-0000-0D00-00004C000000}"/>
            </a:ext>
          </a:extLst>
        </xdr:cNvPr>
        <xdr:cNvSpPr txBox="1"/>
      </xdr:nvSpPr>
      <xdr:spPr>
        <a:xfrm>
          <a:off x="14846300" y="6087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14706600" y="603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78" name="債務償還比率最大値テキスト">
          <a:extLst>
            <a:ext uri="{FF2B5EF4-FFF2-40B4-BE49-F238E27FC236}">
              <a16:creationId xmlns:a16="http://schemas.microsoft.com/office/drawing/2014/main" id="{00000000-0008-0000-0D00-00004E000000}"/>
            </a:ext>
          </a:extLst>
        </xdr:cNvPr>
        <xdr:cNvSpPr txBox="1"/>
      </xdr:nvSpPr>
      <xdr:spPr>
        <a:xfrm>
          <a:off x="14846300"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14706600" y="603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80" name="債務償還比率平均値テキスト">
          <a:extLst>
            <a:ext uri="{FF2B5EF4-FFF2-40B4-BE49-F238E27FC236}">
              <a16:creationId xmlns:a16="http://schemas.microsoft.com/office/drawing/2014/main" id="{00000000-0008-0000-0D00-000050000000}"/>
            </a:ext>
          </a:extLst>
        </xdr:cNvPr>
        <xdr:cNvSpPr txBox="1"/>
      </xdr:nvSpPr>
      <xdr:spPr>
        <a:xfrm>
          <a:off x="14846300" y="5960127"/>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147447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14033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13271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12509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1747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91" name="n_1aveValue債務償還比率">
          <a:extLst>
            <a:ext uri="{FF2B5EF4-FFF2-40B4-BE49-F238E27FC236}">
              <a16:creationId xmlns:a16="http://schemas.microsoft.com/office/drawing/2014/main" id="{00000000-0008-0000-0D00-00005B000000}"/>
            </a:ext>
          </a:extLst>
        </xdr:cNvPr>
        <xdr:cNvSpPr txBox="1"/>
      </xdr:nvSpPr>
      <xdr:spPr>
        <a:xfrm>
          <a:off x="139013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92" name="n_2aveValue債務償還比率">
          <a:extLst>
            <a:ext uri="{FF2B5EF4-FFF2-40B4-BE49-F238E27FC236}">
              <a16:creationId xmlns:a16="http://schemas.microsoft.com/office/drawing/2014/main" id="{00000000-0008-0000-0D00-00005C000000}"/>
            </a:ext>
          </a:extLst>
        </xdr:cNvPr>
        <xdr:cNvSpPr txBox="1"/>
      </xdr:nvSpPr>
      <xdr:spPr>
        <a:xfrm>
          <a:off x="131520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93" name="n_3aveValue債務償還比率">
          <a:extLst>
            <a:ext uri="{FF2B5EF4-FFF2-40B4-BE49-F238E27FC236}">
              <a16:creationId xmlns:a16="http://schemas.microsoft.com/office/drawing/2014/main" id="{00000000-0008-0000-0D00-00005D000000}"/>
            </a:ext>
          </a:extLst>
        </xdr:cNvPr>
        <xdr:cNvSpPr txBox="1"/>
      </xdr:nvSpPr>
      <xdr:spPr>
        <a:xfrm>
          <a:off x="123900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94" name="n_4aveValue債務償還比率">
          <a:extLst>
            <a:ext uri="{FF2B5EF4-FFF2-40B4-BE49-F238E27FC236}">
              <a16:creationId xmlns:a16="http://schemas.microsoft.com/office/drawing/2014/main" id="{00000000-0008-0000-0D00-00005E000000}"/>
            </a:ext>
          </a:extLst>
        </xdr:cNvPr>
        <xdr:cNvSpPr txBox="1"/>
      </xdr:nvSpPr>
      <xdr:spPr>
        <a:xfrm>
          <a:off x="116280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95" name="正方形/長方形 94">
          <a:extLst>
            <a:ext uri="{FF2B5EF4-FFF2-40B4-BE49-F238E27FC236}">
              <a16:creationId xmlns:a16="http://schemas.microsoft.com/office/drawing/2014/main" id="{00000000-0008-0000-0D00-00005F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96" name="正方形/長方形 95">
          <a:extLst>
            <a:ext uri="{FF2B5EF4-FFF2-40B4-BE49-F238E27FC236}">
              <a16:creationId xmlns:a16="http://schemas.microsoft.com/office/drawing/2014/main" id="{00000000-0008-0000-0D00-000060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97" name="正方形/長方形 96">
          <a:extLst>
            <a:ext uri="{FF2B5EF4-FFF2-40B4-BE49-F238E27FC236}">
              <a16:creationId xmlns:a16="http://schemas.microsoft.com/office/drawing/2014/main" id="{00000000-0008-0000-0D00-000061000000}"/>
            </a:ext>
          </a:extLst>
        </xdr:cNvPr>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98" name="正方形/長方形 97">
          <a:extLst>
            <a:ext uri="{FF2B5EF4-FFF2-40B4-BE49-F238E27FC236}">
              <a16:creationId xmlns:a16="http://schemas.microsoft.com/office/drawing/2014/main" id="{00000000-0008-0000-0D00-000062000000}"/>
            </a:ext>
          </a:extLst>
        </xdr:cNvPr>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99" name="テキスト ボックス 98">
          <a:extLst>
            <a:ext uri="{FF2B5EF4-FFF2-40B4-BE49-F238E27FC236}">
              <a16:creationId xmlns:a16="http://schemas.microsoft.com/office/drawing/2014/main" id="{00000000-0008-0000-0D00-000063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00" name="テキスト ボックス 99">
          <a:extLst>
            <a:ext uri="{FF2B5EF4-FFF2-40B4-BE49-F238E27FC236}">
              <a16:creationId xmlns:a16="http://schemas.microsoft.com/office/drawing/2014/main" id="{00000000-0008-0000-0D00-000064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408,280
392,795
22.85
200,169,797
193,796,055
5,894,193
113,402,767
14,259,942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id="{00000000-0008-0000-0E00-000012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id="{00000000-0008-0000-0E00-000013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id="{00000000-0008-0000-0E00-000014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id="{00000000-0008-0000-0E00-000015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a:extLst>
            <a:ext uri="{FF2B5EF4-FFF2-40B4-BE49-F238E27FC236}">
              <a16:creationId xmlns:a16="http://schemas.microsoft.com/office/drawing/2014/main" id="{00000000-0008-0000-0E00-000016000000}"/>
            </a:ext>
          </a:extLst>
        </xdr:cNvPr>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a:extLst>
            <a:ext uri="{FF2B5EF4-FFF2-40B4-BE49-F238E27FC236}">
              <a16:creationId xmlns:a16="http://schemas.microsoft.com/office/drawing/2014/main" id="{00000000-0008-0000-0E00-00001700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a:extLst>
            <a:ext uri="{FF2B5EF4-FFF2-40B4-BE49-F238E27FC236}">
              <a16:creationId xmlns:a16="http://schemas.microsoft.com/office/drawing/2014/main" id="{00000000-0008-0000-0E00-00001800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a:extLst>
            <a:ext uri="{FF2B5EF4-FFF2-40B4-BE49-F238E27FC236}">
              <a16:creationId xmlns:a16="http://schemas.microsoft.com/office/drawing/2014/main" id="{00000000-0008-0000-0E00-00001900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年度の情報は整備中</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408,280
392,795
22.85
200,169,797
193,796,055
5,894,193
113,402,767
14,259,942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id="{00000000-0008-0000-0F00-000012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id="{00000000-0008-0000-0F00-000013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id="{00000000-0008-0000-0F00-000014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id="{00000000-0008-0000-0F00-000015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a:extLst>
            <a:ext uri="{FF2B5EF4-FFF2-40B4-BE49-F238E27FC236}">
              <a16:creationId xmlns:a16="http://schemas.microsoft.com/office/drawing/2014/main" id="{00000000-0008-0000-0F00-000016000000}"/>
            </a:ext>
          </a:extLst>
        </xdr:cNvPr>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a:extLst>
            <a:ext uri="{FF2B5EF4-FFF2-40B4-BE49-F238E27FC236}">
              <a16:creationId xmlns:a16="http://schemas.microsoft.com/office/drawing/2014/main" id="{00000000-0008-0000-0F00-00001700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a:extLst>
            <a:ext uri="{FF2B5EF4-FFF2-40B4-BE49-F238E27FC236}">
              <a16:creationId xmlns:a16="http://schemas.microsoft.com/office/drawing/2014/main" id="{00000000-0008-0000-0F00-00001800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a:extLst>
            <a:ext uri="{FF2B5EF4-FFF2-40B4-BE49-F238E27FC236}">
              <a16:creationId xmlns:a16="http://schemas.microsoft.com/office/drawing/2014/main" id="{00000000-0008-0000-0F00-00001900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令和５年度の情報は整備中</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408,280
392,795
22.85
200,169,797
193,796,055
5,894,193
113,402,767
14,259,942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mn-lt"/>
              <a:ea typeface="+mn-ea"/>
              <a:cs typeface="+mn-cs"/>
            </a:rPr>
            <a:t>前年と</a:t>
          </a:r>
          <a:r>
            <a:rPr kumimoji="1" lang="ja-JP" altLang="en-US" sz="1300">
              <a:solidFill>
                <a:schemeClr val="dk1"/>
              </a:solidFill>
              <a:effectLst/>
              <a:latin typeface="+mn-lt"/>
              <a:ea typeface="+mn-ea"/>
              <a:cs typeface="+mn-cs"/>
            </a:rPr>
            <a:t>同じ</a:t>
          </a:r>
          <a:r>
            <a:rPr kumimoji="1" lang="en-US" altLang="ja-JP" sz="1300">
              <a:solidFill>
                <a:schemeClr val="dk1"/>
              </a:solidFill>
              <a:effectLst/>
              <a:latin typeface="+mn-lt"/>
              <a:ea typeface="+mn-ea"/>
              <a:cs typeface="+mn-cs"/>
            </a:rPr>
            <a:t>0.57</a:t>
          </a:r>
          <a:r>
            <a:rPr kumimoji="1" lang="ja-JP" altLang="ja-JP" sz="1300">
              <a:solidFill>
                <a:schemeClr val="dk1"/>
              </a:solidFill>
              <a:effectLst/>
              <a:latin typeface="+mn-lt"/>
              <a:ea typeface="+mn-ea"/>
              <a:cs typeface="+mn-cs"/>
            </a:rPr>
            <a:t>となった。類似団体との比較</a:t>
          </a:r>
          <a:r>
            <a:rPr kumimoji="1" lang="ja-JP" altLang="en-US" sz="1300">
              <a:solidFill>
                <a:schemeClr val="dk1"/>
              </a:solidFill>
              <a:effectLst/>
              <a:latin typeface="+mn-lt"/>
              <a:ea typeface="+mn-ea"/>
              <a:cs typeface="+mn-cs"/>
            </a:rPr>
            <a:t>でも</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同ポイントとな</a:t>
          </a:r>
          <a:r>
            <a:rPr kumimoji="1" lang="ja-JP" altLang="ja-JP" sz="1300">
              <a:solidFill>
                <a:schemeClr val="dk1"/>
              </a:solidFill>
              <a:effectLst/>
              <a:latin typeface="+mn-lt"/>
              <a:ea typeface="+mn-ea"/>
              <a:cs typeface="+mn-cs"/>
            </a:rPr>
            <a:t>り、毎年度ほぼ平均値で推移している。引き続き、歳出の見直しと確実な歳入確保により、財政基盤の強化に努めていく。</a:t>
          </a:r>
          <a:endParaRPr lang="ja-JP" altLang="ja-JP" sz="13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8165</xdr:rowOff>
    </xdr:from>
    <xdr:to>
      <xdr:col>23</xdr:col>
      <xdr:colOff>133350</xdr:colOff>
      <xdr:row>42</xdr:row>
      <xdr:rowOff>8165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090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8165</xdr:rowOff>
    </xdr:from>
    <xdr:to>
      <xdr:col>19</xdr:col>
      <xdr:colOff>133350</xdr:colOff>
      <xdr:row>42</xdr:row>
      <xdr:rowOff>25400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3225800" y="720906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25400</xdr:rowOff>
    </xdr:from>
    <xdr:to>
      <xdr:col>15</xdr:col>
      <xdr:colOff>82550</xdr:colOff>
      <xdr:row>42</xdr:row>
      <xdr:rowOff>42635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2263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42635</xdr:rowOff>
    </xdr:from>
    <xdr:to>
      <xdr:col>11</xdr:col>
      <xdr:colOff>31750</xdr:colOff>
      <xdr:row>42</xdr:row>
      <xdr:rowOff>42635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2435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145342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00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128815</xdr:rowOff>
    </xdr:from>
    <xdr:to>
      <xdr:col>19</xdr:col>
      <xdr:colOff>184150</xdr:colOff>
      <xdr:row>42</xdr:row>
      <xdr:rowOff>58965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146050</xdr:rowOff>
    </xdr:from>
    <xdr:to>
      <xdr:col>15</xdr:col>
      <xdr:colOff>133350</xdr:colOff>
      <xdr:row>42</xdr:row>
      <xdr:rowOff>76200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163285</xdr:rowOff>
    </xdr:from>
    <xdr:to>
      <xdr:col>11</xdr:col>
      <xdr:colOff>82550</xdr:colOff>
      <xdr:row>42</xdr:row>
      <xdr:rowOff>93435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78212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163285</xdr:rowOff>
    </xdr:from>
    <xdr:to>
      <xdr:col>7</xdr:col>
      <xdr:colOff>31750</xdr:colOff>
      <xdr:row>42</xdr:row>
      <xdr:rowOff>93435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78212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物件費、補助費等の増により、経常的経費が</a:t>
          </a:r>
          <a:r>
            <a:rPr kumimoji="1" lang="en-US" altLang="ja-JP" sz="1300">
              <a:solidFill>
                <a:schemeClr val="dk1"/>
              </a:solidFill>
              <a:effectLst/>
              <a:latin typeface="+mn-lt"/>
              <a:ea typeface="+mn-ea"/>
              <a:cs typeface="+mn-cs"/>
            </a:rPr>
            <a:t>2.6</a:t>
          </a:r>
          <a:r>
            <a:rPr kumimoji="1" lang="ja-JP" altLang="en-US" sz="1300">
              <a:solidFill>
                <a:schemeClr val="dk1"/>
              </a:solidFill>
              <a:effectLst/>
              <a:latin typeface="+mn-lt"/>
              <a:ea typeface="+mn-ea"/>
              <a:cs typeface="+mn-cs"/>
            </a:rPr>
            <a:t>％増加したことに加え、財調交付金が減少したことにより、経常的一般財源が</a:t>
          </a:r>
          <a:r>
            <a:rPr kumimoji="1" lang="en-US" altLang="ja-JP" sz="1300">
              <a:solidFill>
                <a:schemeClr val="dk1"/>
              </a:solidFill>
              <a:effectLst/>
              <a:latin typeface="+mn-lt"/>
              <a:ea typeface="+mn-ea"/>
              <a:cs typeface="+mn-cs"/>
            </a:rPr>
            <a:t>0.1</a:t>
          </a:r>
          <a:r>
            <a:rPr kumimoji="1" lang="ja-JP" altLang="en-US" sz="1300">
              <a:solidFill>
                <a:schemeClr val="dk1"/>
              </a:solidFill>
              <a:effectLst/>
              <a:latin typeface="+mn-lt"/>
              <a:ea typeface="+mn-ea"/>
              <a:cs typeface="+mn-cs"/>
            </a:rPr>
            <a:t>％減になったことから、対前年</a:t>
          </a:r>
          <a:r>
            <a:rPr kumimoji="1" lang="en-US" altLang="ja-JP" sz="1300">
              <a:solidFill>
                <a:schemeClr val="dk1"/>
              </a:solidFill>
              <a:effectLst/>
              <a:latin typeface="+mn-lt"/>
              <a:ea typeface="+mn-ea"/>
              <a:cs typeface="+mn-cs"/>
            </a:rPr>
            <a:t>2.0</a:t>
          </a:r>
          <a:r>
            <a:rPr kumimoji="1" lang="ja-JP" altLang="en-US" sz="1300">
              <a:solidFill>
                <a:schemeClr val="dk1"/>
              </a:solidFill>
              <a:effectLst/>
              <a:latin typeface="+mn-lt"/>
              <a:ea typeface="+mn-ea"/>
              <a:cs typeface="+mn-cs"/>
            </a:rPr>
            <a:t>％の増となった。</a:t>
          </a:r>
          <a:r>
            <a:rPr kumimoji="1" lang="ja-JP" altLang="ja-JP" sz="1300">
              <a:solidFill>
                <a:schemeClr val="dk1"/>
              </a:solidFill>
              <a:effectLst/>
              <a:latin typeface="+mn-lt"/>
              <a:ea typeface="+mn-ea"/>
              <a:cs typeface="+mn-cs"/>
            </a:rPr>
            <a:t>類似団体平均</a:t>
          </a:r>
          <a:r>
            <a:rPr kumimoji="1" lang="ja-JP" altLang="en-US" sz="1300">
              <a:solidFill>
                <a:schemeClr val="dk1"/>
              </a:solidFill>
              <a:effectLst/>
              <a:latin typeface="+mn-lt"/>
              <a:ea typeface="+mn-ea"/>
              <a:cs typeface="+mn-cs"/>
            </a:rPr>
            <a:t>より</a:t>
          </a:r>
          <a:r>
            <a:rPr kumimoji="1" lang="en-US" altLang="ja-JP" sz="1300">
              <a:solidFill>
                <a:schemeClr val="dk1"/>
              </a:solidFill>
              <a:effectLst/>
              <a:latin typeface="+mn-lt"/>
              <a:ea typeface="+mn-ea"/>
              <a:cs typeface="+mn-cs"/>
            </a:rPr>
            <a:t>0.3</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上</a:t>
          </a:r>
          <a:r>
            <a:rPr kumimoji="1" lang="ja-JP" altLang="ja-JP" sz="1300">
              <a:solidFill>
                <a:schemeClr val="dk1"/>
              </a:solidFill>
              <a:effectLst/>
              <a:latin typeface="+mn-lt"/>
              <a:ea typeface="+mn-ea"/>
              <a:cs typeface="+mn-cs"/>
            </a:rPr>
            <a:t>回</a:t>
          </a:r>
          <a:r>
            <a:rPr kumimoji="1" lang="ja-JP" altLang="en-US" sz="1300">
              <a:solidFill>
                <a:schemeClr val="dk1"/>
              </a:solidFill>
              <a:effectLst/>
              <a:latin typeface="+mn-lt"/>
              <a:ea typeface="+mn-ea"/>
              <a:cs typeface="+mn-cs"/>
            </a:rPr>
            <a:t>ったが</a:t>
          </a:r>
          <a:r>
            <a:rPr kumimoji="1" lang="ja-JP" altLang="ja-JP" sz="1300">
              <a:solidFill>
                <a:schemeClr val="dk1"/>
              </a:solidFill>
              <a:effectLst/>
              <a:latin typeface="+mn-lt"/>
              <a:ea typeface="+mn-ea"/>
              <a:cs typeface="+mn-cs"/>
            </a:rPr>
            <a:t>、今後も経常的な経費の見直しと縮減に努めていく。</a:t>
          </a:r>
          <a:endParaRPr lang="ja-JP" altLang="ja-JP" sz="13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155448</xdr:rowOff>
    </xdr:from>
    <xdr:to>
      <xdr:col>23</xdr:col>
      <xdr:colOff>133350</xdr:colOff>
      <xdr:row>63</xdr:row>
      <xdr:rowOff>80518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785348"/>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31767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155448</xdr:rowOff>
    </xdr:from>
    <xdr:to>
      <xdr:col>19</xdr:col>
      <xdr:colOff>133350</xdr:colOff>
      <xdr:row>62</xdr:row>
      <xdr:rowOff>155448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78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111269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912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155448</xdr:rowOff>
    </xdr:from>
    <xdr:to>
      <xdr:col>15</xdr:col>
      <xdr:colOff>82550</xdr:colOff>
      <xdr:row>63</xdr:row>
      <xdr:rowOff>128778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785348"/>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41165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27432</xdr:rowOff>
    </xdr:from>
    <xdr:to>
      <xdr:col>11</xdr:col>
      <xdr:colOff>31750</xdr:colOff>
      <xdr:row>63</xdr:row>
      <xdr:rowOff>128778</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828782"/>
          <a:ext cx="8890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28973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1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55643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29718</xdr:rowOff>
    </xdr:from>
    <xdr:to>
      <xdr:col>23</xdr:col>
      <xdr:colOff>184150</xdr:colOff>
      <xdr:row>63</xdr:row>
      <xdr:rowOff>131318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83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1795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803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104648</xdr:rowOff>
    </xdr:from>
    <xdr:to>
      <xdr:col>19</xdr:col>
      <xdr:colOff>184150</xdr:colOff>
      <xdr:row>63</xdr:row>
      <xdr:rowOff>34798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73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44975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503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104648</xdr:rowOff>
    </xdr:from>
    <xdr:to>
      <xdr:col>15</xdr:col>
      <xdr:colOff>133350</xdr:colOff>
      <xdr:row>63</xdr:row>
      <xdr:rowOff>34798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73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44975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50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77978</xdr:rowOff>
    </xdr:from>
    <xdr:to>
      <xdr:col>11</xdr:col>
      <xdr:colOff>82550</xdr:colOff>
      <xdr:row>64</xdr:row>
      <xdr:rowOff>8128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87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18305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64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148082</xdr:rowOff>
    </xdr:from>
    <xdr:to>
      <xdr:col>7</xdr:col>
      <xdr:colOff>31750</xdr:colOff>
      <xdr:row>63</xdr:row>
      <xdr:rowOff>78232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88409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54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[165,669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mn-lt"/>
              <a:ea typeface="+mn-ea"/>
              <a:cs typeface="+mn-cs"/>
            </a:rPr>
            <a:t>人口</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人当たりの人件費・物件費</a:t>
          </a:r>
          <a:r>
            <a:rPr kumimoji="1" lang="ja-JP" altLang="en-US" sz="1300">
              <a:solidFill>
                <a:schemeClr val="dk1"/>
              </a:solidFill>
              <a:effectLst/>
              <a:latin typeface="+mn-lt"/>
              <a:ea typeface="+mn-ea"/>
              <a:cs typeface="+mn-cs"/>
            </a:rPr>
            <a:t>等</a:t>
          </a:r>
          <a:r>
            <a:rPr kumimoji="1" lang="ja-JP" altLang="ja-JP" sz="1300">
              <a:solidFill>
                <a:schemeClr val="dk1"/>
              </a:solidFill>
              <a:effectLst/>
              <a:latin typeface="+mn-lt"/>
              <a:ea typeface="+mn-ea"/>
              <a:cs typeface="+mn-cs"/>
            </a:rPr>
            <a:t>は対前年</a:t>
          </a:r>
          <a:r>
            <a:rPr kumimoji="1" lang="en-US" altLang="ja-JP" sz="1300">
              <a:solidFill>
                <a:schemeClr val="dk1"/>
              </a:solidFill>
              <a:effectLst/>
              <a:latin typeface="+mn-lt"/>
              <a:ea typeface="+mn-ea"/>
              <a:cs typeface="+mn-cs"/>
            </a:rPr>
            <a:t>41</a:t>
          </a:r>
          <a:r>
            <a:rPr kumimoji="1" lang="ja-JP" altLang="ja-JP" sz="1300">
              <a:solidFill>
                <a:schemeClr val="dk1"/>
              </a:solidFill>
              <a:effectLst/>
              <a:latin typeface="+mn-lt"/>
              <a:ea typeface="+mn-ea"/>
              <a:cs typeface="+mn-cs"/>
            </a:rPr>
            <a:t>円</a:t>
          </a:r>
          <a:r>
            <a:rPr kumimoji="1" lang="ja-JP" altLang="en-US" sz="1300">
              <a:solidFill>
                <a:schemeClr val="dk1"/>
              </a:solidFill>
              <a:effectLst/>
              <a:latin typeface="+mn-lt"/>
              <a:ea typeface="+mn-ea"/>
              <a:cs typeface="+mn-cs"/>
            </a:rPr>
            <a:t>減</a:t>
          </a:r>
          <a:r>
            <a:rPr kumimoji="1" lang="ja-JP" altLang="ja-JP" sz="1300">
              <a:solidFill>
                <a:schemeClr val="dk1"/>
              </a:solidFill>
              <a:effectLst/>
              <a:latin typeface="+mn-lt"/>
              <a:ea typeface="+mn-ea"/>
              <a:cs typeface="+mn-cs"/>
            </a:rPr>
            <a:t>の</a:t>
          </a:r>
          <a:r>
            <a:rPr kumimoji="1" lang="en-US" altLang="ja-JP" sz="1300">
              <a:solidFill>
                <a:schemeClr val="dk1"/>
              </a:solidFill>
              <a:effectLst/>
              <a:latin typeface="+mn-lt"/>
              <a:ea typeface="+mn-ea"/>
              <a:cs typeface="+mn-cs"/>
            </a:rPr>
            <a:t>165,669</a:t>
          </a:r>
          <a:r>
            <a:rPr kumimoji="1" lang="ja-JP" altLang="ja-JP" sz="1300">
              <a:solidFill>
                <a:schemeClr val="dk1"/>
              </a:solidFill>
              <a:effectLst/>
              <a:latin typeface="+mn-lt"/>
              <a:ea typeface="+mn-ea"/>
              <a:cs typeface="+mn-cs"/>
            </a:rPr>
            <a:t>円となった。</a:t>
          </a:r>
          <a:endParaRPr lang="ja-JP" altLang="ja-JP" sz="1300">
            <a:effectLst/>
          </a:endParaRPr>
        </a:p>
        <a:p>
          <a:pPr eaLnBrk="1" fontAlgn="auto" latinLnBrk="0" hangingPunct="1"/>
          <a:r>
            <a:rPr kumimoji="1" lang="ja-JP" altLang="en-US" sz="1300">
              <a:solidFill>
                <a:schemeClr val="dk1"/>
              </a:solidFill>
              <a:effectLst/>
              <a:latin typeface="+mn-lt"/>
              <a:ea typeface="+mn-ea"/>
              <a:cs typeface="+mn-cs"/>
            </a:rPr>
            <a:t>減</a:t>
          </a:r>
          <a:r>
            <a:rPr kumimoji="1" lang="ja-JP" altLang="ja-JP" sz="1300">
              <a:solidFill>
                <a:schemeClr val="dk1"/>
              </a:solidFill>
              <a:effectLst/>
              <a:latin typeface="+mn-lt"/>
              <a:ea typeface="+mn-ea"/>
              <a:cs typeface="+mn-cs"/>
            </a:rPr>
            <a:t>要因としては、人件費は</a:t>
          </a:r>
          <a:r>
            <a:rPr kumimoji="1" lang="ja-JP" altLang="en-US" sz="1300">
              <a:solidFill>
                <a:schemeClr val="dk1"/>
              </a:solidFill>
              <a:effectLst/>
              <a:latin typeface="+mn-lt"/>
              <a:ea typeface="+mn-ea"/>
              <a:cs typeface="+mn-cs"/>
            </a:rPr>
            <a:t>定年延長による経過措置の影響により、退職金が減になったことから</a:t>
          </a:r>
          <a:r>
            <a:rPr kumimoji="1" lang="ja-JP" altLang="ja-JP" sz="1300">
              <a:solidFill>
                <a:schemeClr val="dk1"/>
              </a:solidFill>
              <a:effectLst/>
              <a:latin typeface="+mn-lt"/>
              <a:ea typeface="+mn-ea"/>
              <a:cs typeface="+mn-cs"/>
            </a:rPr>
            <a:t>対前年</a:t>
          </a:r>
          <a:r>
            <a:rPr kumimoji="1" lang="en-US" altLang="ja-JP" sz="1300">
              <a:solidFill>
                <a:schemeClr val="dk1"/>
              </a:solidFill>
              <a:effectLst/>
              <a:latin typeface="+mn-lt"/>
              <a:ea typeface="+mn-ea"/>
              <a:cs typeface="+mn-cs"/>
            </a:rPr>
            <a:t>2.1</a:t>
          </a:r>
          <a:r>
            <a:rPr kumimoji="1" lang="ja-JP" altLang="ja-JP" sz="1300">
              <a:solidFill>
                <a:schemeClr val="dk1"/>
              </a:solidFill>
              <a:effectLst/>
              <a:latin typeface="+mn-lt"/>
              <a:ea typeface="+mn-ea"/>
              <a:cs typeface="+mn-cs"/>
            </a:rPr>
            <a:t>％の</a:t>
          </a:r>
          <a:r>
            <a:rPr kumimoji="1" lang="ja-JP" altLang="en-US" sz="1300">
              <a:solidFill>
                <a:schemeClr val="dk1"/>
              </a:solidFill>
              <a:effectLst/>
              <a:latin typeface="+mn-lt"/>
              <a:ea typeface="+mn-ea"/>
              <a:cs typeface="+mn-cs"/>
            </a:rPr>
            <a:t>減</a:t>
          </a:r>
          <a:r>
            <a:rPr kumimoji="1" lang="ja-JP" altLang="ja-JP" sz="1300">
              <a:solidFill>
                <a:schemeClr val="dk1"/>
              </a:solidFill>
              <a:effectLst/>
              <a:latin typeface="+mn-lt"/>
              <a:ea typeface="+mn-ea"/>
              <a:cs typeface="+mn-cs"/>
            </a:rPr>
            <a:t>、物件費は</a:t>
          </a:r>
          <a:r>
            <a:rPr kumimoji="1" lang="ja-JP" altLang="en-US" sz="1300">
              <a:solidFill>
                <a:schemeClr val="dk1"/>
              </a:solidFill>
              <a:effectLst/>
              <a:latin typeface="+mn-lt"/>
              <a:ea typeface="+mn-ea"/>
              <a:cs typeface="+mn-cs"/>
            </a:rPr>
            <a:t>予防接種事業費</a:t>
          </a:r>
          <a:r>
            <a:rPr kumimoji="1" lang="ja-JP" altLang="ja-JP" sz="1300">
              <a:solidFill>
                <a:schemeClr val="dk1"/>
              </a:solidFill>
              <a:effectLst/>
              <a:latin typeface="+mn-lt"/>
              <a:ea typeface="+mn-ea"/>
              <a:cs typeface="+mn-cs"/>
            </a:rPr>
            <a:t>等の</a:t>
          </a:r>
          <a:r>
            <a:rPr kumimoji="1" lang="ja-JP" altLang="en-US" sz="1300">
              <a:solidFill>
                <a:schemeClr val="dk1"/>
              </a:solidFill>
              <a:effectLst/>
              <a:latin typeface="+mn-lt"/>
              <a:ea typeface="+mn-ea"/>
              <a:cs typeface="+mn-cs"/>
            </a:rPr>
            <a:t>減</a:t>
          </a:r>
          <a:r>
            <a:rPr kumimoji="1" lang="ja-JP" altLang="ja-JP" sz="1300">
              <a:solidFill>
                <a:schemeClr val="dk1"/>
              </a:solidFill>
              <a:effectLst/>
              <a:latin typeface="+mn-lt"/>
              <a:ea typeface="+mn-ea"/>
              <a:cs typeface="+mn-cs"/>
            </a:rPr>
            <a:t>で対前年</a:t>
          </a:r>
          <a:r>
            <a:rPr kumimoji="1" lang="en-US" altLang="ja-JP" sz="1300">
              <a:solidFill>
                <a:schemeClr val="dk1"/>
              </a:solidFill>
              <a:effectLst/>
              <a:latin typeface="+mn-lt"/>
              <a:ea typeface="+mn-ea"/>
              <a:cs typeface="+mn-cs"/>
            </a:rPr>
            <a:t>0.6%</a:t>
          </a:r>
          <a:r>
            <a:rPr kumimoji="1" lang="ja-JP" altLang="ja-JP" sz="1300">
              <a:solidFill>
                <a:schemeClr val="dk1"/>
              </a:solidFill>
              <a:effectLst/>
              <a:latin typeface="+mn-lt"/>
              <a:ea typeface="+mn-ea"/>
              <a:cs typeface="+mn-cs"/>
            </a:rPr>
            <a:t>の</a:t>
          </a:r>
          <a:r>
            <a:rPr kumimoji="1" lang="ja-JP" altLang="en-US" sz="1300">
              <a:solidFill>
                <a:schemeClr val="dk1"/>
              </a:solidFill>
              <a:effectLst/>
              <a:latin typeface="+mn-lt"/>
              <a:ea typeface="+mn-ea"/>
              <a:cs typeface="+mn-cs"/>
            </a:rPr>
            <a:t>減</a:t>
          </a:r>
          <a:r>
            <a:rPr kumimoji="1" lang="ja-JP" altLang="ja-JP" sz="1300">
              <a:solidFill>
                <a:schemeClr val="dk1"/>
              </a:solidFill>
              <a:effectLst/>
              <a:latin typeface="+mn-lt"/>
              <a:ea typeface="+mn-ea"/>
              <a:cs typeface="+mn-cs"/>
            </a:rPr>
            <a:t>となった。</a:t>
          </a:r>
          <a:endParaRPr lang="ja-JP" altLang="ja-JP" sz="13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5865</xdr:rowOff>
    </xdr:from>
    <xdr:to>
      <xdr:col>23</xdr:col>
      <xdr:colOff>133350</xdr:colOff>
      <xdr:row>82</xdr:row>
      <xdr:rowOff>6031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064765"/>
          <a:ext cx="838200" cy="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103156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19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159125</xdr:rowOff>
    </xdr:from>
    <xdr:to>
      <xdr:col>19</xdr:col>
      <xdr:colOff>133350</xdr:colOff>
      <xdr:row>82</xdr:row>
      <xdr:rowOff>6031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46575"/>
          <a:ext cx="889000" cy="1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46682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101704</xdr:rowOff>
    </xdr:from>
    <xdr:to>
      <xdr:col>15</xdr:col>
      <xdr:colOff>82550</xdr:colOff>
      <xdr:row>81</xdr:row>
      <xdr:rowOff>159125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89154"/>
          <a:ext cx="889000" cy="57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22624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77470</xdr:rowOff>
    </xdr:from>
    <xdr:to>
      <xdr:col>11</xdr:col>
      <xdr:colOff>31750</xdr:colOff>
      <xdr:row>81</xdr:row>
      <xdr:rowOff>101704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64920"/>
          <a:ext cx="889000" cy="24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132872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110484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126515</xdr:rowOff>
    </xdr:from>
    <xdr:to>
      <xdr:col>23</xdr:col>
      <xdr:colOff>184150</xdr:colOff>
      <xdr:row>82</xdr:row>
      <xdr:rowOff>56665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1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98592</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86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126681</xdr:rowOff>
    </xdr:from>
    <xdr:to>
      <xdr:col>19</xdr:col>
      <xdr:colOff>184150</xdr:colOff>
      <xdr:row>82</xdr:row>
      <xdr:rowOff>56831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1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41608</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00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108325</xdr:rowOff>
    </xdr:from>
    <xdr:to>
      <xdr:col>15</xdr:col>
      <xdr:colOff>133350</xdr:colOff>
      <xdr:row>82</xdr:row>
      <xdr:rowOff>38475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9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23252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082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50904</xdr:rowOff>
    </xdr:from>
    <xdr:to>
      <xdr:col>11</xdr:col>
      <xdr:colOff>82550</xdr:colOff>
      <xdr:row>81</xdr:row>
      <xdr:rowOff>152504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3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137281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024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26670</xdr:rowOff>
    </xdr:from>
    <xdr:to>
      <xdr:col>7</xdr:col>
      <xdr:colOff>31750</xdr:colOff>
      <xdr:row>81</xdr:row>
      <xdr:rowOff>128270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1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113047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00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mn-lt"/>
              <a:ea typeface="+mn-ea"/>
              <a:cs typeface="+mn-cs"/>
            </a:rPr>
            <a:t>職員の給与水準は</a:t>
          </a:r>
          <a:r>
            <a:rPr kumimoji="1" lang="en-US" altLang="ja-JP" sz="1300" b="0" i="0" baseline="0">
              <a:solidFill>
                <a:schemeClr val="dk1"/>
              </a:solidFill>
              <a:effectLst/>
              <a:latin typeface="+mn-lt"/>
              <a:ea typeface="+mn-ea"/>
              <a:cs typeface="+mn-cs"/>
            </a:rPr>
            <a:t>23</a:t>
          </a:r>
          <a:r>
            <a:rPr kumimoji="1" lang="ja-JP" altLang="ja-JP" sz="1300" b="0" i="0" baseline="0">
              <a:solidFill>
                <a:schemeClr val="dk1"/>
              </a:solidFill>
              <a:effectLst/>
              <a:latin typeface="+mn-lt"/>
              <a:ea typeface="+mn-ea"/>
              <a:cs typeface="+mn-cs"/>
            </a:rPr>
            <a:t>区の民間従業員の給与水準と均等させることを基本とし、特別区人事委員会の勧告に基づき決定している。本年度は</a:t>
          </a:r>
          <a:r>
            <a:rPr kumimoji="1" lang="en-US" altLang="ja-JP" sz="1300" b="0" i="0" baseline="0">
              <a:solidFill>
                <a:schemeClr val="dk1"/>
              </a:solidFill>
              <a:effectLst/>
              <a:latin typeface="+mn-lt"/>
              <a:ea typeface="+mn-ea"/>
              <a:cs typeface="+mn-cs"/>
            </a:rPr>
            <a:t>99.1</a:t>
          </a:r>
          <a:r>
            <a:rPr kumimoji="1" lang="ja-JP" altLang="ja-JP" sz="1300" b="0" i="0" baseline="0">
              <a:solidFill>
                <a:schemeClr val="dk1"/>
              </a:solidFill>
              <a:effectLst/>
              <a:latin typeface="+mn-lt"/>
              <a:ea typeface="+mn-ea"/>
              <a:cs typeface="+mn-cs"/>
            </a:rPr>
            <a:t>となり、対前年</a:t>
          </a:r>
          <a:r>
            <a:rPr kumimoji="1" lang="ja-JP" altLang="en-US" sz="1300" b="0" i="0" baseline="0">
              <a:solidFill>
                <a:schemeClr val="dk1"/>
              </a:solidFill>
              <a:effectLst/>
              <a:latin typeface="+mn-lt"/>
              <a:ea typeface="+mn-ea"/>
              <a:cs typeface="+mn-cs"/>
            </a:rPr>
            <a:t>比同</a:t>
          </a:r>
          <a:r>
            <a:rPr kumimoji="1" lang="ja-JP" altLang="ja-JP" sz="1300" b="0" i="0" baseline="0">
              <a:solidFill>
                <a:schemeClr val="dk1"/>
              </a:solidFill>
              <a:effectLst/>
              <a:latin typeface="+mn-lt"/>
              <a:ea typeface="+mn-ea"/>
              <a:cs typeface="+mn-cs"/>
            </a:rPr>
            <a:t>となった。引き続き適正な給与水準を維持していく。</a:t>
          </a:r>
          <a:endParaRPr lang="ja-JP" altLang="ja-JP" sz="13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67129</xdr:rowOff>
    </xdr:from>
    <xdr:to>
      <xdr:col>81</xdr:col>
      <xdr:colOff>44450</xdr:colOff>
      <xdr:row>86</xdr:row>
      <xdr:rowOff>67129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8118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67129</xdr:rowOff>
    </xdr:from>
    <xdr:to>
      <xdr:col>77</xdr:col>
      <xdr:colOff>44450</xdr:colOff>
      <xdr:row>86</xdr:row>
      <xdr:rowOff>170543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811829"/>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86</xdr:row>
      <xdr:rowOff>170543</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8463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87</xdr:row>
      <xdr:rowOff>136979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846300"/>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26506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159856</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733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16329</xdr:rowOff>
    </xdr:from>
    <xdr:to>
      <xdr:col>77</xdr:col>
      <xdr:colOff>95250</xdr:colOff>
      <xdr:row>86</xdr:row>
      <xdr:rowOff>117929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102706</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847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119743</xdr:rowOff>
    </xdr:from>
    <xdr:to>
      <xdr:col>73</xdr:col>
      <xdr:colOff>44450</xdr:colOff>
      <xdr:row>87</xdr:row>
      <xdr:rowOff>49893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34670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mn-lt"/>
              <a:ea typeface="+mn-ea"/>
              <a:cs typeface="+mn-cs"/>
            </a:rPr>
            <a:t>人口</a:t>
          </a:r>
          <a:r>
            <a:rPr kumimoji="1" lang="en-US" altLang="ja-JP" sz="1300" b="0" i="0" baseline="0">
              <a:solidFill>
                <a:schemeClr val="dk1"/>
              </a:solidFill>
              <a:effectLst/>
              <a:latin typeface="+mn-lt"/>
              <a:ea typeface="+mn-ea"/>
              <a:cs typeface="+mn-cs"/>
            </a:rPr>
            <a:t>1,000</a:t>
          </a:r>
          <a:r>
            <a:rPr kumimoji="1" lang="ja-JP" altLang="ja-JP" sz="1300" b="0" i="0" baseline="0">
              <a:solidFill>
                <a:schemeClr val="dk1"/>
              </a:solidFill>
              <a:effectLst/>
              <a:latin typeface="+mn-lt"/>
              <a:ea typeface="+mn-ea"/>
              <a:cs typeface="+mn-cs"/>
            </a:rPr>
            <a:t>人当たりの職員数は</a:t>
          </a:r>
          <a:r>
            <a:rPr kumimoji="1" lang="en-US" altLang="ja-JP" sz="1300" b="0" i="0" baseline="0">
              <a:solidFill>
                <a:schemeClr val="dk1"/>
              </a:solidFill>
              <a:effectLst/>
              <a:latin typeface="+mn-lt"/>
              <a:ea typeface="+mn-ea"/>
              <a:cs typeface="+mn-cs"/>
            </a:rPr>
            <a:t>6.48</a:t>
          </a:r>
          <a:r>
            <a:rPr kumimoji="1" lang="ja-JP" altLang="ja-JP" sz="1300" b="0" i="0" baseline="0">
              <a:solidFill>
                <a:schemeClr val="dk1"/>
              </a:solidFill>
              <a:effectLst/>
              <a:latin typeface="+mn-lt"/>
              <a:ea typeface="+mn-ea"/>
              <a:cs typeface="+mn-cs"/>
            </a:rPr>
            <a:t>人で対前年比</a:t>
          </a:r>
          <a:r>
            <a:rPr kumimoji="1" lang="en-US" altLang="ja-JP" sz="1300" b="0" i="0" baseline="0">
              <a:solidFill>
                <a:schemeClr val="dk1"/>
              </a:solidFill>
              <a:effectLst/>
              <a:latin typeface="+mn-lt"/>
              <a:ea typeface="+mn-ea"/>
              <a:cs typeface="+mn-cs"/>
            </a:rPr>
            <a:t>0.01</a:t>
          </a:r>
          <a:r>
            <a:rPr kumimoji="1" lang="ja-JP" altLang="en-US" sz="1300" b="0" i="0" baseline="0">
              <a:solidFill>
                <a:schemeClr val="dk1"/>
              </a:solidFill>
              <a:effectLst/>
              <a:latin typeface="+mn-lt"/>
              <a:ea typeface="+mn-ea"/>
              <a:cs typeface="+mn-cs"/>
            </a:rPr>
            <a:t>人の減</a:t>
          </a:r>
          <a:r>
            <a:rPr kumimoji="1" lang="ja-JP" altLang="ja-JP" sz="1300" b="0" i="0" baseline="0">
              <a:solidFill>
                <a:schemeClr val="dk1"/>
              </a:solidFill>
              <a:effectLst/>
              <a:latin typeface="+mn-lt"/>
              <a:ea typeface="+mn-ea"/>
              <a:cs typeface="+mn-cs"/>
            </a:rPr>
            <a:t>となった。引き続き職員配置の見直しを通じて、事務効率化などの内部努力を重ね、適切な定員管理に努めていく。</a:t>
          </a:r>
          <a:endParaRPr lang="ja-JP" altLang="ja-JP" sz="1300">
            <a:effectLst/>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46083</xdr:rowOff>
    </xdr:from>
    <xdr:to>
      <xdr:col>81</xdr:col>
      <xdr:colOff>44450</xdr:colOff>
      <xdr:row>60</xdr:row>
      <xdr:rowOff>47232</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333083"/>
          <a:ext cx="8382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112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47232</xdr:rowOff>
    </xdr:from>
    <xdr:to>
      <xdr:col>77</xdr:col>
      <xdr:colOff>44450</xdr:colOff>
      <xdr:row>60</xdr:row>
      <xdr:rowOff>47232</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3342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42635</xdr:rowOff>
    </xdr:from>
    <xdr:to>
      <xdr:col>72</xdr:col>
      <xdr:colOff>203200</xdr:colOff>
      <xdr:row>60</xdr:row>
      <xdr:rowOff>47232</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329635"/>
          <a:ext cx="8890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41487</xdr:rowOff>
    </xdr:from>
    <xdr:to>
      <xdr:col>68</xdr:col>
      <xdr:colOff>152400</xdr:colOff>
      <xdr:row>60</xdr:row>
      <xdr:rowOff>42635</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328487"/>
          <a:ext cx="8890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82930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166733</xdr:rowOff>
    </xdr:from>
    <xdr:to>
      <xdr:col>81</xdr:col>
      <xdr:colOff>95250</xdr:colOff>
      <xdr:row>60</xdr:row>
      <xdr:rowOff>96883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28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138810</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25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167882</xdr:rowOff>
    </xdr:from>
    <xdr:to>
      <xdr:col>77</xdr:col>
      <xdr:colOff>95250</xdr:colOff>
      <xdr:row>60</xdr:row>
      <xdr:rowOff>98032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28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82809</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369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167882</xdr:rowOff>
    </xdr:from>
    <xdr:to>
      <xdr:col>73</xdr:col>
      <xdr:colOff>44450</xdr:colOff>
      <xdr:row>60</xdr:row>
      <xdr:rowOff>98032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28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82809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36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163285</xdr:rowOff>
    </xdr:from>
    <xdr:to>
      <xdr:col>68</xdr:col>
      <xdr:colOff>203200</xdr:colOff>
      <xdr:row>60</xdr:row>
      <xdr:rowOff>93435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27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78212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365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162137</xdr:rowOff>
    </xdr:from>
    <xdr:to>
      <xdr:col>64</xdr:col>
      <xdr:colOff>152400</xdr:colOff>
      <xdr:row>60</xdr:row>
      <xdr:rowOff>92287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27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77064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36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過去の起債の償還が進んでいる一方、新規に教育債を発行した結果、年度末残高が対前年</a:t>
          </a:r>
          <a:r>
            <a:rPr kumimoji="1" lang="en-US" altLang="ja-JP" sz="1300">
              <a:solidFill>
                <a:schemeClr val="dk1"/>
              </a:solidFill>
              <a:effectLst/>
              <a:latin typeface="+mn-lt"/>
              <a:ea typeface="+mn-ea"/>
              <a:cs typeface="+mn-cs"/>
            </a:rPr>
            <a:t>2,301,899</a:t>
          </a:r>
          <a:r>
            <a:rPr kumimoji="1" lang="ja-JP" altLang="ja-JP" sz="1300">
              <a:solidFill>
                <a:schemeClr val="dk1"/>
              </a:solidFill>
              <a:effectLst/>
              <a:latin typeface="+mn-lt"/>
              <a:ea typeface="+mn-ea"/>
              <a:cs typeface="+mn-cs"/>
            </a:rPr>
            <a:t>千円増となり、△</a:t>
          </a:r>
          <a:r>
            <a:rPr kumimoji="1" lang="en-US" altLang="ja-JP" sz="1300">
              <a:solidFill>
                <a:schemeClr val="dk1"/>
              </a:solidFill>
              <a:effectLst/>
              <a:latin typeface="+mn-lt"/>
              <a:ea typeface="+mn-ea"/>
              <a:cs typeface="+mn-cs"/>
            </a:rPr>
            <a:t>3.7</a:t>
          </a:r>
          <a:r>
            <a:rPr kumimoji="1" lang="ja-JP" altLang="ja-JP" sz="1300">
              <a:solidFill>
                <a:schemeClr val="dk1"/>
              </a:solidFill>
              <a:effectLst/>
              <a:latin typeface="+mn-lt"/>
              <a:ea typeface="+mn-ea"/>
              <a:cs typeface="+mn-cs"/>
            </a:rPr>
            <a:t>％となった。類似団体と</a:t>
          </a:r>
          <a:r>
            <a:rPr kumimoji="1" lang="ja-JP" altLang="en-US" sz="1300">
              <a:solidFill>
                <a:schemeClr val="dk1"/>
              </a:solidFill>
              <a:effectLst/>
              <a:latin typeface="+mn-lt"/>
              <a:ea typeface="+mn-ea"/>
              <a:cs typeface="+mn-cs"/>
            </a:rPr>
            <a:t>の</a:t>
          </a:r>
          <a:r>
            <a:rPr kumimoji="1" lang="ja-JP" altLang="ja-JP" sz="1300">
              <a:solidFill>
                <a:schemeClr val="dk1"/>
              </a:solidFill>
              <a:effectLst/>
              <a:latin typeface="+mn-lt"/>
              <a:ea typeface="+mn-ea"/>
              <a:cs typeface="+mn-cs"/>
            </a:rPr>
            <a:t>比較</a:t>
          </a:r>
          <a:r>
            <a:rPr kumimoji="1" lang="ja-JP" altLang="en-US" sz="1300">
              <a:solidFill>
                <a:schemeClr val="dk1"/>
              </a:solidFill>
              <a:effectLst/>
              <a:latin typeface="+mn-lt"/>
              <a:ea typeface="+mn-ea"/>
              <a:cs typeface="+mn-cs"/>
            </a:rPr>
            <a:t>では平均を</a:t>
          </a:r>
          <a:r>
            <a:rPr kumimoji="1" lang="en-US" altLang="ja-JP" sz="1300">
              <a:solidFill>
                <a:schemeClr val="dk1"/>
              </a:solidFill>
              <a:effectLst/>
              <a:latin typeface="+mn-lt"/>
              <a:ea typeface="+mn-ea"/>
              <a:cs typeface="+mn-cs"/>
            </a:rPr>
            <a:t>1.1</a:t>
          </a:r>
          <a:r>
            <a:rPr kumimoji="1" lang="ja-JP" altLang="ja-JP" sz="1300">
              <a:solidFill>
                <a:schemeClr val="dk1"/>
              </a:solidFill>
              <a:effectLst/>
              <a:latin typeface="+mn-lt"/>
              <a:ea typeface="+mn-ea"/>
              <a:cs typeface="+mn-cs"/>
            </a:rPr>
            <a:t>％下回っており、今後も起債の必要性を精査するとともに、健全な財政運営に努めていく。</a:t>
          </a:r>
          <a:endParaRPr lang="ja-JP" altLang="ja-JP" sz="1300">
            <a:effectLst/>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27517</xdr:rowOff>
    </xdr:from>
    <xdr:to>
      <xdr:col>81</xdr:col>
      <xdr:colOff>44450</xdr:colOff>
      <xdr:row>38</xdr:row>
      <xdr:rowOff>128058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542617"/>
          <a:ext cx="8382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158750</xdr:rowOff>
    </xdr:from>
    <xdr:to>
      <xdr:col>77</xdr:col>
      <xdr:colOff>44450</xdr:colOff>
      <xdr:row>38</xdr:row>
      <xdr:rowOff>27517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5024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112835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799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138642</xdr:rowOff>
    </xdr:from>
    <xdr:to>
      <xdr:col>72</xdr:col>
      <xdr:colOff>203200</xdr:colOff>
      <xdr:row>37</xdr:row>
      <xdr:rowOff>158750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4822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92727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138642</xdr:rowOff>
    </xdr:from>
    <xdr:to>
      <xdr:col>68</xdr:col>
      <xdr:colOff>152400</xdr:colOff>
      <xdr:row>37</xdr:row>
      <xdr:rowOff>138642</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4822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52510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32402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71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77258</xdr:rowOff>
    </xdr:from>
    <xdr:to>
      <xdr:col>81</xdr:col>
      <xdr:colOff>95250</xdr:colOff>
      <xdr:row>39</xdr:row>
      <xdr:rowOff>7408</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5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93785</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437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148167</xdr:rowOff>
    </xdr:from>
    <xdr:to>
      <xdr:col>77</xdr:col>
      <xdr:colOff>95250</xdr:colOff>
      <xdr:row>38</xdr:row>
      <xdr:rowOff>78316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88494</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2606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107950</xdr:rowOff>
    </xdr:from>
    <xdr:to>
      <xdr:col>73</xdr:col>
      <xdr:colOff>44450</xdr:colOff>
      <xdr:row>38</xdr:row>
      <xdr:rowOff>38100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48277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87842</xdr:rowOff>
    </xdr:from>
    <xdr:to>
      <xdr:col>68</xdr:col>
      <xdr:colOff>203200</xdr:colOff>
      <xdr:row>38</xdr:row>
      <xdr:rowOff>17991</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4314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28169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20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87842</xdr:rowOff>
    </xdr:from>
    <xdr:to>
      <xdr:col>64</xdr:col>
      <xdr:colOff>152400</xdr:colOff>
      <xdr:row>38</xdr:row>
      <xdr:rowOff>17991</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4314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28169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20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基金等の財源が将来負担を上回っている。引き続き財政の健全性を維持していく。</a:t>
          </a:r>
          <a:endParaRPr lang="ja-JP" altLang="ja-JP" sz="1300">
            <a:effectLst/>
          </a:endParaRPr>
        </a:p>
        <a:p>
          <a:endParaRPr kumimoji="1" lang="ja-JP" altLang="en-US" sz="1300" b="1">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408,280
392,795
22.85
200,169,797
193,796,055
5,894,193
113,402,767
14,259,942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定年延長による経過措置の影響により、退職金が減となったことから、</a:t>
          </a:r>
          <a:r>
            <a:rPr kumimoji="1" lang="ja-JP" altLang="ja-JP" sz="1300">
              <a:solidFill>
                <a:schemeClr val="dk1"/>
              </a:solidFill>
              <a:effectLst/>
              <a:latin typeface="+mn-lt"/>
              <a:ea typeface="+mn-ea"/>
              <a:cs typeface="+mn-cs"/>
            </a:rPr>
            <a:t>人件費にかかる経常収支比率は</a:t>
          </a:r>
          <a:r>
            <a:rPr kumimoji="1" lang="en-US" altLang="ja-JP" sz="1300">
              <a:solidFill>
                <a:schemeClr val="dk1"/>
              </a:solidFill>
              <a:effectLst/>
              <a:latin typeface="+mn-lt"/>
              <a:ea typeface="+mn-ea"/>
              <a:cs typeface="+mn-cs"/>
            </a:rPr>
            <a:t>19.0</a:t>
          </a:r>
          <a:r>
            <a:rPr kumimoji="1" lang="ja-JP" altLang="ja-JP" sz="1300">
              <a:solidFill>
                <a:schemeClr val="dk1"/>
              </a:solidFill>
              <a:effectLst/>
              <a:latin typeface="+mn-lt"/>
              <a:ea typeface="+mn-ea"/>
              <a:cs typeface="+mn-cs"/>
            </a:rPr>
            <a:t>％と対前年</a:t>
          </a:r>
          <a:r>
            <a:rPr kumimoji="1" lang="en-US" altLang="ja-JP" sz="1300">
              <a:solidFill>
                <a:schemeClr val="dk1"/>
              </a:solidFill>
              <a:effectLst/>
              <a:latin typeface="+mn-lt"/>
              <a:ea typeface="+mn-ea"/>
              <a:cs typeface="+mn-cs"/>
            </a:rPr>
            <a:t>0.8</a:t>
          </a:r>
          <a:r>
            <a:rPr kumimoji="1" lang="ja-JP" altLang="ja-JP" sz="1300">
              <a:solidFill>
                <a:schemeClr val="dk1"/>
              </a:solidFill>
              <a:effectLst/>
              <a:latin typeface="+mn-lt"/>
              <a:ea typeface="+mn-ea"/>
              <a:cs typeface="+mn-cs"/>
            </a:rPr>
            <a:t>％の減となった。</a:t>
          </a:r>
          <a:r>
            <a:rPr kumimoji="1" lang="ja-JP" altLang="ja-JP" sz="1300" b="0" i="0" baseline="0">
              <a:solidFill>
                <a:schemeClr val="dk1"/>
              </a:solidFill>
              <a:effectLst/>
              <a:latin typeface="+mn-lt"/>
              <a:ea typeface="+mn-ea"/>
              <a:cs typeface="+mn-cs"/>
            </a:rPr>
            <a:t>今後も住民サービスの向上を図りつつ、民間活力の向上や先端技術の導入を推進し、職員定数の適正化に努めていく。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158750</xdr:rowOff>
    </xdr:from>
    <xdr:to>
      <xdr:col>24</xdr:col>
      <xdr:colOff>25400</xdr:colOff>
      <xdr:row>36</xdr:row>
      <xdr:rowOff>88900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595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88900</xdr:rowOff>
    </xdr:from>
    <xdr:to>
      <xdr:col>19</xdr:col>
      <xdr:colOff>187325</xdr:colOff>
      <xdr:row>36</xdr:row>
      <xdr:rowOff>114300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61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9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114300</xdr:rowOff>
    </xdr:from>
    <xdr:to>
      <xdr:col>15</xdr:col>
      <xdr:colOff>98425</xdr:colOff>
      <xdr:row>37</xdr:row>
      <xdr:rowOff>107950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2865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35577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139700</xdr:rowOff>
    </xdr:from>
    <xdr:to>
      <xdr:col>11</xdr:col>
      <xdr:colOff>9525</xdr:colOff>
      <xdr:row>37</xdr:row>
      <xdr:rowOff>107950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3119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54627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60977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107950</xdr:rowOff>
    </xdr:from>
    <xdr:to>
      <xdr:col>24</xdr:col>
      <xdr:colOff>76200</xdr:colOff>
      <xdr:row>36</xdr:row>
      <xdr:rowOff>38100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0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124477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38100</xdr:rowOff>
    </xdr:from>
    <xdr:to>
      <xdr:col>20</xdr:col>
      <xdr:colOff>38100</xdr:colOff>
      <xdr:row>36</xdr:row>
      <xdr:rowOff>139700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149877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7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63500</xdr:rowOff>
    </xdr:from>
    <xdr:to>
      <xdr:col>15</xdr:col>
      <xdr:colOff>149225</xdr:colOff>
      <xdr:row>36</xdr:row>
      <xdr:rowOff>165100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3827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57150</xdr:rowOff>
    </xdr:from>
    <xdr:to>
      <xdr:col>11</xdr:col>
      <xdr:colOff>60325</xdr:colOff>
      <xdr:row>37</xdr:row>
      <xdr:rowOff>158750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168927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88900</xdr:rowOff>
    </xdr:from>
    <xdr:to>
      <xdr:col>6</xdr:col>
      <xdr:colOff>171450</xdr:colOff>
      <xdr:row>37</xdr:row>
      <xdr:rowOff>19050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6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29227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02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mn-lt"/>
              <a:ea typeface="+mn-ea"/>
              <a:cs typeface="+mn-cs"/>
            </a:rPr>
            <a:t>物件費では</a:t>
          </a:r>
          <a:r>
            <a:rPr kumimoji="1" lang="en-US" altLang="ja-JP" sz="1300">
              <a:solidFill>
                <a:schemeClr val="dk1"/>
              </a:solidFill>
              <a:effectLst/>
              <a:latin typeface="+mn-lt"/>
              <a:ea typeface="+mn-ea"/>
              <a:cs typeface="+mn-cs"/>
            </a:rPr>
            <a:t>26.1</a:t>
          </a:r>
          <a:r>
            <a:rPr kumimoji="1" lang="ja-JP" altLang="ja-JP" sz="1300">
              <a:solidFill>
                <a:schemeClr val="dk1"/>
              </a:solidFill>
              <a:effectLst/>
              <a:latin typeface="+mn-lt"/>
              <a:ea typeface="+mn-ea"/>
              <a:cs typeface="+mn-cs"/>
            </a:rPr>
            <a:t>％、対前年</a:t>
          </a:r>
          <a:r>
            <a:rPr kumimoji="1" lang="en-US" altLang="ja-JP" sz="1300">
              <a:solidFill>
                <a:schemeClr val="dk1"/>
              </a:solidFill>
              <a:effectLst/>
              <a:latin typeface="+mn-lt"/>
              <a:ea typeface="+mn-ea"/>
              <a:cs typeface="+mn-cs"/>
            </a:rPr>
            <a:t>1.3</a:t>
          </a:r>
          <a:r>
            <a:rPr kumimoji="1" lang="ja-JP" altLang="ja-JP" sz="1300">
              <a:solidFill>
                <a:schemeClr val="dk1"/>
              </a:solidFill>
              <a:effectLst/>
              <a:latin typeface="+mn-lt"/>
              <a:ea typeface="+mn-ea"/>
              <a:cs typeface="+mn-cs"/>
            </a:rPr>
            <a:t>％の増となった。主な増要因は、</a:t>
          </a:r>
          <a:r>
            <a:rPr kumimoji="1" lang="ja-JP" altLang="en-US" sz="1300">
              <a:solidFill>
                <a:schemeClr val="dk1"/>
              </a:solidFill>
              <a:effectLst/>
              <a:latin typeface="+mn-lt"/>
              <a:ea typeface="+mn-ea"/>
              <a:cs typeface="+mn-cs"/>
            </a:rPr>
            <a:t>橋梁改修事業費</a:t>
          </a:r>
          <a:r>
            <a:rPr kumimoji="1" lang="ja-JP" altLang="ja-JP" sz="1300">
              <a:solidFill>
                <a:schemeClr val="dk1"/>
              </a:solidFill>
              <a:effectLst/>
              <a:latin typeface="+mn-lt"/>
              <a:ea typeface="+mn-ea"/>
              <a:cs typeface="+mn-cs"/>
            </a:rPr>
            <a:t>や</a:t>
          </a:r>
          <a:r>
            <a:rPr kumimoji="1" lang="ja-JP" altLang="en-US" sz="1300">
              <a:solidFill>
                <a:schemeClr val="dk1"/>
              </a:solidFill>
              <a:effectLst/>
              <a:latin typeface="+mn-lt"/>
              <a:ea typeface="+mn-ea"/>
              <a:cs typeface="+mn-cs"/>
            </a:rPr>
            <a:t>保育園運営費</a:t>
          </a:r>
          <a:r>
            <a:rPr kumimoji="1" lang="ja-JP" altLang="ja-JP" sz="1300">
              <a:solidFill>
                <a:schemeClr val="dk1"/>
              </a:solidFill>
              <a:effectLst/>
              <a:latin typeface="+mn-lt"/>
              <a:ea typeface="+mn-ea"/>
              <a:cs typeface="+mn-cs"/>
            </a:rPr>
            <a:t>などの増によるものである。</a:t>
          </a:r>
          <a:r>
            <a:rPr kumimoji="1" lang="ja-JP" altLang="ja-JP" sz="1300" b="0" i="0" baseline="0">
              <a:solidFill>
                <a:schemeClr val="dk1"/>
              </a:solidFill>
              <a:effectLst/>
              <a:latin typeface="+mn-lt"/>
              <a:ea typeface="+mn-ea"/>
              <a:cs typeface="+mn-cs"/>
            </a:rPr>
            <a:t>類似団体との比較では</a:t>
          </a:r>
          <a:r>
            <a:rPr kumimoji="1" lang="ja-JP" altLang="en-US" sz="1300" b="0" i="0" baseline="0">
              <a:solidFill>
                <a:schemeClr val="dk1"/>
              </a:solidFill>
              <a:effectLst/>
              <a:latin typeface="+mn-lt"/>
              <a:ea typeface="+mn-ea"/>
              <a:cs typeface="+mn-cs"/>
            </a:rPr>
            <a:t>平均を</a:t>
          </a:r>
          <a:r>
            <a:rPr kumimoji="1" lang="en-US" altLang="ja-JP" sz="1300" b="0" i="0" baseline="0">
              <a:solidFill>
                <a:schemeClr val="dk1"/>
              </a:solidFill>
              <a:effectLst/>
              <a:latin typeface="+mn-lt"/>
              <a:ea typeface="+mn-ea"/>
              <a:cs typeface="+mn-cs"/>
            </a:rPr>
            <a:t>3.8</a:t>
          </a:r>
          <a:r>
            <a:rPr kumimoji="1" lang="ja-JP" altLang="ja-JP" sz="1300" b="0" i="0" baseline="0">
              <a:solidFill>
                <a:schemeClr val="dk1"/>
              </a:solidFill>
              <a:effectLst/>
              <a:latin typeface="+mn-lt"/>
              <a:ea typeface="+mn-ea"/>
              <a:cs typeface="+mn-cs"/>
            </a:rPr>
            <a:t>％上回っている。今後も各事務や業務の見直しを図り、適正な委託のあり方を検討し、引き続き適正支出に努めていく。</a:t>
          </a:r>
          <a:endParaRPr lang="ja-JP" altLang="ja-JP" sz="13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165100</xdr:rowOff>
    </xdr:from>
    <xdr:to>
      <xdr:col>82</xdr:col>
      <xdr:colOff>107950</xdr:colOff>
      <xdr:row>17</xdr:row>
      <xdr:rowOff>135164</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908300"/>
          <a:ext cx="8382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30134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30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88900</xdr:rowOff>
    </xdr:from>
    <xdr:to>
      <xdr:col>78</xdr:col>
      <xdr:colOff>69850</xdr:colOff>
      <xdr:row>16</xdr:row>
      <xdr:rowOff>165100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832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60070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288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88900</xdr:rowOff>
    </xdr:from>
    <xdr:to>
      <xdr:col>73</xdr:col>
      <xdr:colOff>180975</xdr:colOff>
      <xdr:row>16</xdr:row>
      <xdr:rowOff>121557</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8321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27413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34471</xdr:rowOff>
    </xdr:from>
    <xdr:to>
      <xdr:col>69</xdr:col>
      <xdr:colOff>92075</xdr:colOff>
      <xdr:row>16</xdr:row>
      <xdr:rowOff>121557</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777671"/>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81841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5641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84364</xdr:rowOff>
    </xdr:from>
    <xdr:to>
      <xdr:col>82</xdr:col>
      <xdr:colOff>158750</xdr:colOff>
      <xdr:row>18</xdr:row>
      <xdr:rowOff>14514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99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56441</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97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114300</xdr:rowOff>
    </xdr:from>
    <xdr:to>
      <xdr:col>78</xdr:col>
      <xdr:colOff>120650</xdr:colOff>
      <xdr:row>17</xdr:row>
      <xdr:rowOff>44450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38100</xdr:rowOff>
    </xdr:from>
    <xdr:to>
      <xdr:col>74</xdr:col>
      <xdr:colOff>31750</xdr:colOff>
      <xdr:row>16</xdr:row>
      <xdr:rowOff>139700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124477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70757</xdr:rowOff>
    </xdr:from>
    <xdr:to>
      <xdr:col>69</xdr:col>
      <xdr:colOff>142875</xdr:colOff>
      <xdr:row>17</xdr:row>
      <xdr:rowOff>907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157134</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90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155121</xdr:rowOff>
    </xdr:from>
    <xdr:to>
      <xdr:col>65</xdr:col>
      <xdr:colOff>53975</xdr:colOff>
      <xdr:row>16</xdr:row>
      <xdr:rowOff>85271</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70048</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813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扶助費にかかる経常収支比率は、</a:t>
          </a:r>
          <a:r>
            <a:rPr kumimoji="1" lang="en-US" altLang="ja-JP" sz="1300">
              <a:solidFill>
                <a:schemeClr val="dk1"/>
              </a:solidFill>
              <a:effectLst/>
              <a:latin typeface="+mn-lt"/>
              <a:ea typeface="+mn-ea"/>
              <a:cs typeface="+mn-cs"/>
            </a:rPr>
            <a:t>16.3</a:t>
          </a:r>
          <a:r>
            <a:rPr kumimoji="1" lang="ja-JP" altLang="ja-JP" sz="1300">
              <a:solidFill>
                <a:schemeClr val="dk1"/>
              </a:solidFill>
              <a:effectLst/>
              <a:latin typeface="+mn-lt"/>
              <a:ea typeface="+mn-ea"/>
              <a:cs typeface="+mn-cs"/>
            </a:rPr>
            <a:t>％となった。</a:t>
          </a:r>
          <a:r>
            <a:rPr kumimoji="1" lang="ja-JP" altLang="en-US" sz="1300">
              <a:solidFill>
                <a:schemeClr val="dk1"/>
              </a:solidFill>
              <a:effectLst/>
              <a:latin typeface="+mn-lt"/>
              <a:ea typeface="+mn-ea"/>
              <a:cs typeface="+mn-cs"/>
            </a:rPr>
            <a:t>区内保育園経費や</a:t>
          </a:r>
          <a:r>
            <a:rPr kumimoji="1" lang="ja-JP" altLang="ja-JP" sz="1300">
              <a:solidFill>
                <a:schemeClr val="dk1"/>
              </a:solidFill>
              <a:effectLst/>
              <a:latin typeface="+mn-lt"/>
              <a:ea typeface="+mn-ea"/>
              <a:cs typeface="+mn-cs"/>
            </a:rPr>
            <a:t>生活保護費の</a:t>
          </a:r>
          <a:r>
            <a:rPr kumimoji="1" lang="ja-JP" altLang="en-US" sz="1300">
              <a:solidFill>
                <a:schemeClr val="dk1"/>
              </a:solidFill>
              <a:effectLst/>
              <a:latin typeface="+mn-lt"/>
              <a:ea typeface="+mn-ea"/>
              <a:cs typeface="+mn-cs"/>
            </a:rPr>
            <a:t>増</a:t>
          </a:r>
          <a:r>
            <a:rPr kumimoji="1" lang="ja-JP" altLang="ja-JP" sz="1300">
              <a:solidFill>
                <a:schemeClr val="dk1"/>
              </a:solidFill>
              <a:effectLst/>
              <a:latin typeface="+mn-lt"/>
              <a:ea typeface="+mn-ea"/>
              <a:cs typeface="+mn-cs"/>
            </a:rPr>
            <a:t>等とあわせて、</a:t>
          </a:r>
          <a:r>
            <a:rPr kumimoji="1" lang="ja-JP" altLang="en-US" sz="1300">
              <a:solidFill>
                <a:schemeClr val="dk1"/>
              </a:solidFill>
              <a:effectLst/>
              <a:latin typeface="+mn-lt"/>
              <a:ea typeface="+mn-ea"/>
              <a:cs typeface="+mn-cs"/>
            </a:rPr>
            <a:t>財調交付金</a:t>
          </a:r>
          <a:r>
            <a:rPr kumimoji="1" lang="ja-JP" altLang="ja-JP" sz="1300">
              <a:solidFill>
                <a:schemeClr val="dk1"/>
              </a:solidFill>
              <a:effectLst/>
              <a:latin typeface="+mn-lt"/>
              <a:ea typeface="+mn-ea"/>
              <a:cs typeface="+mn-cs"/>
            </a:rPr>
            <a:t>等の一般財源の</a:t>
          </a:r>
          <a:r>
            <a:rPr kumimoji="1" lang="ja-JP" altLang="en-US" sz="1300">
              <a:solidFill>
                <a:schemeClr val="dk1"/>
              </a:solidFill>
              <a:effectLst/>
              <a:latin typeface="+mn-lt"/>
              <a:ea typeface="+mn-ea"/>
              <a:cs typeface="+mn-cs"/>
            </a:rPr>
            <a:t>減</a:t>
          </a:r>
          <a:r>
            <a:rPr kumimoji="1" lang="ja-JP" altLang="ja-JP" sz="1300">
              <a:solidFill>
                <a:schemeClr val="dk1"/>
              </a:solidFill>
              <a:effectLst/>
              <a:latin typeface="+mn-lt"/>
              <a:ea typeface="+mn-ea"/>
              <a:cs typeface="+mn-cs"/>
            </a:rPr>
            <a:t>額により、対前年比</a:t>
          </a:r>
          <a:r>
            <a:rPr kumimoji="1" lang="en-US" altLang="ja-JP" sz="1300">
              <a:solidFill>
                <a:schemeClr val="dk1"/>
              </a:solidFill>
              <a:effectLst/>
              <a:latin typeface="+mn-lt"/>
              <a:ea typeface="+mn-ea"/>
              <a:cs typeface="+mn-cs"/>
            </a:rPr>
            <a:t>0.6</a:t>
          </a:r>
          <a:r>
            <a:rPr kumimoji="1" lang="ja-JP" altLang="ja-JP" sz="1300">
              <a:solidFill>
                <a:schemeClr val="dk1"/>
              </a:solidFill>
              <a:effectLst/>
              <a:latin typeface="+mn-lt"/>
              <a:ea typeface="+mn-ea"/>
              <a:cs typeface="+mn-cs"/>
            </a:rPr>
            <a:t>％の</a:t>
          </a:r>
          <a:r>
            <a:rPr kumimoji="1" lang="ja-JP" altLang="en-US" sz="1300">
              <a:solidFill>
                <a:schemeClr val="dk1"/>
              </a:solidFill>
              <a:effectLst/>
              <a:latin typeface="+mn-lt"/>
              <a:ea typeface="+mn-ea"/>
              <a:cs typeface="+mn-cs"/>
            </a:rPr>
            <a:t>増</a:t>
          </a:r>
          <a:r>
            <a:rPr kumimoji="1" lang="ja-JP" altLang="ja-JP" sz="1300">
              <a:solidFill>
                <a:schemeClr val="dk1"/>
              </a:solidFill>
              <a:effectLst/>
              <a:latin typeface="+mn-lt"/>
              <a:ea typeface="+mn-ea"/>
              <a:cs typeface="+mn-cs"/>
            </a:rPr>
            <a:t>となった。</a:t>
          </a:r>
          <a:r>
            <a:rPr kumimoji="1" lang="ja-JP" altLang="ja-JP" sz="1300" b="0" i="0" baseline="0">
              <a:solidFill>
                <a:schemeClr val="dk1"/>
              </a:solidFill>
              <a:effectLst/>
              <a:latin typeface="+mn-lt"/>
              <a:ea typeface="+mn-ea"/>
              <a:cs typeface="+mn-cs"/>
            </a:rPr>
            <a:t>類似団体との比較では</a:t>
          </a:r>
          <a:r>
            <a:rPr kumimoji="1" lang="ja-JP" altLang="en-US" sz="1300" b="0" i="0" baseline="0">
              <a:solidFill>
                <a:schemeClr val="dk1"/>
              </a:solidFill>
              <a:effectLst/>
              <a:latin typeface="+mn-lt"/>
              <a:ea typeface="+mn-ea"/>
              <a:cs typeface="+mn-cs"/>
            </a:rPr>
            <a:t>平均を</a:t>
          </a:r>
          <a:r>
            <a:rPr kumimoji="1" lang="en-US" altLang="ja-JP" sz="1300" b="0" i="0" baseline="0">
              <a:solidFill>
                <a:schemeClr val="dk1"/>
              </a:solidFill>
              <a:effectLst/>
              <a:latin typeface="+mn-lt"/>
              <a:ea typeface="+mn-ea"/>
              <a:cs typeface="+mn-cs"/>
            </a:rPr>
            <a:t>2.3</a:t>
          </a:r>
          <a:r>
            <a:rPr kumimoji="1" lang="ja-JP" altLang="ja-JP" sz="1300" b="0" i="0" baseline="0">
              <a:solidFill>
                <a:schemeClr val="dk1"/>
              </a:solidFill>
              <a:effectLst/>
              <a:latin typeface="+mn-lt"/>
              <a:ea typeface="+mn-ea"/>
              <a:cs typeface="+mn-cs"/>
            </a:rPr>
            <a:t>％下回って</a:t>
          </a:r>
          <a:r>
            <a:rPr kumimoji="1" lang="ja-JP" altLang="en-US" sz="1300" b="0" i="0" baseline="0">
              <a:solidFill>
                <a:schemeClr val="dk1"/>
              </a:solidFill>
              <a:effectLst/>
              <a:latin typeface="+mn-lt"/>
              <a:ea typeface="+mn-ea"/>
              <a:cs typeface="+mn-cs"/>
            </a:rPr>
            <a:t>おり</a:t>
          </a:r>
          <a:r>
            <a:rPr kumimoji="1" lang="ja-JP" altLang="ja-JP" sz="1300" b="0" i="0" baseline="0">
              <a:solidFill>
                <a:schemeClr val="dk1"/>
              </a:solidFill>
              <a:effectLst/>
              <a:latin typeface="+mn-lt"/>
              <a:ea typeface="+mn-ea"/>
              <a:cs typeface="+mn-cs"/>
            </a:rPr>
            <a:t>、引き続き適正な財政運営に努めていく。</a:t>
          </a:r>
          <a:endParaRPr lang="ja-JP" altLang="ja-JP" sz="13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154215</xdr:rowOff>
    </xdr:from>
    <xdr:to>
      <xdr:col>24</xdr:col>
      <xdr:colOff>25400</xdr:colOff>
      <xdr:row>57</xdr:row>
      <xdr:rowOff>48078</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755415"/>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48277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99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154215</xdr:rowOff>
    </xdr:from>
    <xdr:to>
      <xdr:col>19</xdr:col>
      <xdr:colOff>187325</xdr:colOff>
      <xdr:row>57</xdr:row>
      <xdr:rowOff>37193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97554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151692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095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37193</xdr:rowOff>
    </xdr:from>
    <xdr:to>
      <xdr:col>15</xdr:col>
      <xdr:colOff>98425</xdr:colOff>
      <xdr:row>57</xdr:row>
      <xdr:rowOff>91622</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809843"/>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56442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80735</xdr:rowOff>
    </xdr:from>
    <xdr:to>
      <xdr:col>11</xdr:col>
      <xdr:colOff>9525</xdr:colOff>
      <xdr:row>57</xdr:row>
      <xdr:rowOff>91622</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8533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121755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78212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1019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168728</xdr:rowOff>
    </xdr:from>
    <xdr:to>
      <xdr:col>24</xdr:col>
      <xdr:colOff>76200</xdr:colOff>
      <xdr:row>57</xdr:row>
      <xdr:rowOff>98878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13805</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61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103415</xdr:rowOff>
    </xdr:from>
    <xdr:to>
      <xdr:col>20</xdr:col>
      <xdr:colOff>38100</xdr:colOff>
      <xdr:row>57</xdr:row>
      <xdr:rowOff>33565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70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43742</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473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157843</xdr:rowOff>
    </xdr:from>
    <xdr:to>
      <xdr:col>15</xdr:col>
      <xdr:colOff>149225</xdr:colOff>
      <xdr:row>57</xdr:row>
      <xdr:rowOff>87993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98170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40822</xdr:rowOff>
    </xdr:from>
    <xdr:to>
      <xdr:col>11</xdr:col>
      <xdr:colOff>60325</xdr:colOff>
      <xdr:row>57</xdr:row>
      <xdr:rowOff>142422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152599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58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29935</xdr:rowOff>
    </xdr:from>
    <xdr:to>
      <xdr:col>6</xdr:col>
      <xdr:colOff>171450</xdr:colOff>
      <xdr:row>57</xdr:row>
      <xdr:rowOff>131535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141712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5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chemeClr val="dk1"/>
              </a:solidFill>
              <a:effectLst/>
              <a:latin typeface="+mn-lt"/>
              <a:ea typeface="+mn-ea"/>
              <a:cs typeface="+mn-cs"/>
            </a:rPr>
            <a:t>介護保険特別</a:t>
          </a:r>
          <a:r>
            <a:rPr kumimoji="1" lang="ja-JP" altLang="ja-JP" sz="1300" b="0" i="0" baseline="0">
              <a:solidFill>
                <a:schemeClr val="dk1"/>
              </a:solidFill>
              <a:effectLst/>
              <a:latin typeface="+mn-lt"/>
              <a:ea typeface="+mn-ea"/>
              <a:cs typeface="+mn-cs"/>
            </a:rPr>
            <a:t>会計への操出金の</a:t>
          </a:r>
          <a:r>
            <a:rPr kumimoji="1" lang="ja-JP" altLang="en-US" sz="1300" b="0" i="0" baseline="0">
              <a:solidFill>
                <a:schemeClr val="dk1"/>
              </a:solidFill>
              <a:effectLst/>
              <a:latin typeface="+mn-lt"/>
              <a:ea typeface="+mn-ea"/>
              <a:cs typeface="+mn-cs"/>
            </a:rPr>
            <a:t>減</a:t>
          </a:r>
          <a:r>
            <a:rPr kumimoji="1" lang="ja-JP" altLang="ja-JP" sz="1300" b="0" i="0" baseline="0">
              <a:solidFill>
                <a:schemeClr val="dk1"/>
              </a:solidFill>
              <a:effectLst/>
              <a:latin typeface="+mn-lt"/>
              <a:ea typeface="+mn-ea"/>
              <a:cs typeface="+mn-cs"/>
            </a:rPr>
            <a:t>により対前年</a:t>
          </a:r>
          <a:r>
            <a:rPr kumimoji="1" lang="en-US" altLang="ja-JP" sz="1300" b="0" i="0" baseline="0">
              <a:solidFill>
                <a:schemeClr val="dk1"/>
              </a:solidFill>
              <a:effectLst/>
              <a:latin typeface="+mn-lt"/>
              <a:ea typeface="+mn-ea"/>
              <a:cs typeface="+mn-cs"/>
            </a:rPr>
            <a:t>0.2</a:t>
          </a:r>
          <a:r>
            <a:rPr kumimoji="1" lang="ja-JP" altLang="ja-JP" sz="1300" b="0" i="0" baseline="0">
              <a:solidFill>
                <a:schemeClr val="dk1"/>
              </a:solidFill>
              <a:effectLst/>
              <a:latin typeface="+mn-lt"/>
              <a:ea typeface="+mn-ea"/>
              <a:cs typeface="+mn-cs"/>
            </a:rPr>
            <a:t>％の</a:t>
          </a:r>
          <a:r>
            <a:rPr kumimoji="1" lang="ja-JP" altLang="en-US" sz="1300" b="0" i="0" baseline="0">
              <a:solidFill>
                <a:schemeClr val="dk1"/>
              </a:solidFill>
              <a:effectLst/>
              <a:latin typeface="+mn-lt"/>
              <a:ea typeface="+mn-ea"/>
              <a:cs typeface="+mn-cs"/>
            </a:rPr>
            <a:t>減</a:t>
          </a:r>
          <a:r>
            <a:rPr kumimoji="1" lang="ja-JP" altLang="ja-JP" sz="1300" b="0" i="0" baseline="0">
              <a:solidFill>
                <a:schemeClr val="dk1"/>
              </a:solidFill>
              <a:effectLst/>
              <a:latin typeface="+mn-lt"/>
              <a:ea typeface="+mn-ea"/>
              <a:cs typeface="+mn-cs"/>
            </a:rPr>
            <a:t>となった。類似団体との比較では、</a:t>
          </a:r>
          <a:r>
            <a:rPr kumimoji="1" lang="ja-JP" altLang="en-US" sz="1300" b="0" i="0" baseline="0">
              <a:solidFill>
                <a:schemeClr val="dk1"/>
              </a:solidFill>
              <a:effectLst/>
              <a:latin typeface="+mn-lt"/>
              <a:ea typeface="+mn-ea"/>
              <a:cs typeface="+mn-cs"/>
            </a:rPr>
            <a:t>平均を</a:t>
          </a:r>
          <a:r>
            <a:rPr kumimoji="1" lang="en-US" altLang="ja-JP" sz="1300" b="0" i="0" baseline="0">
              <a:solidFill>
                <a:schemeClr val="dk1"/>
              </a:solidFill>
              <a:effectLst/>
              <a:latin typeface="+mn-lt"/>
              <a:ea typeface="+mn-ea"/>
              <a:cs typeface="+mn-cs"/>
            </a:rPr>
            <a:t>1.0</a:t>
          </a:r>
          <a:r>
            <a:rPr kumimoji="1" lang="ja-JP" altLang="ja-JP" sz="1300" b="0" i="0" baseline="0">
              <a:solidFill>
                <a:schemeClr val="dk1"/>
              </a:solidFill>
              <a:effectLst/>
              <a:latin typeface="+mn-lt"/>
              <a:ea typeface="+mn-ea"/>
              <a:cs typeface="+mn-cs"/>
            </a:rPr>
            <a:t>％下回っており、引き続き健全な財政運営に努めていく。</a:t>
          </a:r>
          <a:endParaRPr lang="ja-JP" altLang="ja-JP" sz="1300">
            <a:effectLst/>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165100</xdr:rowOff>
    </xdr:from>
    <xdr:to>
      <xdr:col>82</xdr:col>
      <xdr:colOff>107950</xdr:colOff>
      <xdr:row>58</xdr:row>
      <xdr:rowOff>31750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9377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146050</xdr:rowOff>
    </xdr:from>
    <xdr:to>
      <xdr:col>78</xdr:col>
      <xdr:colOff>69850</xdr:colOff>
      <xdr:row>58</xdr:row>
      <xdr:rowOff>31750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9187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146050</xdr:rowOff>
    </xdr:from>
    <xdr:to>
      <xdr:col>73</xdr:col>
      <xdr:colOff>180975</xdr:colOff>
      <xdr:row>58</xdr:row>
      <xdr:rowOff>146050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9187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86377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88900</xdr:rowOff>
    </xdr:from>
    <xdr:to>
      <xdr:col>69</xdr:col>
      <xdr:colOff>92075</xdr:colOff>
      <xdr:row>58</xdr:row>
      <xdr:rowOff>146050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0330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29227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114300</xdr:rowOff>
    </xdr:from>
    <xdr:to>
      <xdr:col>82</xdr:col>
      <xdr:colOff>158750</xdr:colOff>
      <xdr:row>58</xdr:row>
      <xdr:rowOff>44450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130827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73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152400</xdr:rowOff>
    </xdr:from>
    <xdr:to>
      <xdr:col>78</xdr:col>
      <xdr:colOff>120650</xdr:colOff>
      <xdr:row>58</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92727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693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95250</xdr:rowOff>
    </xdr:from>
    <xdr:to>
      <xdr:col>74</xdr:col>
      <xdr:colOff>31750</xdr:colOff>
      <xdr:row>58</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35577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95250</xdr:rowOff>
    </xdr:from>
    <xdr:to>
      <xdr:col>69</xdr:col>
      <xdr:colOff>142875</xdr:colOff>
      <xdr:row>59</xdr:row>
      <xdr:rowOff>25400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35577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80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149877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mn-lt"/>
              <a:ea typeface="+mn-ea"/>
              <a:cs typeface="+mn-cs"/>
            </a:rPr>
            <a:t>学校給食無償化による給食運営費</a:t>
          </a:r>
          <a:r>
            <a:rPr kumimoji="1" lang="ja-JP" altLang="ja-JP" sz="1300">
              <a:solidFill>
                <a:schemeClr val="dk1"/>
              </a:solidFill>
              <a:effectLst/>
              <a:latin typeface="+mn-lt"/>
              <a:ea typeface="+mn-ea"/>
              <a:cs typeface="+mn-cs"/>
            </a:rPr>
            <a:t>の</a:t>
          </a:r>
          <a:r>
            <a:rPr kumimoji="1" lang="ja-JP" altLang="en-US" sz="1300">
              <a:solidFill>
                <a:schemeClr val="dk1"/>
              </a:solidFill>
              <a:effectLst/>
              <a:latin typeface="+mn-lt"/>
              <a:ea typeface="+mn-ea"/>
              <a:cs typeface="+mn-cs"/>
            </a:rPr>
            <a:t>増</a:t>
          </a:r>
          <a:r>
            <a:rPr kumimoji="1" lang="ja-JP" altLang="ja-JP" sz="1300">
              <a:solidFill>
                <a:schemeClr val="dk1"/>
              </a:solidFill>
              <a:effectLst/>
              <a:latin typeface="+mn-lt"/>
              <a:ea typeface="+mn-ea"/>
              <a:cs typeface="+mn-cs"/>
            </a:rPr>
            <a:t>により、補助費等は</a:t>
          </a:r>
          <a:r>
            <a:rPr kumimoji="1" lang="en-US" altLang="ja-JP" sz="1300">
              <a:solidFill>
                <a:schemeClr val="dk1"/>
              </a:solidFill>
              <a:effectLst/>
              <a:latin typeface="+mn-lt"/>
              <a:ea typeface="+mn-ea"/>
              <a:cs typeface="+mn-cs"/>
            </a:rPr>
            <a:t>6.0</a:t>
          </a:r>
          <a:r>
            <a:rPr kumimoji="1" lang="ja-JP" altLang="ja-JP" sz="1300">
              <a:solidFill>
                <a:schemeClr val="dk1"/>
              </a:solidFill>
              <a:effectLst/>
              <a:latin typeface="+mn-lt"/>
              <a:ea typeface="+mn-ea"/>
              <a:cs typeface="+mn-cs"/>
            </a:rPr>
            <a:t>％と対前年</a:t>
          </a:r>
          <a:r>
            <a:rPr kumimoji="1" lang="en-US" altLang="ja-JP" sz="1300">
              <a:solidFill>
                <a:schemeClr val="dk1"/>
              </a:solidFill>
              <a:effectLst/>
              <a:latin typeface="+mn-lt"/>
              <a:ea typeface="+mn-ea"/>
              <a:cs typeface="+mn-cs"/>
            </a:rPr>
            <a:t>1.1</a:t>
          </a:r>
          <a:r>
            <a:rPr kumimoji="1" lang="ja-JP" altLang="ja-JP" sz="1300">
              <a:solidFill>
                <a:schemeClr val="dk1"/>
              </a:solidFill>
              <a:effectLst/>
              <a:latin typeface="+mn-lt"/>
              <a:ea typeface="+mn-ea"/>
              <a:cs typeface="+mn-cs"/>
            </a:rPr>
            <a:t>％の</a:t>
          </a:r>
          <a:r>
            <a:rPr kumimoji="1" lang="ja-JP" altLang="en-US" sz="1300">
              <a:solidFill>
                <a:schemeClr val="dk1"/>
              </a:solidFill>
              <a:effectLst/>
              <a:latin typeface="+mn-lt"/>
              <a:ea typeface="+mn-ea"/>
              <a:cs typeface="+mn-cs"/>
            </a:rPr>
            <a:t>増</a:t>
          </a:r>
          <a:r>
            <a:rPr kumimoji="1" lang="ja-JP" altLang="ja-JP" sz="1300">
              <a:solidFill>
                <a:schemeClr val="dk1"/>
              </a:solidFill>
              <a:effectLst/>
              <a:latin typeface="+mn-lt"/>
              <a:ea typeface="+mn-ea"/>
              <a:cs typeface="+mn-cs"/>
            </a:rPr>
            <a:t>となった。</a:t>
          </a:r>
          <a:r>
            <a:rPr kumimoji="1" lang="ja-JP" altLang="ja-JP" sz="1300" b="0" i="0" baseline="0">
              <a:solidFill>
                <a:schemeClr val="dk1"/>
              </a:solidFill>
              <a:effectLst/>
              <a:latin typeface="+mn-lt"/>
              <a:ea typeface="+mn-ea"/>
              <a:cs typeface="+mn-cs"/>
            </a:rPr>
            <a:t>類似団体との比較では</a:t>
          </a:r>
          <a:r>
            <a:rPr kumimoji="1" lang="ja-JP" altLang="en-US" sz="1300" b="0" i="0" baseline="0">
              <a:solidFill>
                <a:schemeClr val="dk1"/>
              </a:solidFill>
              <a:effectLst/>
              <a:latin typeface="+mn-lt"/>
              <a:ea typeface="+mn-ea"/>
              <a:cs typeface="+mn-cs"/>
            </a:rPr>
            <a:t>平均より</a:t>
          </a:r>
          <a:r>
            <a:rPr kumimoji="1" lang="en-US" altLang="ja-JP" sz="1300" b="0" i="0" baseline="0">
              <a:solidFill>
                <a:schemeClr val="dk1"/>
              </a:solidFill>
              <a:effectLst/>
              <a:latin typeface="+mn-lt"/>
              <a:ea typeface="+mn-ea"/>
              <a:cs typeface="+mn-cs"/>
            </a:rPr>
            <a:t>1.0</a:t>
          </a:r>
          <a:r>
            <a:rPr kumimoji="1" lang="ja-JP" altLang="ja-JP" sz="1300" b="0" i="0" baseline="0">
              <a:solidFill>
                <a:schemeClr val="dk1"/>
              </a:solidFill>
              <a:effectLst/>
              <a:latin typeface="+mn-lt"/>
              <a:ea typeface="+mn-ea"/>
              <a:cs typeface="+mn-cs"/>
            </a:rPr>
            <a:t>％高くなっているため、毎年度執行している補助金の内容と効果の見直しを図り、事業経費の適正化を徹底していく。</a:t>
          </a:r>
          <a:endParaRPr lang="ja-JP" altLang="ja-JP" sz="1300">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98425</xdr:rowOff>
    </xdr:from>
    <xdr:to>
      <xdr:col>82</xdr:col>
      <xdr:colOff>107950</xdr:colOff>
      <xdr:row>37</xdr:row>
      <xdr:rowOff>69850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099175"/>
          <a:ext cx="838200" cy="3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98425</xdr:rowOff>
    </xdr:from>
    <xdr:to>
      <xdr:col>78</xdr:col>
      <xdr:colOff>69850</xdr:colOff>
      <xdr:row>35</xdr:row>
      <xdr:rowOff>155575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09917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45102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702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98425</xdr:rowOff>
    </xdr:from>
    <xdr:to>
      <xdr:col>73</xdr:col>
      <xdr:colOff>180975</xdr:colOff>
      <xdr:row>35</xdr:row>
      <xdr:rowOff>155575</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09917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159402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98425</xdr:rowOff>
    </xdr:from>
    <xdr:to>
      <xdr:col>69</xdr:col>
      <xdr:colOff>92075</xdr:colOff>
      <xdr:row>35</xdr:row>
      <xdr:rowOff>155575</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09917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73677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45102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0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162577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47625</xdr:rowOff>
    </xdr:from>
    <xdr:to>
      <xdr:col>78</xdr:col>
      <xdr:colOff>120650</xdr:colOff>
      <xdr:row>35</xdr:row>
      <xdr:rowOff>149225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04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134002</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134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104775</xdr:rowOff>
    </xdr:from>
    <xdr:to>
      <xdr:col>74</xdr:col>
      <xdr:colOff>31750</xdr:colOff>
      <xdr:row>36</xdr:row>
      <xdr:rowOff>34925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10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19702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19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47625</xdr:rowOff>
    </xdr:from>
    <xdr:to>
      <xdr:col>69</xdr:col>
      <xdr:colOff>142875</xdr:colOff>
      <xdr:row>35</xdr:row>
      <xdr:rowOff>149225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04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134002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134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104775</xdr:rowOff>
    </xdr:from>
    <xdr:to>
      <xdr:col>65</xdr:col>
      <xdr:colOff>53975</xdr:colOff>
      <xdr:row>36</xdr:row>
      <xdr:rowOff>34925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10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19702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19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mn-lt"/>
              <a:ea typeface="+mn-ea"/>
              <a:cs typeface="+mn-cs"/>
            </a:rPr>
            <a:t>経常収支比率は</a:t>
          </a:r>
          <a:r>
            <a:rPr kumimoji="1" lang="en-US" altLang="ja-JP" sz="1300">
              <a:solidFill>
                <a:schemeClr val="dk1"/>
              </a:solidFill>
              <a:effectLst/>
              <a:latin typeface="+mn-lt"/>
              <a:ea typeface="+mn-ea"/>
              <a:cs typeface="+mn-cs"/>
            </a:rPr>
            <a:t>0.9</a:t>
          </a:r>
          <a:r>
            <a:rPr kumimoji="1" lang="ja-JP" altLang="ja-JP" sz="1300">
              <a:solidFill>
                <a:schemeClr val="dk1"/>
              </a:solidFill>
              <a:effectLst/>
              <a:latin typeface="+mn-lt"/>
              <a:ea typeface="+mn-ea"/>
              <a:cs typeface="+mn-cs"/>
            </a:rPr>
            <a:t>％と対前年</a:t>
          </a:r>
          <a:r>
            <a:rPr kumimoji="1" lang="ja-JP" altLang="en-US" sz="1300">
              <a:solidFill>
                <a:schemeClr val="dk1"/>
              </a:solidFill>
              <a:effectLst/>
              <a:latin typeface="+mn-lt"/>
              <a:ea typeface="+mn-ea"/>
              <a:cs typeface="+mn-cs"/>
            </a:rPr>
            <a:t>比同</a:t>
          </a:r>
          <a:r>
            <a:rPr kumimoji="1" lang="ja-JP" altLang="ja-JP" sz="1300">
              <a:solidFill>
                <a:schemeClr val="dk1"/>
              </a:solidFill>
              <a:effectLst/>
              <a:latin typeface="+mn-lt"/>
              <a:ea typeface="+mn-ea"/>
              <a:cs typeface="+mn-cs"/>
            </a:rPr>
            <a:t>となった。</a:t>
          </a:r>
          <a:r>
            <a:rPr kumimoji="1" lang="ja-JP" altLang="ja-JP" sz="1300" b="0" i="0" baseline="0">
              <a:solidFill>
                <a:schemeClr val="dk1"/>
              </a:solidFill>
              <a:effectLst/>
              <a:latin typeface="+mn-lt"/>
              <a:ea typeface="+mn-ea"/>
              <a:cs typeface="+mn-cs"/>
            </a:rPr>
            <a:t>類似団体との比較では</a:t>
          </a:r>
          <a:r>
            <a:rPr kumimoji="1" lang="ja-JP" altLang="en-US" sz="1300" b="0" i="0" baseline="0">
              <a:solidFill>
                <a:schemeClr val="dk1"/>
              </a:solidFill>
              <a:effectLst/>
              <a:latin typeface="+mn-lt"/>
              <a:ea typeface="+mn-ea"/>
              <a:cs typeface="+mn-cs"/>
            </a:rPr>
            <a:t>平均を</a:t>
          </a:r>
          <a:r>
            <a:rPr kumimoji="1" lang="en-US" altLang="ja-JP" sz="1300" b="0" i="0" baseline="0">
              <a:solidFill>
                <a:schemeClr val="dk1"/>
              </a:solidFill>
              <a:effectLst/>
              <a:latin typeface="+mn-lt"/>
              <a:ea typeface="+mn-ea"/>
              <a:cs typeface="+mn-cs"/>
            </a:rPr>
            <a:t>0.9</a:t>
          </a:r>
          <a:r>
            <a:rPr kumimoji="1" lang="ja-JP" altLang="ja-JP" sz="1300" b="0" i="0" baseline="0">
              <a:solidFill>
                <a:schemeClr val="dk1"/>
              </a:solidFill>
              <a:effectLst/>
              <a:latin typeface="+mn-lt"/>
              <a:ea typeface="+mn-ea"/>
              <a:cs typeface="+mn-cs"/>
            </a:rPr>
            <a:t>％下回っており、今後も、起債発行においては将来負担を考慮しつつ、財政の健全化に努めていく。</a:t>
          </a:r>
          <a:endParaRPr lang="ja-JP" altLang="ja-JP" sz="1300">
            <a:effectLst/>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165100</xdr:rowOff>
    </xdr:from>
    <xdr:to>
      <xdr:col>24</xdr:col>
      <xdr:colOff>25400</xdr:colOff>
      <xdr:row>74</xdr:row>
      <xdr:rowOff>165100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2852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165100</xdr:rowOff>
    </xdr:from>
    <xdr:to>
      <xdr:col>19</xdr:col>
      <xdr:colOff>187325</xdr:colOff>
      <xdr:row>75</xdr:row>
      <xdr:rowOff>31750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852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31750</xdr:rowOff>
    </xdr:from>
    <xdr:to>
      <xdr:col>15</xdr:col>
      <xdr:colOff>98425</xdr:colOff>
      <xdr:row>75</xdr:row>
      <xdr:rowOff>107950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2890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107950</xdr:rowOff>
    </xdr:from>
    <xdr:to>
      <xdr:col>11</xdr:col>
      <xdr:colOff>9525</xdr:colOff>
      <xdr:row>75</xdr:row>
      <xdr:rowOff>107950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2966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114300</xdr:rowOff>
    </xdr:from>
    <xdr:to>
      <xdr:col>24</xdr:col>
      <xdr:colOff>76200</xdr:colOff>
      <xdr:row>75</xdr:row>
      <xdr:rowOff>44450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130827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114300</xdr:rowOff>
    </xdr:from>
    <xdr:to>
      <xdr:col>20</xdr:col>
      <xdr:colOff>38100</xdr:colOff>
      <xdr:row>75</xdr:row>
      <xdr:rowOff>44450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152400</xdr:rowOff>
    </xdr:from>
    <xdr:to>
      <xdr:col>15</xdr:col>
      <xdr:colOff>149225</xdr:colOff>
      <xdr:row>75</xdr:row>
      <xdr:rowOff>82550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92727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57150</xdr:rowOff>
    </xdr:from>
    <xdr:to>
      <xdr:col>11</xdr:col>
      <xdr:colOff>60325</xdr:colOff>
      <xdr:row>75</xdr:row>
      <xdr:rowOff>158750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168927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57150</xdr:rowOff>
    </xdr:from>
    <xdr:to>
      <xdr:col>6</xdr:col>
      <xdr:colOff>171450</xdr:colOff>
      <xdr:row>75</xdr:row>
      <xdr:rowOff>158750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168927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公債費を除いた経費の経常収支比率は、</a:t>
          </a:r>
          <a:r>
            <a:rPr kumimoji="1" lang="en-US" altLang="ja-JP" sz="1300">
              <a:solidFill>
                <a:schemeClr val="dk1"/>
              </a:solidFill>
              <a:effectLst/>
              <a:latin typeface="+mn-lt"/>
              <a:ea typeface="+mn-ea"/>
              <a:cs typeface="+mn-cs"/>
            </a:rPr>
            <a:t>75.9</a:t>
          </a:r>
          <a:r>
            <a:rPr kumimoji="1" lang="ja-JP" altLang="ja-JP" sz="1300">
              <a:solidFill>
                <a:schemeClr val="dk1"/>
              </a:solidFill>
              <a:effectLst/>
              <a:latin typeface="+mn-lt"/>
              <a:ea typeface="+mn-ea"/>
              <a:cs typeface="+mn-cs"/>
            </a:rPr>
            <a:t>％と対前年</a:t>
          </a:r>
          <a:r>
            <a:rPr kumimoji="1" lang="en-US" altLang="ja-JP" sz="1300">
              <a:solidFill>
                <a:schemeClr val="dk1"/>
              </a:solidFill>
              <a:effectLst/>
              <a:latin typeface="+mn-lt"/>
              <a:ea typeface="+mn-ea"/>
              <a:cs typeface="+mn-cs"/>
            </a:rPr>
            <a:t>2.0</a:t>
          </a:r>
          <a:r>
            <a:rPr kumimoji="1" lang="ja-JP" altLang="ja-JP" sz="1300">
              <a:solidFill>
                <a:schemeClr val="dk1"/>
              </a:solidFill>
              <a:effectLst/>
              <a:latin typeface="+mn-lt"/>
              <a:ea typeface="+mn-ea"/>
              <a:cs typeface="+mn-cs"/>
            </a:rPr>
            <a:t>％の増となった。類似団体との比較では、</a:t>
          </a:r>
          <a:r>
            <a:rPr kumimoji="1" lang="ja-JP" altLang="en-US" sz="1300">
              <a:solidFill>
                <a:schemeClr val="dk1"/>
              </a:solidFill>
              <a:effectLst/>
              <a:latin typeface="+mn-lt"/>
              <a:ea typeface="+mn-ea"/>
              <a:cs typeface="+mn-cs"/>
            </a:rPr>
            <a:t>平均を</a:t>
          </a:r>
          <a:r>
            <a:rPr kumimoji="1" lang="en-US" altLang="ja-JP" sz="1300">
              <a:solidFill>
                <a:schemeClr val="dk1"/>
              </a:solidFill>
              <a:effectLst/>
              <a:latin typeface="+mn-lt"/>
              <a:ea typeface="+mn-ea"/>
              <a:cs typeface="+mn-cs"/>
            </a:rPr>
            <a:t>1.2</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上</a:t>
          </a:r>
          <a:r>
            <a:rPr kumimoji="1" lang="ja-JP" altLang="ja-JP" sz="1300">
              <a:solidFill>
                <a:schemeClr val="dk1"/>
              </a:solidFill>
              <a:effectLst/>
              <a:latin typeface="+mn-lt"/>
              <a:ea typeface="+mn-ea"/>
              <a:cs typeface="+mn-cs"/>
            </a:rPr>
            <a:t>回っている。経済情勢に注視しつつ、事務事業の見直しや、効率化の一層の推進を図りながら、良好な財政状況の維持に努めていく。</a:t>
          </a:r>
          <a:endParaRPr lang="ja-JP" altLang="ja-JP" sz="1300">
            <a:effectLst/>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121286</xdr:rowOff>
    </xdr:from>
    <xdr:to>
      <xdr:col>82</xdr:col>
      <xdr:colOff>107950</xdr:colOff>
      <xdr:row>79</xdr:row>
      <xdr:rowOff>64136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494386"/>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132732</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334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115570</xdr:rowOff>
    </xdr:from>
    <xdr:to>
      <xdr:col>78</xdr:col>
      <xdr:colOff>69850</xdr:colOff>
      <xdr:row>78</xdr:row>
      <xdr:rowOff>121286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488670"/>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36847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115570</xdr:rowOff>
    </xdr:from>
    <xdr:to>
      <xdr:col>73</xdr:col>
      <xdr:colOff>180975</xdr:colOff>
      <xdr:row>79</xdr:row>
      <xdr:rowOff>104139</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488670"/>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128288</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155575</xdr:rowOff>
    </xdr:from>
    <xdr:to>
      <xdr:col>69</xdr:col>
      <xdr:colOff>92075</xdr:colOff>
      <xdr:row>79</xdr:row>
      <xdr:rowOff>104139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528675"/>
          <a:ext cx="889000" cy="120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156863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87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156863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70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13336</xdr:rowOff>
    </xdr:from>
    <xdr:to>
      <xdr:col>82</xdr:col>
      <xdr:colOff>158750</xdr:colOff>
      <xdr:row>79</xdr:row>
      <xdr:rowOff>114936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55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156863</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529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70486</xdr:rowOff>
    </xdr:from>
    <xdr:to>
      <xdr:col>78</xdr:col>
      <xdr:colOff>120650</xdr:colOff>
      <xdr:row>79</xdr:row>
      <xdr:rowOff>636</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44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10813</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212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64770</xdr:rowOff>
    </xdr:from>
    <xdr:to>
      <xdr:col>74</xdr:col>
      <xdr:colOff>31750</xdr:colOff>
      <xdr:row>78</xdr:row>
      <xdr:rowOff>166370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43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5097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206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53339</xdr:rowOff>
    </xdr:from>
    <xdr:to>
      <xdr:col>69</xdr:col>
      <xdr:colOff>142875</xdr:colOff>
      <xdr:row>79</xdr:row>
      <xdr:rowOff>154939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59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165116</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366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104775</xdr:rowOff>
    </xdr:from>
    <xdr:to>
      <xdr:col>65</xdr:col>
      <xdr:colOff>53975</xdr:colOff>
      <xdr:row>79</xdr:row>
      <xdr:rowOff>34925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477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45102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246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106088</xdr:rowOff>
    </xdr:from>
    <xdr:to>
      <xdr:col>29</xdr:col>
      <xdr:colOff>127000</xdr:colOff>
      <xdr:row>18</xdr:row>
      <xdr:rowOff>120283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39813"/>
          <a:ext cx="647700" cy="141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55248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17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120283</xdr:rowOff>
    </xdr:from>
    <xdr:to>
      <xdr:col>26</xdr:col>
      <xdr:colOff>50800</xdr:colOff>
      <xdr:row>18</xdr:row>
      <xdr:rowOff>124431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54008"/>
          <a:ext cx="698500" cy="41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156528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124431</xdr:rowOff>
    </xdr:from>
    <xdr:to>
      <xdr:col>22</xdr:col>
      <xdr:colOff>114300</xdr:colOff>
      <xdr:row>18</xdr:row>
      <xdr:rowOff>133324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58156"/>
          <a:ext cx="698500" cy="88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159075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133324</xdr:rowOff>
    </xdr:from>
    <xdr:to>
      <xdr:col>18</xdr:col>
      <xdr:colOff>177800</xdr:colOff>
      <xdr:row>18</xdr:row>
      <xdr:rowOff>145038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67049"/>
          <a:ext cx="698500" cy="11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160012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4836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55288</xdr:rowOff>
    </xdr:from>
    <xdr:to>
      <xdr:col>29</xdr:col>
      <xdr:colOff>177800</xdr:colOff>
      <xdr:row>18</xdr:row>
      <xdr:rowOff>156888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890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27365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61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69484</xdr:rowOff>
    </xdr:from>
    <xdr:to>
      <xdr:col>26</xdr:col>
      <xdr:colOff>101600</xdr:colOff>
      <xdr:row>18</xdr:row>
      <xdr:rowOff>171083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03209"/>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155860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89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73631</xdr:rowOff>
    </xdr:from>
    <xdr:to>
      <xdr:col>22</xdr:col>
      <xdr:colOff>165100</xdr:colOff>
      <xdr:row>19</xdr:row>
      <xdr:rowOff>3781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07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160008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9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82525</xdr:rowOff>
    </xdr:from>
    <xdr:to>
      <xdr:col>19</xdr:col>
      <xdr:colOff>38100</xdr:colOff>
      <xdr:row>19</xdr:row>
      <xdr:rowOff>12674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16250"/>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168901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02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94238</xdr:rowOff>
    </xdr:from>
    <xdr:to>
      <xdr:col>15</xdr:col>
      <xdr:colOff>101600</xdr:colOff>
      <xdr:row>19</xdr:row>
      <xdr:rowOff>24388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27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9165</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14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287431</xdr:rowOff>
    </xdr:from>
    <xdr:to>
      <xdr:col>29</xdr:col>
      <xdr:colOff>127000</xdr:colOff>
      <xdr:row>38</xdr:row>
      <xdr:rowOff>4242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412131"/>
          <a:ext cx="647700" cy="597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104980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58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4242</xdr:rowOff>
    </xdr:from>
    <xdr:to>
      <xdr:col>26</xdr:col>
      <xdr:colOff>50800</xdr:colOff>
      <xdr:row>38</xdr:row>
      <xdr:rowOff>41275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471842"/>
          <a:ext cx="698500" cy="370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114688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67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41275</xdr:rowOff>
    </xdr:from>
    <xdr:to>
      <xdr:col>22</xdr:col>
      <xdr:colOff>114300</xdr:colOff>
      <xdr:row>38</xdr:row>
      <xdr:rowOff>54991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508875"/>
          <a:ext cx="698500" cy="13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129729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50876</xdr:rowOff>
    </xdr:from>
    <xdr:to>
      <xdr:col>18</xdr:col>
      <xdr:colOff>177800</xdr:colOff>
      <xdr:row>38</xdr:row>
      <xdr:rowOff>54991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518476"/>
          <a:ext cx="698500" cy="41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137685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9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165895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11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236631</xdr:rowOff>
    </xdr:from>
    <xdr:to>
      <xdr:col>29</xdr:col>
      <xdr:colOff>177800</xdr:colOff>
      <xdr:row>37</xdr:row>
      <xdr:rowOff>338231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3613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208708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333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296342</xdr:rowOff>
    </xdr:from>
    <xdr:to>
      <xdr:col>26</xdr:col>
      <xdr:colOff>101600</xdr:colOff>
      <xdr:row>38</xdr:row>
      <xdr:rowOff>55042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4210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39819</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507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333375</xdr:rowOff>
    </xdr:from>
    <xdr:to>
      <xdr:col>22</xdr:col>
      <xdr:colOff>165100</xdr:colOff>
      <xdr:row>38</xdr:row>
      <xdr:rowOff>92075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4580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76852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54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4191</xdr:rowOff>
    </xdr:from>
    <xdr:to>
      <xdr:col>19</xdr:col>
      <xdr:colOff>38100</xdr:colOff>
      <xdr:row>38</xdr:row>
      <xdr:rowOff>105791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4717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90568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558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76</xdr:rowOff>
    </xdr:from>
    <xdr:to>
      <xdr:col>15</xdr:col>
      <xdr:colOff>101600</xdr:colOff>
      <xdr:row>38</xdr:row>
      <xdr:rowOff>101676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4676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86453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554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408,280
392,795
22.85
200,169,797
193,796,055
5,894,193
113,402,767
14,259,942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84226</xdr:rowOff>
    </xdr:from>
    <xdr:to>
      <xdr:col>24</xdr:col>
      <xdr:colOff>63500</xdr:colOff>
      <xdr:row>37</xdr:row>
      <xdr:rowOff>105454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427876"/>
          <a:ext cx="8382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57381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29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84226</xdr:rowOff>
    </xdr:from>
    <xdr:to>
      <xdr:col>19</xdr:col>
      <xdr:colOff>177800</xdr:colOff>
      <xdr:row>37</xdr:row>
      <xdr:rowOff>90507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27876"/>
          <a:ext cx="889000" cy="6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90507</xdr:rowOff>
    </xdr:from>
    <xdr:to>
      <xdr:col>15</xdr:col>
      <xdr:colOff>50800</xdr:colOff>
      <xdr:row>37</xdr:row>
      <xdr:rowOff>100838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34157"/>
          <a:ext cx="889000" cy="1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131589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100838</xdr:rowOff>
    </xdr:from>
    <xdr:to>
      <xdr:col>10</xdr:col>
      <xdr:colOff>114300</xdr:colOff>
      <xdr:row>37</xdr:row>
      <xdr:rowOff>110777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44488"/>
          <a:ext cx="889000" cy="9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128737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153916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54654</xdr:rowOff>
    </xdr:from>
    <xdr:to>
      <xdr:col>24</xdr:col>
      <xdr:colOff>114300</xdr:colOff>
      <xdr:row>37</xdr:row>
      <xdr:rowOff>156254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98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33081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7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33426</xdr:rowOff>
    </xdr:from>
    <xdr:to>
      <xdr:col>20</xdr:col>
      <xdr:colOff>38100</xdr:colOff>
      <xdr:row>37</xdr:row>
      <xdr:rowOff>135026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126154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6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39707</xdr:rowOff>
    </xdr:from>
    <xdr:to>
      <xdr:col>15</xdr:col>
      <xdr:colOff>101600</xdr:colOff>
      <xdr:row>37</xdr:row>
      <xdr:rowOff>141307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8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132435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76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50038</xdr:rowOff>
    </xdr:from>
    <xdr:to>
      <xdr:col>10</xdr:col>
      <xdr:colOff>165100</xdr:colOff>
      <xdr:row>37</xdr:row>
      <xdr:rowOff>151638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9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142765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8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59977</xdr:rowOff>
    </xdr:from>
    <xdr:to>
      <xdr:col>6</xdr:col>
      <xdr:colOff>38100</xdr:colOff>
      <xdr:row>37</xdr:row>
      <xdr:rowOff>161576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0362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152704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9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11908</xdr:rowOff>
    </xdr:from>
    <xdr:to>
      <xdr:col>24</xdr:col>
      <xdr:colOff>63500</xdr:colOff>
      <xdr:row>56</xdr:row>
      <xdr:rowOff>19196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613108"/>
          <a:ext cx="838200" cy="7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2080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03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11908</xdr:rowOff>
    </xdr:from>
    <xdr:to>
      <xdr:col>19</xdr:col>
      <xdr:colOff>177800</xdr:colOff>
      <xdr:row>56</xdr:row>
      <xdr:rowOff>32331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613108"/>
          <a:ext cx="889000" cy="20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89995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32331</xdr:rowOff>
    </xdr:from>
    <xdr:to>
      <xdr:col>15</xdr:col>
      <xdr:colOff>50800</xdr:colOff>
      <xdr:row>56</xdr:row>
      <xdr:rowOff>96590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33531"/>
          <a:ext cx="889000" cy="64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115557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96590</xdr:rowOff>
    </xdr:from>
    <xdr:to>
      <xdr:col>10</xdr:col>
      <xdr:colOff>114300</xdr:colOff>
      <xdr:row>56</xdr:row>
      <xdr:rowOff>119057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697790"/>
          <a:ext cx="889000" cy="22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29992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139846</xdr:rowOff>
    </xdr:from>
    <xdr:to>
      <xdr:col>24</xdr:col>
      <xdr:colOff>114300</xdr:colOff>
      <xdr:row>56</xdr:row>
      <xdr:rowOff>69996</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56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162723</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421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132558</xdr:rowOff>
    </xdr:from>
    <xdr:to>
      <xdr:col>20</xdr:col>
      <xdr:colOff>38100</xdr:colOff>
      <xdr:row>56</xdr:row>
      <xdr:rowOff>62708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56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79235</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33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152981</xdr:rowOff>
    </xdr:from>
    <xdr:to>
      <xdr:col>15</xdr:col>
      <xdr:colOff>101600</xdr:colOff>
      <xdr:row>56</xdr:row>
      <xdr:rowOff>83131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58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99658</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357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45790</xdr:rowOff>
    </xdr:from>
    <xdr:to>
      <xdr:col>10</xdr:col>
      <xdr:colOff>165100</xdr:colOff>
      <xdr:row>56</xdr:row>
      <xdr:rowOff>147390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4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163917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42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68257</xdr:rowOff>
    </xdr:from>
    <xdr:to>
      <xdr:col>6</xdr:col>
      <xdr:colOff>38100</xdr:colOff>
      <xdr:row>56</xdr:row>
      <xdr:rowOff>169857</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6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14934</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4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139548</xdr:rowOff>
    </xdr:from>
    <xdr:to>
      <xdr:col>24</xdr:col>
      <xdr:colOff>63500</xdr:colOff>
      <xdr:row>78</xdr:row>
      <xdr:rowOff>558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341198"/>
          <a:ext cx="838200" cy="3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50588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80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160122</xdr:rowOff>
    </xdr:from>
    <xdr:to>
      <xdr:col>19</xdr:col>
      <xdr:colOff>177800</xdr:colOff>
      <xdr:row>78</xdr:row>
      <xdr:rowOff>558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361772"/>
          <a:ext cx="889000" cy="1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165727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105411</xdr:rowOff>
    </xdr:from>
    <xdr:to>
      <xdr:col>15</xdr:col>
      <xdr:colOff>50800</xdr:colOff>
      <xdr:row>77</xdr:row>
      <xdr:rowOff>160122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307061"/>
          <a:ext cx="889000" cy="54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6926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103963</xdr:rowOff>
    </xdr:from>
    <xdr:to>
      <xdr:col>10</xdr:col>
      <xdr:colOff>114300</xdr:colOff>
      <xdr:row>77</xdr:row>
      <xdr:rowOff>105411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305613"/>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156660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137837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88748</xdr:rowOff>
    </xdr:from>
    <xdr:to>
      <xdr:col>24</xdr:col>
      <xdr:colOff>114300</xdr:colOff>
      <xdr:row>78</xdr:row>
      <xdr:rowOff>18898</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90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67175</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268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121208</xdr:rowOff>
    </xdr:from>
    <xdr:to>
      <xdr:col>20</xdr:col>
      <xdr:colOff>38100</xdr:colOff>
      <xdr:row>78</xdr:row>
      <xdr:rowOff>51358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22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42485</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15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109322</xdr:rowOff>
    </xdr:from>
    <xdr:to>
      <xdr:col>15</xdr:col>
      <xdr:colOff>101600</xdr:colOff>
      <xdr:row>78</xdr:row>
      <xdr:rowOff>39472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30599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0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54611</xdr:rowOff>
    </xdr:from>
    <xdr:to>
      <xdr:col>10</xdr:col>
      <xdr:colOff>165100</xdr:colOff>
      <xdr:row>77</xdr:row>
      <xdr:rowOff>156211</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5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147338</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34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53163</xdr:rowOff>
    </xdr:from>
    <xdr:to>
      <xdr:col>6</xdr:col>
      <xdr:colOff>38100</xdr:colOff>
      <xdr:row>77</xdr:row>
      <xdr:rowOff>154763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5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145890</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347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153645</xdr:rowOff>
    </xdr:from>
    <xdr:to>
      <xdr:col>24</xdr:col>
      <xdr:colOff>62865</xdr:colOff>
      <xdr:row>97</xdr:row>
      <xdr:rowOff>54947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12695"/>
          <a:ext cx="1270" cy="1272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58774</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689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54947</xdr:rowOff>
    </xdr:from>
    <xdr:to>
      <xdr:col>24</xdr:col>
      <xdr:colOff>152400</xdr:colOff>
      <xdr:row>97</xdr:row>
      <xdr:rowOff>54947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68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100322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187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153645</xdr:rowOff>
    </xdr:from>
    <xdr:to>
      <xdr:col>24</xdr:col>
      <xdr:colOff>152400</xdr:colOff>
      <xdr:row>89</xdr:row>
      <xdr:rowOff>153645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12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73864</xdr:rowOff>
    </xdr:from>
    <xdr:to>
      <xdr:col>24</xdr:col>
      <xdr:colOff>63500</xdr:colOff>
      <xdr:row>97</xdr:row>
      <xdr:rowOff>16314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533064"/>
          <a:ext cx="838200" cy="11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15327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5788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163900</xdr:rowOff>
    </xdr:from>
    <xdr:to>
      <xdr:col>24</xdr:col>
      <xdr:colOff>114300</xdr:colOff>
      <xdr:row>93</xdr:row>
      <xdr:rowOff>94050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59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137795</xdr:rowOff>
    </xdr:from>
    <xdr:to>
      <xdr:col>19</xdr:col>
      <xdr:colOff>177800</xdr:colOff>
      <xdr:row>97</xdr:row>
      <xdr:rowOff>16314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425545"/>
          <a:ext cx="889000" cy="221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95529</xdr:rowOff>
    </xdr:from>
    <xdr:to>
      <xdr:col>20</xdr:col>
      <xdr:colOff>38100</xdr:colOff>
      <xdr:row>94</xdr:row>
      <xdr:rowOff>25679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0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42206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5815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137795</xdr:rowOff>
    </xdr:from>
    <xdr:to>
      <xdr:col>15</xdr:col>
      <xdr:colOff>50800</xdr:colOff>
      <xdr:row>98</xdr:row>
      <xdr:rowOff>39839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425545"/>
          <a:ext cx="889000" cy="416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92</xdr:row>
      <xdr:rowOff>110370</xdr:rowOff>
    </xdr:from>
    <xdr:to>
      <xdr:col>15</xdr:col>
      <xdr:colOff>101600</xdr:colOff>
      <xdr:row>93</xdr:row>
      <xdr:rowOff>40520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58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57047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5658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39839</xdr:rowOff>
    </xdr:from>
    <xdr:to>
      <xdr:col>10</xdr:col>
      <xdr:colOff>114300</xdr:colOff>
      <xdr:row>98</xdr:row>
      <xdr:rowOff>127433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841939"/>
          <a:ext cx="889000" cy="87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7499</xdr:rowOff>
    </xdr:from>
    <xdr:to>
      <xdr:col>10</xdr:col>
      <xdr:colOff>165100</xdr:colOff>
      <xdr:row>95</xdr:row>
      <xdr:rowOff>109099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125626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070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144793</xdr:rowOff>
    </xdr:from>
    <xdr:to>
      <xdr:col>6</xdr:col>
      <xdr:colOff>38100</xdr:colOff>
      <xdr:row>96</xdr:row>
      <xdr:rowOff>74943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91470</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20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23064</xdr:rowOff>
    </xdr:from>
    <xdr:to>
      <xdr:col>24</xdr:col>
      <xdr:colOff>114300</xdr:colOff>
      <xdr:row>96</xdr:row>
      <xdr:rowOff>124664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48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1491</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60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136964</xdr:rowOff>
    </xdr:from>
    <xdr:to>
      <xdr:col>20</xdr:col>
      <xdr:colOff>38100</xdr:colOff>
      <xdr:row>97</xdr:row>
      <xdr:rowOff>67114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59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58241</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688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86995</xdr:rowOff>
    </xdr:from>
    <xdr:to>
      <xdr:col>15</xdr:col>
      <xdr:colOff>101600</xdr:colOff>
      <xdr:row>96</xdr:row>
      <xdr:rowOff>17145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37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8272</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467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160489</xdr:rowOff>
    </xdr:from>
    <xdr:to>
      <xdr:col>10</xdr:col>
      <xdr:colOff>165100</xdr:colOff>
      <xdr:row>98</xdr:row>
      <xdr:rowOff>90639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791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81766</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88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76633</xdr:rowOff>
    </xdr:from>
    <xdr:to>
      <xdr:col>6</xdr:col>
      <xdr:colOff>38100</xdr:colOff>
      <xdr:row>99</xdr:row>
      <xdr:rowOff>6783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87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169360</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971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115479</xdr:rowOff>
    </xdr:from>
    <xdr:to>
      <xdr:col>54</xdr:col>
      <xdr:colOff>189865</xdr:colOff>
      <xdr:row>39</xdr:row>
      <xdr:rowOff>137065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116229"/>
          <a:ext cx="1270" cy="707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140892</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82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137065</xdr:rowOff>
    </xdr:from>
    <xdr:to>
      <xdr:col>55</xdr:col>
      <xdr:colOff>88900</xdr:colOff>
      <xdr:row>39</xdr:row>
      <xdr:rowOff>137065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823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62156</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891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115479</xdr:rowOff>
    </xdr:from>
    <xdr:to>
      <xdr:col>55</xdr:col>
      <xdr:colOff>88900</xdr:colOff>
      <xdr:row>35</xdr:row>
      <xdr:rowOff>115479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116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125385</xdr:rowOff>
    </xdr:from>
    <xdr:to>
      <xdr:col>55</xdr:col>
      <xdr:colOff>0</xdr:colOff>
      <xdr:row>38</xdr:row>
      <xdr:rowOff>145491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640485"/>
          <a:ext cx="838200" cy="20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135079</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6501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156652</xdr:rowOff>
    </xdr:from>
    <xdr:to>
      <xdr:col>55</xdr:col>
      <xdr:colOff>50800</xdr:colOff>
      <xdr:row>39</xdr:row>
      <xdr:rowOff>86802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67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145491</xdr:rowOff>
    </xdr:from>
    <xdr:to>
      <xdr:col>50</xdr:col>
      <xdr:colOff>114300</xdr:colOff>
      <xdr:row>39</xdr:row>
      <xdr:rowOff>52484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660591"/>
          <a:ext cx="889000" cy="78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162966</xdr:rowOff>
    </xdr:from>
    <xdr:to>
      <xdr:col>50</xdr:col>
      <xdr:colOff>165100</xdr:colOff>
      <xdr:row>39</xdr:row>
      <xdr:rowOff>93116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6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84243</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77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156943</xdr:rowOff>
    </xdr:from>
    <xdr:to>
      <xdr:col>45</xdr:col>
      <xdr:colOff>177800</xdr:colOff>
      <xdr:row>39</xdr:row>
      <xdr:rowOff>52484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300443"/>
          <a:ext cx="889000" cy="143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63275</xdr:rowOff>
    </xdr:from>
    <xdr:to>
      <xdr:col>46</xdr:col>
      <xdr:colOff>38100</xdr:colOff>
      <xdr:row>39</xdr:row>
      <xdr:rowOff>164875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74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156002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842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156943</xdr:rowOff>
    </xdr:from>
    <xdr:to>
      <xdr:col>41</xdr:col>
      <xdr:colOff>50800</xdr:colOff>
      <xdr:row>39</xdr:row>
      <xdr:rowOff>115958</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300443"/>
          <a:ext cx="889000" cy="150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25567</xdr:rowOff>
    </xdr:from>
    <xdr:to>
      <xdr:col>41</xdr:col>
      <xdr:colOff>101600</xdr:colOff>
      <xdr:row>33</xdr:row>
      <xdr:rowOff>127167</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683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118294</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776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126804</xdr:rowOff>
    </xdr:from>
    <xdr:to>
      <xdr:col>36</xdr:col>
      <xdr:colOff>165100</xdr:colOff>
      <xdr:row>40</xdr:row>
      <xdr:rowOff>56954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813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48081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906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74585</xdr:rowOff>
    </xdr:from>
    <xdr:to>
      <xdr:col>55</xdr:col>
      <xdr:colOff>50800</xdr:colOff>
      <xdr:row>39</xdr:row>
      <xdr:rowOff>4735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5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97462</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441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94691</xdr:rowOff>
    </xdr:from>
    <xdr:to>
      <xdr:col>50</xdr:col>
      <xdr:colOff>165100</xdr:colOff>
      <xdr:row>39</xdr:row>
      <xdr:rowOff>24841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609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41368</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385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1684</xdr:rowOff>
    </xdr:from>
    <xdr:to>
      <xdr:col>46</xdr:col>
      <xdr:colOff>38100</xdr:colOff>
      <xdr:row>39</xdr:row>
      <xdr:rowOff>103284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68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119811</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463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106143</xdr:rowOff>
    </xdr:from>
    <xdr:to>
      <xdr:col>41</xdr:col>
      <xdr:colOff>101600</xdr:colOff>
      <xdr:row>31</xdr:row>
      <xdr:rowOff>36293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24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52820</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024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65158</xdr:rowOff>
    </xdr:from>
    <xdr:to>
      <xdr:col>36</xdr:col>
      <xdr:colOff>165100</xdr:colOff>
      <xdr:row>39</xdr:row>
      <xdr:rowOff>166758</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75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11835</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526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101611</xdr:rowOff>
    </xdr:from>
    <xdr:to>
      <xdr:col>55</xdr:col>
      <xdr:colOff>0</xdr:colOff>
      <xdr:row>56</xdr:row>
      <xdr:rowOff>132494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702811"/>
          <a:ext cx="838200" cy="30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120184</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721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132494</xdr:rowOff>
    </xdr:from>
    <xdr:to>
      <xdr:col>50</xdr:col>
      <xdr:colOff>114300</xdr:colOff>
      <xdr:row>57</xdr:row>
      <xdr:rowOff>8484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733694"/>
          <a:ext cx="889000" cy="47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126009</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89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103545</xdr:rowOff>
    </xdr:from>
    <xdr:to>
      <xdr:col>45</xdr:col>
      <xdr:colOff>177800</xdr:colOff>
      <xdr:row>57</xdr:row>
      <xdr:rowOff>8484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9704745"/>
          <a:ext cx="889000" cy="76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116801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161037</xdr:rowOff>
    </xdr:from>
    <xdr:to>
      <xdr:col>41</xdr:col>
      <xdr:colOff>50800</xdr:colOff>
      <xdr:row>56</xdr:row>
      <xdr:rowOff>103545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590787"/>
          <a:ext cx="889000" cy="113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122351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116791</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50811</xdr:rowOff>
    </xdr:from>
    <xdr:to>
      <xdr:col>55</xdr:col>
      <xdr:colOff>50800</xdr:colOff>
      <xdr:row>56</xdr:row>
      <xdr:rowOff>152411</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65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73688</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50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81694</xdr:rowOff>
    </xdr:from>
    <xdr:to>
      <xdr:col>50</xdr:col>
      <xdr:colOff>165100</xdr:colOff>
      <xdr:row>57</xdr:row>
      <xdr:rowOff>11844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68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28371</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45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129134</xdr:rowOff>
    </xdr:from>
    <xdr:to>
      <xdr:col>46</xdr:col>
      <xdr:colOff>38100</xdr:colOff>
      <xdr:row>57</xdr:row>
      <xdr:rowOff>59284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73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75811</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505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52745</xdr:rowOff>
    </xdr:from>
    <xdr:to>
      <xdr:col>41</xdr:col>
      <xdr:colOff>101600</xdr:colOff>
      <xdr:row>56</xdr:row>
      <xdr:rowOff>154345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65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170872</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42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110237</xdr:rowOff>
    </xdr:from>
    <xdr:to>
      <xdr:col>36</xdr:col>
      <xdr:colOff>165100</xdr:colOff>
      <xdr:row>56</xdr:row>
      <xdr:rowOff>40387</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53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56914</xdr:rowOff>
    </xdr:from>
    <xdr:ext cx="59901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672795" y="931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136728</xdr:rowOff>
    </xdr:from>
    <xdr:to>
      <xdr:col>55</xdr:col>
      <xdr:colOff>0</xdr:colOff>
      <xdr:row>79</xdr:row>
      <xdr:rowOff>26264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9639300" y="13509828"/>
          <a:ext cx="838200" cy="60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136728</xdr:rowOff>
    </xdr:from>
    <xdr:to>
      <xdr:col>50</xdr:col>
      <xdr:colOff>114300</xdr:colOff>
      <xdr:row>78</xdr:row>
      <xdr:rowOff>155194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8750300" y="13509828"/>
          <a:ext cx="889000" cy="18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17784</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404428" y="132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155194</xdr:rowOff>
    </xdr:from>
    <xdr:to>
      <xdr:col>45</xdr:col>
      <xdr:colOff>177800</xdr:colOff>
      <xdr:row>78</xdr:row>
      <xdr:rowOff>159753</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7861300" y="13528294"/>
          <a:ext cx="889000" cy="4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159753</xdr:rowOff>
    </xdr:from>
    <xdr:to>
      <xdr:col>41</xdr:col>
      <xdr:colOff>50800</xdr:colOff>
      <xdr:row>79</xdr:row>
      <xdr:rowOff>44450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972300" y="13532853"/>
          <a:ext cx="889000" cy="56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13860</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215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19066</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37428" y="1322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146914</xdr:rowOff>
    </xdr:from>
    <xdr:to>
      <xdr:col>55</xdr:col>
      <xdr:colOff>50800</xdr:colOff>
      <xdr:row>79</xdr:row>
      <xdr:rowOff>77064</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52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61841</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434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85928</xdr:rowOff>
    </xdr:from>
    <xdr:to>
      <xdr:col>50</xdr:col>
      <xdr:colOff>165100</xdr:colOff>
      <xdr:row>79</xdr:row>
      <xdr:rowOff>16078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4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7205</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551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104394</xdr:rowOff>
    </xdr:from>
    <xdr:to>
      <xdr:col>46</xdr:col>
      <xdr:colOff>38100</xdr:colOff>
      <xdr:row>79</xdr:row>
      <xdr:rowOff>34544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47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25671</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57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108953</xdr:rowOff>
    </xdr:from>
    <xdr:to>
      <xdr:col>41</xdr:col>
      <xdr:colOff>101600</xdr:colOff>
      <xdr:row>79</xdr:row>
      <xdr:rowOff>39103</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48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30230</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26428" y="13574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165100</xdr:rowOff>
    </xdr:from>
    <xdr:to>
      <xdr:col>36</xdr:col>
      <xdr:colOff>165100</xdr:colOff>
      <xdr:row>79</xdr:row>
      <xdr:rowOff>95250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86377</xdr:rowOff>
    </xdr:from>
    <xdr:ext cx="249299"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84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115393</xdr:rowOff>
    </xdr:from>
    <xdr:to>
      <xdr:col>55</xdr:col>
      <xdr:colOff>0</xdr:colOff>
      <xdr:row>97</xdr:row>
      <xdr:rowOff>13146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9639300" y="16574593"/>
          <a:ext cx="838200" cy="69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66893</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697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13146</xdr:rowOff>
    </xdr:from>
    <xdr:to>
      <xdr:col>50</xdr:col>
      <xdr:colOff>114300</xdr:colOff>
      <xdr:row>97</xdr:row>
      <xdr:rowOff>82048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8750300" y="16643796"/>
          <a:ext cx="889000" cy="68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50159</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85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32860</xdr:rowOff>
    </xdr:from>
    <xdr:to>
      <xdr:col>45</xdr:col>
      <xdr:colOff>177800</xdr:colOff>
      <xdr:row>97</xdr:row>
      <xdr:rowOff>82048</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7861300" y="16663510"/>
          <a:ext cx="889000" cy="4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68325</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87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31206</xdr:rowOff>
    </xdr:from>
    <xdr:to>
      <xdr:col>41</xdr:col>
      <xdr:colOff>50800</xdr:colOff>
      <xdr:row>97</xdr:row>
      <xdr:rowOff>32860</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6972300" y="16490406"/>
          <a:ext cx="889000" cy="173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63220</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86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44406</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84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64593</xdr:rowOff>
    </xdr:from>
    <xdr:to>
      <xdr:col>55</xdr:col>
      <xdr:colOff>50800</xdr:colOff>
      <xdr:row>96</xdr:row>
      <xdr:rowOff>166193</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5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87470</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6375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133796</xdr:rowOff>
    </xdr:from>
    <xdr:to>
      <xdr:col>50</xdr:col>
      <xdr:colOff>165100</xdr:colOff>
      <xdr:row>97</xdr:row>
      <xdr:rowOff>63946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59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80473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72111" y="16368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31248</xdr:rowOff>
    </xdr:from>
    <xdr:to>
      <xdr:col>46</xdr:col>
      <xdr:colOff>38100</xdr:colOff>
      <xdr:row>97</xdr:row>
      <xdr:rowOff>132848</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66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149375</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483111" y="16437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153510</xdr:rowOff>
    </xdr:from>
    <xdr:to>
      <xdr:col>41</xdr:col>
      <xdr:colOff>101600</xdr:colOff>
      <xdr:row>97</xdr:row>
      <xdr:rowOff>83660</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61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100187</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94111" y="1638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151856</xdr:rowOff>
    </xdr:from>
    <xdr:to>
      <xdr:col>36</xdr:col>
      <xdr:colOff>165100</xdr:colOff>
      <xdr:row>96</xdr:row>
      <xdr:rowOff>82006</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43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98533</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6214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7" name="公債費最小値テキスト">
          <a:extLst>
            <a:ext uri="{FF2B5EF4-FFF2-40B4-BE49-F238E27FC236}">
              <a16:creationId xmlns:a16="http://schemas.microsoft.com/office/drawing/2014/main" id="{00000000-0008-0000-0600-000069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9" name="公債費最大値テキスト">
          <a:extLst>
            <a:ext uri="{FF2B5EF4-FFF2-40B4-BE49-F238E27FC236}">
              <a16:creationId xmlns:a16="http://schemas.microsoft.com/office/drawing/2014/main" id="{00000000-0008-0000-0600-00006B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14244</xdr:rowOff>
    </xdr:from>
    <xdr:to>
      <xdr:col>85</xdr:col>
      <xdr:colOff>127000</xdr:colOff>
      <xdr:row>78</xdr:row>
      <xdr:rowOff>17582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5481300" y="13387344"/>
          <a:ext cx="838200" cy="3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1729</xdr:rowOff>
    </xdr:from>
    <xdr:ext cx="469744" cy="259045"/>
    <xdr:sp macro="" textlink="">
      <xdr:nvSpPr>
        <xdr:cNvPr id="622" name="公債費平均値テキスト">
          <a:extLst>
            <a:ext uri="{FF2B5EF4-FFF2-40B4-BE49-F238E27FC236}">
              <a16:creationId xmlns:a16="http://schemas.microsoft.com/office/drawing/2014/main" id="{00000000-0008-0000-0600-00006E020000}"/>
            </a:ext>
          </a:extLst>
        </xdr:cNvPr>
        <xdr:cNvSpPr txBox="1"/>
      </xdr:nvSpPr>
      <xdr:spPr>
        <a:xfrm>
          <a:off x="16370300" y="1303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4460</xdr:rowOff>
    </xdr:from>
    <xdr:to>
      <xdr:col>81</xdr:col>
      <xdr:colOff>50800</xdr:colOff>
      <xdr:row>78</xdr:row>
      <xdr:rowOff>14244</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4592300" y="13377560"/>
          <a:ext cx="889000" cy="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125372</xdr:rowOff>
    </xdr:from>
    <xdr:ext cx="469744"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5246428" y="1298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170287</xdr:rowOff>
    </xdr:from>
    <xdr:to>
      <xdr:col>76</xdr:col>
      <xdr:colOff>114300</xdr:colOff>
      <xdr:row>78</xdr:row>
      <xdr:rowOff>4460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3703300" y="13371937"/>
          <a:ext cx="889000" cy="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81434</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357428" y="1294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159085</xdr:rowOff>
    </xdr:from>
    <xdr:to>
      <xdr:col>71</xdr:col>
      <xdr:colOff>177800</xdr:colOff>
      <xdr:row>77</xdr:row>
      <xdr:rowOff>170287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2814300" y="13360735"/>
          <a:ext cx="889000" cy="1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99905</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468428" y="1295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48882</xdr:rowOff>
    </xdr:from>
    <xdr:ext cx="469744"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579428" y="1290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138232</xdr:rowOff>
    </xdr:from>
    <xdr:to>
      <xdr:col>85</xdr:col>
      <xdr:colOff>177800</xdr:colOff>
      <xdr:row>78</xdr:row>
      <xdr:rowOff>68382</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6268700" y="1333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53159</xdr:rowOff>
    </xdr:from>
    <xdr:ext cx="469744" cy="259045"/>
    <xdr:sp macro="" textlink="">
      <xdr:nvSpPr>
        <xdr:cNvPr id="641" name="公債費該当値テキスト">
          <a:extLst>
            <a:ext uri="{FF2B5EF4-FFF2-40B4-BE49-F238E27FC236}">
              <a16:creationId xmlns:a16="http://schemas.microsoft.com/office/drawing/2014/main" id="{00000000-0008-0000-0600-000081020000}"/>
            </a:ext>
          </a:extLst>
        </xdr:cNvPr>
        <xdr:cNvSpPr txBox="1"/>
      </xdr:nvSpPr>
      <xdr:spPr>
        <a:xfrm>
          <a:off x="16370300" y="13254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134894</xdr:rowOff>
    </xdr:from>
    <xdr:to>
      <xdr:col>81</xdr:col>
      <xdr:colOff>101600</xdr:colOff>
      <xdr:row>78</xdr:row>
      <xdr:rowOff>65044</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5430500" y="1333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56171</xdr:rowOff>
    </xdr:from>
    <xdr:ext cx="469744"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46428" y="13429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125110</xdr:rowOff>
    </xdr:from>
    <xdr:to>
      <xdr:col>76</xdr:col>
      <xdr:colOff>165100</xdr:colOff>
      <xdr:row>78</xdr:row>
      <xdr:rowOff>55260</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4541500" y="1332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46387</xdr:rowOff>
    </xdr:from>
    <xdr:ext cx="469744"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57428" y="1341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119487</xdr:rowOff>
    </xdr:from>
    <xdr:to>
      <xdr:col>72</xdr:col>
      <xdr:colOff>38100</xdr:colOff>
      <xdr:row>78</xdr:row>
      <xdr:rowOff>49637</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3652500" y="1332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40764</xdr:rowOff>
    </xdr:from>
    <xdr:ext cx="469744"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68428" y="13413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108285</xdr:rowOff>
    </xdr:from>
    <xdr:to>
      <xdr:col>67</xdr:col>
      <xdr:colOff>101600</xdr:colOff>
      <xdr:row>78</xdr:row>
      <xdr:rowOff>38435</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2763500" y="13309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29562</xdr:rowOff>
    </xdr:from>
    <xdr:ext cx="469744"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79428" y="1340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152262</xdr:rowOff>
    </xdr:from>
    <xdr:to>
      <xdr:col>85</xdr:col>
      <xdr:colOff>127000</xdr:colOff>
      <xdr:row>98</xdr:row>
      <xdr:rowOff>110407</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782912"/>
          <a:ext cx="838200" cy="12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92955</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552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97310</xdr:rowOff>
    </xdr:from>
    <xdr:to>
      <xdr:col>81</xdr:col>
      <xdr:colOff>50800</xdr:colOff>
      <xdr:row>97</xdr:row>
      <xdr:rowOff>152262</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4592300" y="16727960"/>
          <a:ext cx="889000" cy="54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144870</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43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38289</xdr:rowOff>
    </xdr:from>
    <xdr:to>
      <xdr:col>76</xdr:col>
      <xdr:colOff>114300</xdr:colOff>
      <xdr:row>97</xdr:row>
      <xdr:rowOff>97310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3703300" y="16668939"/>
          <a:ext cx="889000" cy="59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156698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7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38289</xdr:rowOff>
    </xdr:from>
    <xdr:to>
      <xdr:col>71</xdr:col>
      <xdr:colOff>177800</xdr:colOff>
      <xdr:row>97</xdr:row>
      <xdr:rowOff>159708</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668939"/>
          <a:ext cx="889000" cy="121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120111</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92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53926</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8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59607</xdr:rowOff>
    </xdr:from>
    <xdr:to>
      <xdr:col>85</xdr:col>
      <xdr:colOff>177800</xdr:colOff>
      <xdr:row>98</xdr:row>
      <xdr:rowOff>161207</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86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38034</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84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101462</xdr:rowOff>
    </xdr:from>
    <xdr:to>
      <xdr:col>81</xdr:col>
      <xdr:colOff>101600</xdr:colOff>
      <xdr:row>98</xdr:row>
      <xdr:rowOff>31612</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73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22739</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824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46510</xdr:rowOff>
    </xdr:from>
    <xdr:to>
      <xdr:col>76</xdr:col>
      <xdr:colOff>165100</xdr:colOff>
      <xdr:row>97</xdr:row>
      <xdr:rowOff>148110</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67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164637</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45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158939</xdr:rowOff>
    </xdr:from>
    <xdr:to>
      <xdr:col>72</xdr:col>
      <xdr:colOff>38100</xdr:colOff>
      <xdr:row>97</xdr:row>
      <xdr:rowOff>89089</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61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105616</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393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108908</xdr:rowOff>
    </xdr:from>
    <xdr:to>
      <xdr:col>67</xdr:col>
      <xdr:colOff>101600</xdr:colOff>
      <xdr:row>98</xdr:row>
      <xdr:rowOff>39058</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73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55585</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514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a:extLst>
            <a:ext uri="{FF2B5EF4-FFF2-40B4-BE49-F238E27FC236}">
              <a16:creationId xmlns:a16="http://schemas.microsoft.com/office/drawing/2014/main" id="{00000000-0008-0000-0600-0000D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31" name="投資及び出資金最小値テキスト">
          <a:extLst>
            <a:ext uri="{FF2B5EF4-FFF2-40B4-BE49-F238E27FC236}">
              <a16:creationId xmlns:a16="http://schemas.microsoft.com/office/drawing/2014/main" id="{00000000-0008-0000-0600-0000DB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33" name="投資及び出資金最大値テキスト">
          <a:extLst>
            <a:ext uri="{FF2B5EF4-FFF2-40B4-BE49-F238E27FC236}">
              <a16:creationId xmlns:a16="http://schemas.microsoft.com/office/drawing/2014/main" id="{00000000-0008-0000-0600-0000DD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6" name="投資及び出資金平均値テキスト">
          <a:extLst>
            <a:ext uri="{FF2B5EF4-FFF2-40B4-BE49-F238E27FC236}">
              <a16:creationId xmlns:a16="http://schemas.microsoft.com/office/drawing/2014/main" id="{00000000-0008-0000-0600-0000E0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5" name="投資及び出資金該当値テキスト">
          <a:extLst>
            <a:ext uri="{FF2B5EF4-FFF2-40B4-BE49-F238E27FC236}">
              <a16:creationId xmlns:a16="http://schemas.microsoft.com/office/drawing/2014/main" id="{00000000-0008-0000-0600-0000F3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90" name="貸付金最小値テキスト">
          <a:extLst>
            <a:ext uri="{FF2B5EF4-FFF2-40B4-BE49-F238E27FC236}">
              <a16:creationId xmlns:a16="http://schemas.microsoft.com/office/drawing/2014/main" id="{00000000-0008-0000-0600-000016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92" name="貸付金最大値テキスト">
          <a:extLst>
            <a:ext uri="{FF2B5EF4-FFF2-40B4-BE49-F238E27FC236}">
              <a16:creationId xmlns:a16="http://schemas.microsoft.com/office/drawing/2014/main" id="{00000000-0008-0000-0600-000018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8745</xdr:rowOff>
    </xdr:from>
    <xdr:to>
      <xdr:col>116</xdr:col>
      <xdr:colOff>63500</xdr:colOff>
      <xdr:row>59</xdr:row>
      <xdr:rowOff>23876</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1323300" y="10124295"/>
          <a:ext cx="838200" cy="1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6730</xdr:rowOff>
    </xdr:from>
    <xdr:ext cx="469744" cy="259045"/>
    <xdr:sp macro="" textlink="">
      <xdr:nvSpPr>
        <xdr:cNvPr id="795" name="貸付金平均値テキスト">
          <a:extLst>
            <a:ext uri="{FF2B5EF4-FFF2-40B4-BE49-F238E27FC236}">
              <a16:creationId xmlns:a16="http://schemas.microsoft.com/office/drawing/2014/main" id="{00000000-0008-0000-0600-00001B030000}"/>
            </a:ext>
          </a:extLst>
        </xdr:cNvPr>
        <xdr:cNvSpPr txBox="1"/>
      </xdr:nvSpPr>
      <xdr:spPr>
        <a:xfrm>
          <a:off x="22212300" y="9779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23876</xdr:rowOff>
    </xdr:from>
    <xdr:to>
      <xdr:col>111</xdr:col>
      <xdr:colOff>177800</xdr:colOff>
      <xdr:row>59</xdr:row>
      <xdr:rowOff>39987</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0434300" y="10139426"/>
          <a:ext cx="889000" cy="16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61158</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088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35197</xdr:rowOff>
    </xdr:from>
    <xdr:to>
      <xdr:col>107</xdr:col>
      <xdr:colOff>50800</xdr:colOff>
      <xdr:row>59</xdr:row>
      <xdr:rowOff>39987</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9545300" y="10150747"/>
          <a:ext cx="889000" cy="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102306</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199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17997</xdr:rowOff>
    </xdr:from>
    <xdr:to>
      <xdr:col>102</xdr:col>
      <xdr:colOff>114300</xdr:colOff>
      <xdr:row>59</xdr:row>
      <xdr:rowOff>35197</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8656300" y="10133547"/>
          <a:ext cx="889000" cy="1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84998</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10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46462</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21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129395</xdr:rowOff>
    </xdr:from>
    <xdr:to>
      <xdr:col>116</xdr:col>
      <xdr:colOff>114300</xdr:colOff>
      <xdr:row>59</xdr:row>
      <xdr:rowOff>59545</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2110700" y="1007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44322</xdr:rowOff>
    </xdr:from>
    <xdr:ext cx="378565" cy="259045"/>
    <xdr:sp macro="" textlink="">
      <xdr:nvSpPr>
        <xdr:cNvPr id="814" name="貸付金該当値テキスト">
          <a:extLst>
            <a:ext uri="{FF2B5EF4-FFF2-40B4-BE49-F238E27FC236}">
              <a16:creationId xmlns:a16="http://schemas.microsoft.com/office/drawing/2014/main" id="{00000000-0008-0000-0600-00002E030000}"/>
            </a:ext>
          </a:extLst>
        </xdr:cNvPr>
        <xdr:cNvSpPr txBox="1"/>
      </xdr:nvSpPr>
      <xdr:spPr>
        <a:xfrm>
          <a:off x="22212300" y="9988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144526</xdr:rowOff>
    </xdr:from>
    <xdr:to>
      <xdr:col>112</xdr:col>
      <xdr:colOff>38100</xdr:colOff>
      <xdr:row>59</xdr:row>
      <xdr:rowOff>74676</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1272500" y="1008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65803</xdr:rowOff>
    </xdr:from>
    <xdr:ext cx="378565"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4017" y="10181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160637</xdr:rowOff>
    </xdr:from>
    <xdr:to>
      <xdr:col>107</xdr:col>
      <xdr:colOff>101600</xdr:colOff>
      <xdr:row>59</xdr:row>
      <xdr:rowOff>90787</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0383500" y="101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81914</xdr:rowOff>
    </xdr:from>
    <xdr:ext cx="378565"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5017" y="101974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155847</xdr:rowOff>
    </xdr:from>
    <xdr:to>
      <xdr:col>102</xdr:col>
      <xdr:colOff>165100</xdr:colOff>
      <xdr:row>59</xdr:row>
      <xdr:rowOff>85997</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9494500" y="10099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77124</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6017" y="10192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138647</xdr:rowOff>
    </xdr:from>
    <xdr:to>
      <xdr:col>98</xdr:col>
      <xdr:colOff>38100</xdr:colOff>
      <xdr:row>59</xdr:row>
      <xdr:rowOff>68797</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8605500" y="1008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59924</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7017" y="101754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6" name="繰出金最小値テキスト">
          <a:extLst>
            <a:ext uri="{FF2B5EF4-FFF2-40B4-BE49-F238E27FC236}">
              <a16:creationId xmlns:a16="http://schemas.microsoft.com/office/drawing/2014/main" id="{00000000-0008-0000-0600-00004E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8" name="繰出金最大値テキスト">
          <a:extLst>
            <a:ext uri="{FF2B5EF4-FFF2-40B4-BE49-F238E27FC236}">
              <a16:creationId xmlns:a16="http://schemas.microsoft.com/office/drawing/2014/main" id="{00000000-0008-0000-0600-000050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14701</xdr:rowOff>
    </xdr:from>
    <xdr:to>
      <xdr:col>116</xdr:col>
      <xdr:colOff>63500</xdr:colOff>
      <xdr:row>78</xdr:row>
      <xdr:rowOff>23022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1323300" y="12702001"/>
          <a:ext cx="838200" cy="694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1673</xdr:rowOff>
    </xdr:from>
    <xdr:ext cx="534377" cy="259045"/>
    <xdr:sp macro="" textlink="">
      <xdr:nvSpPr>
        <xdr:cNvPr id="851" name="繰出金平均値テキスト">
          <a:extLst>
            <a:ext uri="{FF2B5EF4-FFF2-40B4-BE49-F238E27FC236}">
              <a16:creationId xmlns:a16="http://schemas.microsoft.com/office/drawing/2014/main" id="{00000000-0008-0000-0600-000053030000}"/>
            </a:ext>
          </a:extLst>
        </xdr:cNvPr>
        <xdr:cNvSpPr txBox="1"/>
      </xdr:nvSpPr>
      <xdr:spPr>
        <a:xfrm>
          <a:off x="22212300" y="1268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8392</xdr:rowOff>
    </xdr:from>
    <xdr:to>
      <xdr:col>111</xdr:col>
      <xdr:colOff>177800</xdr:colOff>
      <xdr:row>78</xdr:row>
      <xdr:rowOff>23022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0434300" y="13381492"/>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150426</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056111" y="1283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153964</xdr:rowOff>
    </xdr:from>
    <xdr:to>
      <xdr:col>107</xdr:col>
      <xdr:colOff>50800</xdr:colOff>
      <xdr:row>78</xdr:row>
      <xdr:rowOff>8392</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9545300" y="13355614"/>
          <a:ext cx="889000" cy="2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168713</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0167111" y="1302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153964</xdr:rowOff>
    </xdr:from>
    <xdr:to>
      <xdr:col>102</xdr:col>
      <xdr:colOff>114300</xdr:colOff>
      <xdr:row>78</xdr:row>
      <xdr:rowOff>117388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8656300" y="13355614"/>
          <a:ext cx="889000" cy="13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117324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278111" y="1297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104340</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389111" y="1296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135351</xdr:rowOff>
    </xdr:from>
    <xdr:to>
      <xdr:col>116</xdr:col>
      <xdr:colOff>114300</xdr:colOff>
      <xdr:row>74</xdr:row>
      <xdr:rowOff>65501</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2110700" y="1265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158228</xdr:rowOff>
    </xdr:from>
    <xdr:ext cx="534377" cy="259045"/>
    <xdr:sp macro="" textlink="">
      <xdr:nvSpPr>
        <xdr:cNvPr id="870" name="繰出金該当値テキスト">
          <a:extLst>
            <a:ext uri="{FF2B5EF4-FFF2-40B4-BE49-F238E27FC236}">
              <a16:creationId xmlns:a16="http://schemas.microsoft.com/office/drawing/2014/main" id="{00000000-0008-0000-0600-000066030000}"/>
            </a:ext>
          </a:extLst>
        </xdr:cNvPr>
        <xdr:cNvSpPr txBox="1"/>
      </xdr:nvSpPr>
      <xdr:spPr>
        <a:xfrm>
          <a:off x="22212300" y="12502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143672</xdr:rowOff>
    </xdr:from>
    <xdr:to>
      <xdr:col>112</xdr:col>
      <xdr:colOff>38100</xdr:colOff>
      <xdr:row>78</xdr:row>
      <xdr:rowOff>73822</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1272500" y="1334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64949</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056111" y="1343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129042</xdr:rowOff>
    </xdr:from>
    <xdr:to>
      <xdr:col>107</xdr:col>
      <xdr:colOff>101600</xdr:colOff>
      <xdr:row>78</xdr:row>
      <xdr:rowOff>59192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0383500" y="13330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50319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342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103164</xdr:rowOff>
    </xdr:from>
    <xdr:to>
      <xdr:col>102</xdr:col>
      <xdr:colOff>165100</xdr:colOff>
      <xdr:row>78</xdr:row>
      <xdr:rowOff>33314</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494500" y="1330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24441</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278111" y="13397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66588</xdr:rowOff>
    </xdr:from>
    <xdr:to>
      <xdr:col>98</xdr:col>
      <xdr:colOff>38100</xdr:colOff>
      <xdr:row>78</xdr:row>
      <xdr:rowOff>168188</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8605500" y="1343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159315</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389111" y="13532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a:extLst>
            <a:ext uri="{FF2B5EF4-FFF2-40B4-BE49-F238E27FC236}">
              <a16:creationId xmlns:a16="http://schemas.microsoft.com/office/drawing/2014/main" id="{00000000-0008-0000-0600-00007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a:extLst>
            <a:ext uri="{FF2B5EF4-FFF2-40B4-BE49-F238E27FC236}">
              <a16:creationId xmlns:a16="http://schemas.microsoft.com/office/drawing/2014/main" id="{00000000-0008-0000-0600-00008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a:extLst>
            <a:ext uri="{FF2B5EF4-FFF2-40B4-BE49-F238E27FC236}">
              <a16:creationId xmlns:a16="http://schemas.microsoft.com/office/drawing/2014/main" id="{00000000-0008-0000-0600-00008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a:extLst>
            <a:ext uri="{FF2B5EF4-FFF2-40B4-BE49-F238E27FC236}">
              <a16:creationId xmlns:a16="http://schemas.microsoft.com/office/drawing/2014/main" id="{00000000-0008-0000-0600-00009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mn-lt"/>
              <a:ea typeface="+mn-ea"/>
              <a:cs typeface="+mn-cs"/>
            </a:rPr>
            <a:t>歳出決算総額は、住民一人当たり</a:t>
          </a:r>
          <a:r>
            <a:rPr kumimoji="1" lang="en-US" altLang="ja-JP" sz="1300" b="0" i="0" baseline="0">
              <a:solidFill>
                <a:schemeClr val="dk1"/>
              </a:solidFill>
              <a:effectLst/>
              <a:latin typeface="+mn-lt"/>
              <a:ea typeface="+mn-ea"/>
              <a:cs typeface="+mn-cs"/>
            </a:rPr>
            <a:t>474,665</a:t>
          </a:r>
          <a:r>
            <a:rPr kumimoji="1" lang="ja-JP" altLang="ja-JP" sz="1300" b="0" i="0" baseline="0">
              <a:solidFill>
                <a:schemeClr val="dk1"/>
              </a:solidFill>
              <a:effectLst/>
              <a:latin typeface="+mn-lt"/>
              <a:ea typeface="+mn-ea"/>
              <a:cs typeface="+mn-cs"/>
            </a:rPr>
            <a:t>円で対前年</a:t>
          </a:r>
          <a:r>
            <a:rPr kumimoji="1" lang="en-US" altLang="ja-JP" sz="1300" b="0" i="0" baseline="0">
              <a:solidFill>
                <a:schemeClr val="dk1"/>
              </a:solidFill>
              <a:effectLst/>
              <a:latin typeface="+mn-lt"/>
              <a:ea typeface="+mn-ea"/>
              <a:cs typeface="+mn-cs"/>
            </a:rPr>
            <a:t>7,217</a:t>
          </a:r>
          <a:r>
            <a:rPr kumimoji="1" lang="ja-JP" altLang="ja-JP" sz="1300" b="0" i="0" baseline="0">
              <a:solidFill>
                <a:schemeClr val="dk1"/>
              </a:solidFill>
              <a:effectLst/>
              <a:latin typeface="+mn-lt"/>
              <a:ea typeface="+mn-ea"/>
              <a:cs typeface="+mn-cs"/>
            </a:rPr>
            <a:t>円、</a:t>
          </a:r>
          <a:r>
            <a:rPr kumimoji="1" lang="en-US" altLang="ja-JP" sz="1300" b="0" i="0" baseline="0">
              <a:solidFill>
                <a:schemeClr val="dk1"/>
              </a:solidFill>
              <a:effectLst/>
              <a:latin typeface="+mn-lt"/>
              <a:ea typeface="+mn-ea"/>
              <a:cs typeface="+mn-cs"/>
            </a:rPr>
            <a:t>1.5</a:t>
          </a:r>
          <a:r>
            <a:rPr kumimoji="1" lang="ja-JP" altLang="ja-JP" sz="1300" b="0" i="0" baseline="0">
              <a:solidFill>
                <a:schemeClr val="dk1"/>
              </a:solidFill>
              <a:effectLst/>
              <a:latin typeface="+mn-lt"/>
              <a:ea typeface="+mn-ea"/>
              <a:cs typeface="+mn-cs"/>
            </a:rPr>
            <a:t>％の増となった。</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主な増要因は、</a:t>
          </a:r>
          <a:r>
            <a:rPr kumimoji="1" lang="ja-JP" altLang="en-US" sz="1300" b="0" i="0" baseline="0">
              <a:solidFill>
                <a:schemeClr val="dk1"/>
              </a:solidFill>
              <a:effectLst/>
              <a:latin typeface="+mn-lt"/>
              <a:ea typeface="+mn-ea"/>
              <a:cs typeface="+mn-cs"/>
            </a:rPr>
            <a:t>繰出金</a:t>
          </a:r>
          <a:r>
            <a:rPr kumimoji="1" lang="ja-JP" altLang="ja-JP" sz="1300" b="0" i="0" baseline="0">
              <a:solidFill>
                <a:schemeClr val="dk1"/>
              </a:solidFill>
              <a:effectLst/>
              <a:latin typeface="+mn-lt"/>
              <a:ea typeface="+mn-ea"/>
              <a:cs typeface="+mn-cs"/>
            </a:rPr>
            <a:t>が</a:t>
          </a:r>
          <a:r>
            <a:rPr kumimoji="1" lang="en-US" altLang="ja-JP" sz="1300" b="0" i="0" baseline="0">
              <a:solidFill>
                <a:schemeClr val="dk1"/>
              </a:solidFill>
              <a:effectLst/>
              <a:latin typeface="+mn-lt"/>
              <a:ea typeface="+mn-ea"/>
              <a:cs typeface="+mn-cs"/>
            </a:rPr>
            <a:t>38,867</a:t>
          </a:r>
          <a:r>
            <a:rPr kumimoji="1" lang="ja-JP" altLang="ja-JP" sz="1300" b="0" i="0" baseline="0">
              <a:solidFill>
                <a:schemeClr val="dk1"/>
              </a:solidFill>
              <a:effectLst/>
              <a:latin typeface="+mn-lt"/>
              <a:ea typeface="+mn-ea"/>
              <a:cs typeface="+mn-cs"/>
            </a:rPr>
            <a:t>円で対前年</a:t>
          </a:r>
          <a:r>
            <a:rPr kumimoji="1" lang="en-US" altLang="ja-JP" sz="1300" b="0" i="0" baseline="0">
              <a:solidFill>
                <a:schemeClr val="dk1"/>
              </a:solidFill>
              <a:effectLst/>
              <a:latin typeface="+mn-lt"/>
              <a:ea typeface="+mn-ea"/>
              <a:cs typeface="+mn-cs"/>
            </a:rPr>
            <a:t>7,591</a:t>
          </a:r>
          <a:r>
            <a:rPr kumimoji="1" lang="ja-JP" altLang="ja-JP" sz="1300" b="0" i="0" baseline="0">
              <a:solidFill>
                <a:schemeClr val="dk1"/>
              </a:solidFill>
              <a:effectLst/>
              <a:latin typeface="+mn-lt"/>
              <a:ea typeface="+mn-ea"/>
              <a:cs typeface="+mn-cs"/>
            </a:rPr>
            <a:t>円の増、普通建設事業費が</a:t>
          </a:r>
          <a:r>
            <a:rPr kumimoji="1" lang="en-US" altLang="ja-JP" sz="1300" b="0" i="0" baseline="0">
              <a:solidFill>
                <a:schemeClr val="dk1"/>
              </a:solidFill>
              <a:effectLst/>
              <a:latin typeface="+mn-lt"/>
              <a:ea typeface="+mn-ea"/>
              <a:cs typeface="+mn-cs"/>
            </a:rPr>
            <a:t>83,331</a:t>
          </a:r>
          <a:r>
            <a:rPr kumimoji="1" lang="ja-JP" altLang="ja-JP" sz="1300" b="0" i="0" baseline="0">
              <a:solidFill>
                <a:schemeClr val="dk1"/>
              </a:solidFill>
              <a:effectLst/>
              <a:latin typeface="+mn-lt"/>
              <a:ea typeface="+mn-ea"/>
              <a:cs typeface="+mn-cs"/>
            </a:rPr>
            <a:t>円で対前年</a:t>
          </a:r>
          <a:r>
            <a:rPr kumimoji="1" lang="en-US" altLang="ja-JP" sz="1300" b="0" i="0" baseline="0">
              <a:solidFill>
                <a:schemeClr val="dk1"/>
              </a:solidFill>
              <a:effectLst/>
              <a:latin typeface="+mn-lt"/>
              <a:ea typeface="+mn-ea"/>
              <a:cs typeface="+mn-cs"/>
            </a:rPr>
            <a:t>6,755</a:t>
          </a:r>
          <a:r>
            <a:rPr kumimoji="1" lang="ja-JP" altLang="ja-JP" sz="1300" b="0" i="0" baseline="0">
              <a:solidFill>
                <a:schemeClr val="dk1"/>
              </a:solidFill>
              <a:effectLst/>
              <a:latin typeface="+mn-lt"/>
              <a:ea typeface="+mn-ea"/>
              <a:cs typeface="+mn-cs"/>
            </a:rPr>
            <a:t>円の増などである。</a:t>
          </a:r>
          <a:endParaRPr lang="ja-JP" altLang="ja-JP" sz="1300">
            <a:effectLst/>
          </a:endParaRPr>
        </a:p>
        <a:p>
          <a:pPr eaLnBrk="1" fontAlgn="auto" latinLnBrk="0" hangingPunct="1"/>
          <a:r>
            <a:rPr kumimoji="1" lang="ja-JP" altLang="en-US" sz="1300" b="0" i="0" baseline="0">
              <a:solidFill>
                <a:schemeClr val="dk1"/>
              </a:solidFill>
              <a:effectLst/>
              <a:latin typeface="+mn-lt"/>
              <a:ea typeface="+mn-ea"/>
              <a:cs typeface="+mn-cs"/>
            </a:rPr>
            <a:t>繰出金</a:t>
          </a:r>
          <a:r>
            <a:rPr kumimoji="1" lang="ja-JP" altLang="ja-JP" sz="1300" b="0" i="0" baseline="0">
              <a:solidFill>
                <a:schemeClr val="dk1"/>
              </a:solidFill>
              <a:effectLst/>
              <a:latin typeface="+mn-lt"/>
              <a:ea typeface="+mn-ea"/>
              <a:cs typeface="+mn-cs"/>
            </a:rPr>
            <a:t>は</a:t>
          </a:r>
          <a:r>
            <a:rPr kumimoji="1" lang="ja-JP" altLang="en-US" sz="1300" b="0" i="0" baseline="0">
              <a:solidFill>
                <a:schemeClr val="dk1"/>
              </a:solidFill>
              <a:effectLst/>
              <a:latin typeface="+mn-lt"/>
              <a:ea typeface="+mn-ea"/>
              <a:cs typeface="+mn-cs"/>
            </a:rPr>
            <a:t>、国民健康保険事業会計への繰出金</a:t>
          </a:r>
          <a:r>
            <a:rPr kumimoji="1" lang="ja-JP" altLang="ja-JP" sz="1300" b="0" i="0" baseline="0">
              <a:solidFill>
                <a:schemeClr val="dk1"/>
              </a:solidFill>
              <a:effectLst/>
              <a:latin typeface="+mn-lt"/>
              <a:ea typeface="+mn-ea"/>
              <a:cs typeface="+mn-cs"/>
            </a:rPr>
            <a:t>の増</a:t>
          </a:r>
          <a:r>
            <a:rPr kumimoji="1" lang="ja-JP" altLang="en-US" sz="1300" b="0" i="0" baseline="0">
              <a:solidFill>
                <a:schemeClr val="dk1"/>
              </a:solidFill>
              <a:effectLst/>
              <a:latin typeface="+mn-lt"/>
              <a:ea typeface="+mn-ea"/>
              <a:cs typeface="+mn-cs"/>
            </a:rPr>
            <a:t>など</a:t>
          </a:r>
          <a:r>
            <a:rPr kumimoji="1" lang="ja-JP" altLang="ja-JP" sz="1300" b="0" i="0" baseline="0">
              <a:solidFill>
                <a:schemeClr val="dk1"/>
              </a:solidFill>
              <a:effectLst/>
              <a:latin typeface="+mn-lt"/>
              <a:ea typeface="+mn-ea"/>
              <a:cs typeface="+mn-cs"/>
            </a:rPr>
            <a:t>により、</a:t>
          </a:r>
          <a:r>
            <a:rPr kumimoji="1" lang="en-US" altLang="ja-JP" sz="1300" b="0" i="0" baseline="0">
              <a:solidFill>
                <a:schemeClr val="dk1"/>
              </a:solidFill>
              <a:effectLst/>
              <a:latin typeface="+mn-lt"/>
              <a:ea typeface="+mn-ea"/>
              <a:cs typeface="+mn-cs"/>
            </a:rPr>
            <a:t>24.3</a:t>
          </a:r>
          <a:r>
            <a:rPr kumimoji="1" lang="ja-JP" altLang="ja-JP" sz="1300" b="0" i="0" baseline="0">
              <a:solidFill>
                <a:schemeClr val="dk1"/>
              </a:solidFill>
              <a:effectLst/>
              <a:latin typeface="+mn-lt"/>
              <a:ea typeface="+mn-ea"/>
              <a:cs typeface="+mn-cs"/>
            </a:rPr>
            <a:t>％の増となった。</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普通建設事業費は、</a:t>
          </a:r>
          <a:r>
            <a:rPr kumimoji="1" lang="ja-JP" altLang="en-US" sz="1300" b="0" i="0" baseline="0">
              <a:solidFill>
                <a:schemeClr val="dk1"/>
              </a:solidFill>
              <a:effectLst/>
              <a:latin typeface="+mn-lt"/>
              <a:ea typeface="+mn-ea"/>
              <a:cs typeface="+mn-cs"/>
            </a:rPr>
            <a:t>都市再開発事業</a:t>
          </a:r>
          <a:r>
            <a:rPr kumimoji="1" lang="ja-JP" altLang="ja-JP" sz="1300" b="0" i="0" baseline="0">
              <a:solidFill>
                <a:schemeClr val="dk1"/>
              </a:solidFill>
              <a:effectLst/>
              <a:latin typeface="+mn-lt"/>
              <a:ea typeface="+mn-ea"/>
              <a:cs typeface="+mn-cs"/>
            </a:rPr>
            <a:t>や学校改築経費、</a:t>
          </a:r>
          <a:r>
            <a:rPr kumimoji="1" lang="ja-JP" altLang="en-US" sz="1300" b="0" i="0" baseline="0">
              <a:solidFill>
                <a:schemeClr val="dk1"/>
              </a:solidFill>
              <a:effectLst/>
              <a:latin typeface="+mn-lt"/>
              <a:ea typeface="+mn-ea"/>
              <a:cs typeface="+mn-cs"/>
            </a:rPr>
            <a:t>歴史館改修</a:t>
          </a:r>
          <a:r>
            <a:rPr kumimoji="1" lang="ja-JP" altLang="ja-JP" sz="1300" b="0" i="0" baseline="0">
              <a:solidFill>
                <a:schemeClr val="dk1"/>
              </a:solidFill>
              <a:effectLst/>
              <a:latin typeface="+mn-lt"/>
              <a:ea typeface="+mn-ea"/>
              <a:cs typeface="+mn-cs"/>
            </a:rPr>
            <a:t>等により</a:t>
          </a:r>
          <a:r>
            <a:rPr kumimoji="1" lang="en-US" altLang="ja-JP" sz="1300" b="0" i="0" baseline="0">
              <a:solidFill>
                <a:schemeClr val="dk1"/>
              </a:solidFill>
              <a:effectLst/>
              <a:latin typeface="+mn-lt"/>
              <a:ea typeface="+mn-ea"/>
              <a:cs typeface="+mn-cs"/>
            </a:rPr>
            <a:t>8.8</a:t>
          </a:r>
          <a:r>
            <a:rPr kumimoji="1" lang="ja-JP" altLang="ja-JP" sz="1300" b="0" i="0" baseline="0">
              <a:solidFill>
                <a:schemeClr val="dk1"/>
              </a:solidFill>
              <a:effectLst/>
              <a:latin typeface="+mn-lt"/>
              <a:ea typeface="+mn-ea"/>
              <a:cs typeface="+mn-cs"/>
            </a:rPr>
            <a:t>％の増となり、類似団体との比較でも、</a:t>
          </a:r>
          <a:r>
            <a:rPr kumimoji="1" lang="ja-JP" altLang="en-US" sz="1300" b="0" i="0" baseline="0">
              <a:solidFill>
                <a:schemeClr val="dk1"/>
              </a:solidFill>
              <a:effectLst/>
              <a:latin typeface="+mn-lt"/>
              <a:ea typeface="+mn-ea"/>
              <a:cs typeface="+mn-cs"/>
            </a:rPr>
            <a:t>平均を</a:t>
          </a:r>
          <a:r>
            <a:rPr kumimoji="1" lang="en-US" altLang="ja-JP" sz="1300" b="0" i="0" baseline="0">
              <a:solidFill>
                <a:schemeClr val="dk1"/>
              </a:solidFill>
              <a:effectLst/>
              <a:latin typeface="+mn-lt"/>
              <a:ea typeface="+mn-ea"/>
              <a:cs typeface="+mn-cs"/>
            </a:rPr>
            <a:t>19,892</a:t>
          </a:r>
          <a:r>
            <a:rPr kumimoji="1" lang="ja-JP" altLang="ja-JP" sz="1300" b="0" i="0" baseline="0">
              <a:solidFill>
                <a:schemeClr val="dk1"/>
              </a:solidFill>
              <a:effectLst/>
              <a:latin typeface="+mn-lt"/>
              <a:ea typeface="+mn-ea"/>
              <a:cs typeface="+mn-cs"/>
            </a:rPr>
            <a:t>円上回っている。</a:t>
          </a:r>
          <a:endParaRPr lang="ja-JP" altLang="ja-JP" sz="13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408,280
392,795
22.85
200,169,797
193,796,055
5,894,193
113,402,767
14,259,942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11684</xdr:rowOff>
    </xdr:from>
    <xdr:to>
      <xdr:col>24</xdr:col>
      <xdr:colOff>63500</xdr:colOff>
      <xdr:row>37</xdr:row>
      <xdr:rowOff>26353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355334"/>
          <a:ext cx="838200" cy="14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133811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6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22733</xdr:rowOff>
    </xdr:from>
    <xdr:to>
      <xdr:col>19</xdr:col>
      <xdr:colOff>177800</xdr:colOff>
      <xdr:row>37</xdr:row>
      <xdr:rowOff>26353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366383"/>
          <a:ext cx="8890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82567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6731</xdr:rowOff>
    </xdr:from>
    <xdr:to>
      <xdr:col>15</xdr:col>
      <xdr:colOff>50800</xdr:colOff>
      <xdr:row>37</xdr:row>
      <xdr:rowOff>22733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350381"/>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89806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1778</xdr:rowOff>
    </xdr:from>
    <xdr:to>
      <xdr:col>10</xdr:col>
      <xdr:colOff>114300</xdr:colOff>
      <xdr:row>37</xdr:row>
      <xdr:rowOff>6731</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345428"/>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83138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72280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132334</xdr:rowOff>
    </xdr:from>
    <xdr:to>
      <xdr:col>24</xdr:col>
      <xdr:colOff>114300</xdr:colOff>
      <xdr:row>37</xdr:row>
      <xdr:rowOff>62484</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0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155211</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155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147003</xdr:rowOff>
    </xdr:from>
    <xdr:to>
      <xdr:col>20</xdr:col>
      <xdr:colOff>38100</xdr:colOff>
      <xdr:row>37</xdr:row>
      <xdr:rowOff>77153</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1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93680</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09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143383</xdr:rowOff>
    </xdr:from>
    <xdr:to>
      <xdr:col>15</xdr:col>
      <xdr:colOff>101600</xdr:colOff>
      <xdr:row>37</xdr:row>
      <xdr:rowOff>73533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15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90060</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090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127381</xdr:rowOff>
    </xdr:from>
    <xdr:to>
      <xdr:col>10</xdr:col>
      <xdr:colOff>165100</xdr:colOff>
      <xdr:row>37</xdr:row>
      <xdr:rowOff>57531</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29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74058</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07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122428</xdr:rowOff>
    </xdr:from>
    <xdr:to>
      <xdr:col>6</xdr:col>
      <xdr:colOff>38100</xdr:colOff>
      <xdr:row>37</xdr:row>
      <xdr:rowOff>52578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29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69105</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069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161151</xdr:rowOff>
    </xdr:from>
    <xdr:to>
      <xdr:col>24</xdr:col>
      <xdr:colOff>62865</xdr:colOff>
      <xdr:row>58</xdr:row>
      <xdr:rowOff>12370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905101"/>
          <a:ext cx="1270" cy="10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16197</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9960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12370</xdr:rowOff>
    </xdr:from>
    <xdr:to>
      <xdr:col>24</xdr:col>
      <xdr:colOff>152400</xdr:colOff>
      <xdr:row>58</xdr:row>
      <xdr:rowOff>12370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9956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107828</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680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161151</xdr:rowOff>
    </xdr:from>
    <xdr:to>
      <xdr:col>24</xdr:col>
      <xdr:colOff>152400</xdr:colOff>
      <xdr:row>51</xdr:row>
      <xdr:rowOff>161151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905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56101</xdr:rowOff>
    </xdr:from>
    <xdr:to>
      <xdr:col>24</xdr:col>
      <xdr:colOff>63500</xdr:colOff>
      <xdr:row>56</xdr:row>
      <xdr:rowOff>136134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9657301"/>
          <a:ext cx="838200" cy="8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43731</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4734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20854</xdr:rowOff>
    </xdr:from>
    <xdr:to>
      <xdr:col>24</xdr:col>
      <xdr:colOff>114300</xdr:colOff>
      <xdr:row>56</xdr:row>
      <xdr:rowOff>122454</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62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48793</xdr:rowOff>
    </xdr:from>
    <xdr:to>
      <xdr:col>19</xdr:col>
      <xdr:colOff>177800</xdr:colOff>
      <xdr:row>56</xdr:row>
      <xdr:rowOff>56101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908300" y="9649993"/>
          <a:ext cx="889000" cy="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54267</xdr:rowOff>
    </xdr:from>
    <xdr:to>
      <xdr:col>20</xdr:col>
      <xdr:colOff>38100</xdr:colOff>
      <xdr:row>56</xdr:row>
      <xdr:rowOff>155867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146994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530111" y="974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145346</xdr:rowOff>
    </xdr:from>
    <xdr:to>
      <xdr:col>15</xdr:col>
      <xdr:colOff>50800</xdr:colOff>
      <xdr:row>56</xdr:row>
      <xdr:rowOff>48793</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019300" y="8717846"/>
          <a:ext cx="889000" cy="932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62047</xdr:rowOff>
    </xdr:from>
    <xdr:to>
      <xdr:col>15</xdr:col>
      <xdr:colOff>101600</xdr:colOff>
      <xdr:row>56</xdr:row>
      <xdr:rowOff>163647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154774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41111" y="9755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145346</xdr:rowOff>
    </xdr:from>
    <xdr:to>
      <xdr:col>10</xdr:col>
      <xdr:colOff>114300</xdr:colOff>
      <xdr:row>57</xdr:row>
      <xdr:rowOff>35123</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8717846"/>
          <a:ext cx="889000" cy="1089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52</xdr:row>
      <xdr:rowOff>52103</xdr:rowOff>
    </xdr:from>
    <xdr:to>
      <xdr:col>10</xdr:col>
      <xdr:colOff>165100</xdr:colOff>
      <xdr:row>52</xdr:row>
      <xdr:rowOff>153703</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144830</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133111</xdr:rowOff>
    </xdr:from>
    <xdr:to>
      <xdr:col>6</xdr:col>
      <xdr:colOff>38100</xdr:colOff>
      <xdr:row>57</xdr:row>
      <xdr:rowOff>63261</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79788</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950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85334</xdr:rowOff>
    </xdr:from>
    <xdr:to>
      <xdr:col>24</xdr:col>
      <xdr:colOff>114300</xdr:colOff>
      <xdr:row>57</xdr:row>
      <xdr:rowOff>15484</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68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63761</xdr:rowOff>
    </xdr:from>
    <xdr:ext cx="534377"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66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5301</xdr:rowOff>
    </xdr:from>
    <xdr:to>
      <xdr:col>20</xdr:col>
      <xdr:colOff>38100</xdr:colOff>
      <xdr:row>56</xdr:row>
      <xdr:rowOff>106901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60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123428</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530111" y="9381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169443</xdr:rowOff>
    </xdr:from>
    <xdr:to>
      <xdr:col>15</xdr:col>
      <xdr:colOff>101600</xdr:colOff>
      <xdr:row>56</xdr:row>
      <xdr:rowOff>99593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59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116120</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41111" y="9374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94546</xdr:rowOff>
    </xdr:from>
    <xdr:to>
      <xdr:col>10</xdr:col>
      <xdr:colOff>165100</xdr:colOff>
      <xdr:row>51</xdr:row>
      <xdr:rowOff>24696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866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41223</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19795" y="8442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155773</xdr:rowOff>
    </xdr:from>
    <xdr:to>
      <xdr:col>6</xdr:col>
      <xdr:colOff>38100</xdr:colOff>
      <xdr:row>57</xdr:row>
      <xdr:rowOff>85923</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756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77050</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984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104336</xdr:rowOff>
    </xdr:from>
    <xdr:to>
      <xdr:col>24</xdr:col>
      <xdr:colOff>63500</xdr:colOff>
      <xdr:row>77</xdr:row>
      <xdr:rowOff>106507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305986"/>
          <a:ext cx="838200" cy="2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4968</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035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106507</xdr:rowOff>
    </xdr:from>
    <xdr:to>
      <xdr:col>19</xdr:col>
      <xdr:colOff>177800</xdr:colOff>
      <xdr:row>78</xdr:row>
      <xdr:rowOff>15700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308157"/>
          <a:ext cx="889000" cy="80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162031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020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15700</xdr:rowOff>
    </xdr:from>
    <xdr:to>
      <xdr:col>15</xdr:col>
      <xdr:colOff>50800</xdr:colOff>
      <xdr:row>78</xdr:row>
      <xdr:rowOff>123120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388800"/>
          <a:ext cx="889000" cy="107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160690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019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123120</xdr:rowOff>
    </xdr:from>
    <xdr:to>
      <xdr:col>10</xdr:col>
      <xdr:colOff>114300</xdr:colOff>
      <xdr:row>79</xdr:row>
      <xdr:rowOff>536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496220"/>
          <a:ext cx="889000" cy="48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156171</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186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20040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221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53536</xdr:rowOff>
    </xdr:from>
    <xdr:to>
      <xdr:col>24</xdr:col>
      <xdr:colOff>114300</xdr:colOff>
      <xdr:row>77</xdr:row>
      <xdr:rowOff>155136</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25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31963</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233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55707</xdr:rowOff>
    </xdr:from>
    <xdr:to>
      <xdr:col>20</xdr:col>
      <xdr:colOff>38100</xdr:colOff>
      <xdr:row>77</xdr:row>
      <xdr:rowOff>157307</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25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148434</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350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136350</xdr:rowOff>
    </xdr:from>
    <xdr:to>
      <xdr:col>15</xdr:col>
      <xdr:colOff>101600</xdr:colOff>
      <xdr:row>78</xdr:row>
      <xdr:rowOff>66500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33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57627</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430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72320</xdr:rowOff>
    </xdr:from>
    <xdr:to>
      <xdr:col>10</xdr:col>
      <xdr:colOff>165100</xdr:colOff>
      <xdr:row>79</xdr:row>
      <xdr:rowOff>2470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44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165047</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538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121186</xdr:rowOff>
    </xdr:from>
    <xdr:to>
      <xdr:col>6</xdr:col>
      <xdr:colOff>38100</xdr:colOff>
      <xdr:row>79</xdr:row>
      <xdr:rowOff>51336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49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42463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587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38658</xdr:rowOff>
    </xdr:from>
    <xdr:to>
      <xdr:col>24</xdr:col>
      <xdr:colOff>63500</xdr:colOff>
      <xdr:row>95</xdr:row>
      <xdr:rowOff>161257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326408"/>
          <a:ext cx="838200" cy="122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140158</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42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170653</xdr:rowOff>
    </xdr:from>
    <xdr:to>
      <xdr:col>19</xdr:col>
      <xdr:colOff>177800</xdr:colOff>
      <xdr:row>95</xdr:row>
      <xdr:rowOff>38658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286953"/>
          <a:ext cx="889000" cy="3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77891</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02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170653</xdr:rowOff>
    </xdr:from>
    <xdr:to>
      <xdr:col>15</xdr:col>
      <xdr:colOff>50800</xdr:colOff>
      <xdr:row>96</xdr:row>
      <xdr:rowOff>122281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286953"/>
          <a:ext cx="889000" cy="294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73111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36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122281</xdr:rowOff>
    </xdr:from>
    <xdr:to>
      <xdr:col>10</xdr:col>
      <xdr:colOff>114300</xdr:colOff>
      <xdr:row>97</xdr:row>
      <xdr:rowOff>93729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581481"/>
          <a:ext cx="889000" cy="14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85980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71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160528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79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110457</xdr:rowOff>
    </xdr:from>
    <xdr:to>
      <xdr:col>24</xdr:col>
      <xdr:colOff>114300</xdr:colOff>
      <xdr:row>96</xdr:row>
      <xdr:rowOff>40607</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398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133334</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249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159308</xdr:rowOff>
    </xdr:from>
    <xdr:to>
      <xdr:col>20</xdr:col>
      <xdr:colOff>38100</xdr:colOff>
      <xdr:row>95</xdr:row>
      <xdr:rowOff>89458</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27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80585</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368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119853</xdr:rowOff>
    </xdr:from>
    <xdr:to>
      <xdr:col>15</xdr:col>
      <xdr:colOff>101600</xdr:colOff>
      <xdr:row>95</xdr:row>
      <xdr:rowOff>50003</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236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66530</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01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71481</xdr:rowOff>
    </xdr:from>
    <xdr:to>
      <xdr:col>10</xdr:col>
      <xdr:colOff>165100</xdr:colOff>
      <xdr:row>97</xdr:row>
      <xdr:rowOff>1631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530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18158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305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42929</xdr:rowOff>
    </xdr:from>
    <xdr:to>
      <xdr:col>6</xdr:col>
      <xdr:colOff>38100</xdr:colOff>
      <xdr:row>97</xdr:row>
      <xdr:rowOff>144529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673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161056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448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59233</xdr:rowOff>
    </xdr:from>
    <xdr:to>
      <xdr:col>55</xdr:col>
      <xdr:colOff>0</xdr:colOff>
      <xdr:row>36</xdr:row>
      <xdr:rowOff>75692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231433"/>
          <a:ext cx="8382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59233</xdr:rowOff>
    </xdr:from>
    <xdr:to>
      <xdr:col>50</xdr:col>
      <xdr:colOff>114300</xdr:colOff>
      <xdr:row>36</xdr:row>
      <xdr:rowOff>79349</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6231433"/>
          <a:ext cx="889000" cy="20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36695</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80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54204</xdr:rowOff>
    </xdr:from>
    <xdr:to>
      <xdr:col>45</xdr:col>
      <xdr:colOff>177800</xdr:colOff>
      <xdr:row>36</xdr:row>
      <xdr:rowOff>79349</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226404"/>
          <a:ext cx="88900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65955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54204</xdr:rowOff>
    </xdr:from>
    <xdr:to>
      <xdr:col>41</xdr:col>
      <xdr:colOff>50800</xdr:colOff>
      <xdr:row>36</xdr:row>
      <xdr:rowOff>56947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6972300" y="6226404"/>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43552</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29837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24892</xdr:rowOff>
    </xdr:from>
    <xdr:to>
      <xdr:col>55</xdr:col>
      <xdr:colOff>50800</xdr:colOff>
      <xdr:row>36</xdr:row>
      <xdr:rowOff>126492</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19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47769</xdr:rowOff>
    </xdr:from>
    <xdr:ext cx="378565"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048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8433</xdr:rowOff>
    </xdr:from>
    <xdr:to>
      <xdr:col>50</xdr:col>
      <xdr:colOff>165100</xdr:colOff>
      <xdr:row>36</xdr:row>
      <xdr:rowOff>110033</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18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126560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50017" y="5955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28549</xdr:rowOff>
    </xdr:from>
    <xdr:to>
      <xdr:col>46</xdr:col>
      <xdr:colOff>38100</xdr:colOff>
      <xdr:row>36</xdr:row>
      <xdr:rowOff>130149</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200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146676</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61017" y="59759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3404</xdr:rowOff>
    </xdr:from>
    <xdr:to>
      <xdr:col>41</xdr:col>
      <xdr:colOff>101600</xdr:colOff>
      <xdr:row>36</xdr:row>
      <xdr:rowOff>105004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17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121531</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2017" y="5950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6147</xdr:rowOff>
    </xdr:from>
    <xdr:to>
      <xdr:col>36</xdr:col>
      <xdr:colOff>165100</xdr:colOff>
      <xdr:row>36</xdr:row>
      <xdr:rowOff>107747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17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124274</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3017" y="5953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a:extLst>
            <a:ext uri="{FF2B5EF4-FFF2-40B4-BE49-F238E27FC236}">
              <a16:creationId xmlns:a16="http://schemas.microsoft.com/office/drawing/2014/main" id="{00000000-0008-0000-07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37" name="農林水産業費最小値テキスト">
          <a:extLst>
            <a:ext uri="{FF2B5EF4-FFF2-40B4-BE49-F238E27FC236}">
              <a16:creationId xmlns:a16="http://schemas.microsoft.com/office/drawing/2014/main" id="{00000000-0008-0000-0700-000051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39" name="農林水産業費最大値テキスト">
          <a:extLst>
            <a:ext uri="{FF2B5EF4-FFF2-40B4-BE49-F238E27FC236}">
              <a16:creationId xmlns:a16="http://schemas.microsoft.com/office/drawing/2014/main" id="{00000000-0008-0000-0700-000053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2" name="農林水産業費平均値テキスト">
          <a:extLst>
            <a:ext uri="{FF2B5EF4-FFF2-40B4-BE49-F238E27FC236}">
              <a16:creationId xmlns:a16="http://schemas.microsoft.com/office/drawing/2014/main" id="{00000000-0008-0000-0700-000056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1" name="農林水産業費該当値テキスト">
          <a:extLst>
            <a:ext uri="{FF2B5EF4-FFF2-40B4-BE49-F238E27FC236}">
              <a16:creationId xmlns:a16="http://schemas.microsoft.com/office/drawing/2014/main" id="{00000000-0008-0000-0700-000069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2" name="商工費最小値テキスト">
          <a:extLst>
            <a:ext uri="{FF2B5EF4-FFF2-40B4-BE49-F238E27FC236}">
              <a16:creationId xmlns:a16="http://schemas.microsoft.com/office/drawing/2014/main" id="{00000000-0008-0000-0700-000088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4" name="商工費最大値テキスト">
          <a:extLst>
            <a:ext uri="{FF2B5EF4-FFF2-40B4-BE49-F238E27FC236}">
              <a16:creationId xmlns:a16="http://schemas.microsoft.com/office/drawing/2014/main" id="{00000000-0008-0000-0700-00008A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49403</xdr:rowOff>
    </xdr:from>
    <xdr:to>
      <xdr:col>55</xdr:col>
      <xdr:colOff>0</xdr:colOff>
      <xdr:row>76</xdr:row>
      <xdr:rowOff>71668</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9639300" y="13079603"/>
          <a:ext cx="838200" cy="2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29928</xdr:rowOff>
    </xdr:from>
    <xdr:ext cx="469744" cy="259045"/>
    <xdr:sp macro="" textlink="">
      <xdr:nvSpPr>
        <xdr:cNvPr id="397" name="商工費平均値テキスト">
          <a:extLst>
            <a:ext uri="{FF2B5EF4-FFF2-40B4-BE49-F238E27FC236}">
              <a16:creationId xmlns:a16="http://schemas.microsoft.com/office/drawing/2014/main" id="{00000000-0008-0000-0700-00008D010000}"/>
            </a:ext>
          </a:extLst>
        </xdr:cNvPr>
        <xdr:cNvSpPr txBox="1"/>
      </xdr:nvSpPr>
      <xdr:spPr>
        <a:xfrm>
          <a:off x="10528300" y="13060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71668</xdr:rowOff>
    </xdr:from>
    <xdr:to>
      <xdr:col>50</xdr:col>
      <xdr:colOff>114300</xdr:colOff>
      <xdr:row>76</xdr:row>
      <xdr:rowOff>87260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8750300" y="13101868"/>
          <a:ext cx="889000" cy="15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147429</xdr:rowOff>
    </xdr:from>
    <xdr:ext cx="469744"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9404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4460</xdr:rowOff>
    </xdr:from>
    <xdr:to>
      <xdr:col>45</xdr:col>
      <xdr:colOff>177800</xdr:colOff>
      <xdr:row>76</xdr:row>
      <xdr:rowOff>87260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7861300" y="13034660"/>
          <a:ext cx="889000" cy="82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23801</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8515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4460</xdr:rowOff>
    </xdr:from>
    <xdr:to>
      <xdr:col>41</xdr:col>
      <xdr:colOff>50800</xdr:colOff>
      <xdr:row>77</xdr:row>
      <xdr:rowOff>12827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6972300" y="13034660"/>
          <a:ext cx="889000" cy="17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39895</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7626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91101</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737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170053</xdr:rowOff>
    </xdr:from>
    <xdr:to>
      <xdr:col>55</xdr:col>
      <xdr:colOff>50800</xdr:colOff>
      <xdr:row>76</xdr:row>
      <xdr:rowOff>100203</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10426700" y="1302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21480</xdr:rowOff>
    </xdr:from>
    <xdr:ext cx="469744" cy="259045"/>
    <xdr:sp macro="" textlink="">
      <xdr:nvSpPr>
        <xdr:cNvPr id="416" name="商工費該当値テキスト">
          <a:extLst>
            <a:ext uri="{FF2B5EF4-FFF2-40B4-BE49-F238E27FC236}">
              <a16:creationId xmlns:a16="http://schemas.microsoft.com/office/drawing/2014/main" id="{00000000-0008-0000-0700-0000A0010000}"/>
            </a:ext>
          </a:extLst>
        </xdr:cNvPr>
        <xdr:cNvSpPr txBox="1"/>
      </xdr:nvSpPr>
      <xdr:spPr>
        <a:xfrm>
          <a:off x="10528300" y="12880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20868</xdr:rowOff>
    </xdr:from>
    <xdr:to>
      <xdr:col>50</xdr:col>
      <xdr:colOff>165100</xdr:colOff>
      <xdr:row>76</xdr:row>
      <xdr:rowOff>122468</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9588500" y="1305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138995</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282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36460</xdr:rowOff>
    </xdr:from>
    <xdr:to>
      <xdr:col>46</xdr:col>
      <xdr:colOff>38100</xdr:colOff>
      <xdr:row>76</xdr:row>
      <xdr:rowOff>138060</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8699500" y="1306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154586</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15428" y="12841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125110</xdr:rowOff>
    </xdr:from>
    <xdr:to>
      <xdr:col>41</xdr:col>
      <xdr:colOff>101600</xdr:colOff>
      <xdr:row>76</xdr:row>
      <xdr:rowOff>55260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7810500" y="1298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71787</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594111" y="12759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133477</xdr:rowOff>
    </xdr:from>
    <xdr:to>
      <xdr:col>36</xdr:col>
      <xdr:colOff>165100</xdr:colOff>
      <xdr:row>77</xdr:row>
      <xdr:rowOff>63627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6921500" y="1316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80154</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37428" y="12938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id="{00000000-0008-0000-07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3" name="土木費グラフ枠">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5" name="土木費最小値テキスト">
          <a:extLst>
            <a:ext uri="{FF2B5EF4-FFF2-40B4-BE49-F238E27FC236}">
              <a16:creationId xmlns:a16="http://schemas.microsoft.com/office/drawing/2014/main" id="{00000000-0008-0000-0700-0000BD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47" name="土木費最大値テキスト">
          <a:extLst>
            <a:ext uri="{FF2B5EF4-FFF2-40B4-BE49-F238E27FC236}">
              <a16:creationId xmlns:a16="http://schemas.microsoft.com/office/drawing/2014/main" id="{00000000-0008-0000-0700-0000BF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134145</xdr:rowOff>
    </xdr:from>
    <xdr:to>
      <xdr:col>55</xdr:col>
      <xdr:colOff>0</xdr:colOff>
      <xdr:row>97</xdr:row>
      <xdr:rowOff>8479</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flipV="1">
          <a:off x="9639300" y="16593345"/>
          <a:ext cx="838200" cy="4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82700</xdr:rowOff>
    </xdr:from>
    <xdr:ext cx="534377" cy="259045"/>
    <xdr:sp macro="" textlink="">
      <xdr:nvSpPr>
        <xdr:cNvPr id="450" name="土木費平均値テキスト">
          <a:extLst>
            <a:ext uri="{FF2B5EF4-FFF2-40B4-BE49-F238E27FC236}">
              <a16:creationId xmlns:a16="http://schemas.microsoft.com/office/drawing/2014/main" id="{00000000-0008-0000-0700-0000C2010000}"/>
            </a:ext>
          </a:extLst>
        </xdr:cNvPr>
        <xdr:cNvSpPr txBox="1"/>
      </xdr:nvSpPr>
      <xdr:spPr>
        <a:xfrm>
          <a:off x="10528300" y="163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1" name="フローチャート: 判断 450">
          <a:extLst>
            <a:ext uri="{FF2B5EF4-FFF2-40B4-BE49-F238E27FC236}">
              <a16:creationId xmlns:a16="http://schemas.microsoft.com/office/drawing/2014/main" id="{00000000-0008-0000-0700-0000C3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159938</xdr:rowOff>
    </xdr:from>
    <xdr:to>
      <xdr:col>50</xdr:col>
      <xdr:colOff>114300</xdr:colOff>
      <xdr:row>97</xdr:row>
      <xdr:rowOff>8479</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8750300" y="16619138"/>
          <a:ext cx="889000" cy="19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3" name="フローチャート: 判断 452">
          <a:extLst>
            <a:ext uri="{FF2B5EF4-FFF2-40B4-BE49-F238E27FC236}">
              <a16:creationId xmlns:a16="http://schemas.microsoft.com/office/drawing/2014/main" id="{00000000-0008-0000-0700-0000C5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41544</xdr:rowOff>
    </xdr:from>
    <xdr:ext cx="534377"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9372111" y="1632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97203</xdr:rowOff>
    </xdr:from>
    <xdr:to>
      <xdr:col>45</xdr:col>
      <xdr:colOff>177800</xdr:colOff>
      <xdr:row>96</xdr:row>
      <xdr:rowOff>159938</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7861300" y="16556403"/>
          <a:ext cx="889000" cy="62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55013</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8483111" y="1634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6632</xdr:rowOff>
    </xdr:from>
    <xdr:to>
      <xdr:col>41</xdr:col>
      <xdr:colOff>50800</xdr:colOff>
      <xdr:row>96</xdr:row>
      <xdr:rowOff>97203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972300" y="16465832"/>
          <a:ext cx="889000" cy="90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18623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7594111" y="1664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23092</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705111" y="1665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83345</xdr:rowOff>
    </xdr:from>
    <xdr:to>
      <xdr:col>55</xdr:col>
      <xdr:colOff>50800</xdr:colOff>
      <xdr:row>97</xdr:row>
      <xdr:rowOff>13495</xdr:rowOff>
    </xdr:to>
    <xdr:sp macro="" textlink="">
      <xdr:nvSpPr>
        <xdr:cNvPr id="468" name="楕円 467">
          <a:extLst>
            <a:ext uri="{FF2B5EF4-FFF2-40B4-BE49-F238E27FC236}">
              <a16:creationId xmlns:a16="http://schemas.microsoft.com/office/drawing/2014/main" id="{00000000-0008-0000-0700-0000D4010000}"/>
            </a:ext>
          </a:extLst>
        </xdr:cNvPr>
        <xdr:cNvSpPr/>
      </xdr:nvSpPr>
      <xdr:spPr>
        <a:xfrm>
          <a:off x="10426700" y="1654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38249</xdr:rowOff>
    </xdr:from>
    <xdr:ext cx="534377" cy="259045"/>
    <xdr:sp macro="" textlink="">
      <xdr:nvSpPr>
        <xdr:cNvPr id="469" name="土木費該当値テキスト">
          <a:extLst>
            <a:ext uri="{FF2B5EF4-FFF2-40B4-BE49-F238E27FC236}">
              <a16:creationId xmlns:a16="http://schemas.microsoft.com/office/drawing/2014/main" id="{00000000-0008-0000-0700-0000D5010000}"/>
            </a:ext>
          </a:extLst>
        </xdr:cNvPr>
        <xdr:cNvSpPr txBox="1"/>
      </xdr:nvSpPr>
      <xdr:spPr>
        <a:xfrm>
          <a:off x="10528300" y="16497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129129</xdr:rowOff>
    </xdr:from>
    <xdr:to>
      <xdr:col>50</xdr:col>
      <xdr:colOff>165100</xdr:colOff>
      <xdr:row>97</xdr:row>
      <xdr:rowOff>59279</xdr:rowOff>
    </xdr:to>
    <xdr:sp macro="" textlink="">
      <xdr:nvSpPr>
        <xdr:cNvPr id="470" name="楕円 469">
          <a:extLst>
            <a:ext uri="{FF2B5EF4-FFF2-40B4-BE49-F238E27FC236}">
              <a16:creationId xmlns:a16="http://schemas.microsoft.com/office/drawing/2014/main" id="{00000000-0008-0000-0700-0000D6010000}"/>
            </a:ext>
          </a:extLst>
        </xdr:cNvPr>
        <xdr:cNvSpPr/>
      </xdr:nvSpPr>
      <xdr:spPr>
        <a:xfrm>
          <a:off x="9588500" y="1658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50406</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681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109138</xdr:rowOff>
    </xdr:from>
    <xdr:to>
      <xdr:col>46</xdr:col>
      <xdr:colOff>38100</xdr:colOff>
      <xdr:row>97</xdr:row>
      <xdr:rowOff>39288</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8699500" y="16568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30415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661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46403</xdr:rowOff>
    </xdr:from>
    <xdr:to>
      <xdr:col>41</xdr:col>
      <xdr:colOff>101600</xdr:colOff>
      <xdr:row>96</xdr:row>
      <xdr:rowOff>148003</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7810500" y="16505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164530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28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127282</xdr:rowOff>
    </xdr:from>
    <xdr:to>
      <xdr:col>36</xdr:col>
      <xdr:colOff>165100</xdr:colOff>
      <xdr:row>96</xdr:row>
      <xdr:rowOff>57432</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6921500" y="1641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73959</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19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8" name="正方形/長方形 477">
          <a:extLst>
            <a:ext uri="{FF2B5EF4-FFF2-40B4-BE49-F238E27FC236}">
              <a16:creationId xmlns:a16="http://schemas.microsoft.com/office/drawing/2014/main" id="{00000000-0008-0000-0700-0000D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9" name="正方形/長方形 478">
          <a:extLst>
            <a:ext uri="{FF2B5EF4-FFF2-40B4-BE49-F238E27FC236}">
              <a16:creationId xmlns:a16="http://schemas.microsoft.com/office/drawing/2014/main" id="{00000000-0008-0000-0700-0000D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0" name="正方形/長方形 479">
          <a:extLst>
            <a:ext uri="{FF2B5EF4-FFF2-40B4-BE49-F238E27FC236}">
              <a16:creationId xmlns:a16="http://schemas.microsoft.com/office/drawing/2014/main" id="{00000000-0008-0000-0700-0000E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7" name="直線コネクタ 486">
          <a:extLst>
            <a:ext uri="{FF2B5EF4-FFF2-40B4-BE49-F238E27FC236}">
              <a16:creationId xmlns:a16="http://schemas.microsoft.com/office/drawing/2014/main" id="{00000000-0008-0000-0700-0000E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88" name="直線コネクタ 487">
          <a:extLst>
            <a:ext uri="{FF2B5EF4-FFF2-40B4-BE49-F238E27FC236}">
              <a16:creationId xmlns:a16="http://schemas.microsoft.com/office/drawing/2014/main" id="{00000000-0008-0000-0700-0000E8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消防費グラフ枠">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0" name="消防費最小値テキスト">
          <a:extLst>
            <a:ext uri="{FF2B5EF4-FFF2-40B4-BE49-F238E27FC236}">
              <a16:creationId xmlns:a16="http://schemas.microsoft.com/office/drawing/2014/main" id="{00000000-0008-0000-0700-0000F4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2" name="消防費最大値テキスト">
          <a:extLst>
            <a:ext uri="{FF2B5EF4-FFF2-40B4-BE49-F238E27FC236}">
              <a16:creationId xmlns:a16="http://schemas.microsoft.com/office/drawing/2014/main" id="{00000000-0008-0000-0700-0000F6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117937</xdr:rowOff>
    </xdr:from>
    <xdr:to>
      <xdr:col>85</xdr:col>
      <xdr:colOff>127000</xdr:colOff>
      <xdr:row>37</xdr:row>
      <xdr:rowOff>27457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flipV="1">
          <a:off x="15481300" y="6290137"/>
          <a:ext cx="838200" cy="8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62206</xdr:rowOff>
    </xdr:from>
    <xdr:ext cx="469744" cy="259045"/>
    <xdr:sp macro="" textlink="">
      <xdr:nvSpPr>
        <xdr:cNvPr id="505" name="消防費平均値テキスト">
          <a:extLst>
            <a:ext uri="{FF2B5EF4-FFF2-40B4-BE49-F238E27FC236}">
              <a16:creationId xmlns:a16="http://schemas.microsoft.com/office/drawing/2014/main" id="{00000000-0008-0000-0700-0000F9010000}"/>
            </a:ext>
          </a:extLst>
        </xdr:cNvPr>
        <xdr:cNvSpPr txBox="1"/>
      </xdr:nvSpPr>
      <xdr:spPr>
        <a:xfrm>
          <a:off x="16370300" y="6405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6" name="フローチャート: 判断 505">
          <a:extLst>
            <a:ext uri="{FF2B5EF4-FFF2-40B4-BE49-F238E27FC236}">
              <a16:creationId xmlns:a16="http://schemas.microsoft.com/office/drawing/2014/main" id="{00000000-0008-0000-0700-0000FA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27457</xdr:rowOff>
    </xdr:from>
    <xdr:to>
      <xdr:col>81</xdr:col>
      <xdr:colOff>50800</xdr:colOff>
      <xdr:row>37</xdr:row>
      <xdr:rowOff>41996</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4592300" y="6371107"/>
          <a:ext cx="889000" cy="14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08" name="フローチャート: 判断 507">
          <a:extLst>
            <a:ext uri="{FF2B5EF4-FFF2-40B4-BE49-F238E27FC236}">
              <a16:creationId xmlns:a16="http://schemas.microsoft.com/office/drawing/2014/main" id="{00000000-0008-0000-0700-0000FC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8440</xdr:rowOff>
    </xdr:from>
    <xdr:ext cx="469744"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5246428" y="652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41996</xdr:rowOff>
    </xdr:from>
    <xdr:to>
      <xdr:col>76</xdr:col>
      <xdr:colOff>114300</xdr:colOff>
      <xdr:row>37</xdr:row>
      <xdr:rowOff>91099</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3703300" y="6385646"/>
          <a:ext cx="889000" cy="49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40718</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4357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42133</xdr:rowOff>
    </xdr:from>
    <xdr:to>
      <xdr:col>71</xdr:col>
      <xdr:colOff>177800</xdr:colOff>
      <xdr:row>37</xdr:row>
      <xdr:rowOff>91099</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814300" y="6385783"/>
          <a:ext cx="889000" cy="48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22384</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3468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117436</xdr:rowOff>
    </xdr:from>
    <xdr:ext cx="469744"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2579428" y="646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67137</xdr:rowOff>
    </xdr:from>
    <xdr:to>
      <xdr:col>85</xdr:col>
      <xdr:colOff>177800</xdr:colOff>
      <xdr:row>36</xdr:row>
      <xdr:rowOff>168737</xdr:rowOff>
    </xdr:to>
    <xdr:sp macro="" textlink="">
      <xdr:nvSpPr>
        <xdr:cNvPr id="523" name="楕円 522">
          <a:extLst>
            <a:ext uri="{FF2B5EF4-FFF2-40B4-BE49-F238E27FC236}">
              <a16:creationId xmlns:a16="http://schemas.microsoft.com/office/drawing/2014/main" id="{00000000-0008-0000-0700-00000B020000}"/>
            </a:ext>
          </a:extLst>
        </xdr:cNvPr>
        <xdr:cNvSpPr/>
      </xdr:nvSpPr>
      <xdr:spPr>
        <a:xfrm>
          <a:off x="16268700" y="6239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90014</xdr:rowOff>
    </xdr:from>
    <xdr:ext cx="469744" cy="259045"/>
    <xdr:sp macro="" textlink="">
      <xdr:nvSpPr>
        <xdr:cNvPr id="524" name="消防費該当値テキスト">
          <a:extLst>
            <a:ext uri="{FF2B5EF4-FFF2-40B4-BE49-F238E27FC236}">
              <a16:creationId xmlns:a16="http://schemas.microsoft.com/office/drawing/2014/main" id="{00000000-0008-0000-0700-00000C020000}"/>
            </a:ext>
          </a:extLst>
        </xdr:cNvPr>
        <xdr:cNvSpPr txBox="1"/>
      </xdr:nvSpPr>
      <xdr:spPr>
        <a:xfrm>
          <a:off x="16370300" y="6090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148107</xdr:rowOff>
    </xdr:from>
    <xdr:to>
      <xdr:col>81</xdr:col>
      <xdr:colOff>101600</xdr:colOff>
      <xdr:row>37</xdr:row>
      <xdr:rowOff>78257</xdr:rowOff>
    </xdr:to>
    <xdr:sp macro="" textlink="">
      <xdr:nvSpPr>
        <xdr:cNvPr id="525" name="楕円 524">
          <a:extLst>
            <a:ext uri="{FF2B5EF4-FFF2-40B4-BE49-F238E27FC236}">
              <a16:creationId xmlns:a16="http://schemas.microsoft.com/office/drawing/2014/main" id="{00000000-0008-0000-0700-00000D020000}"/>
            </a:ext>
          </a:extLst>
        </xdr:cNvPr>
        <xdr:cNvSpPr/>
      </xdr:nvSpPr>
      <xdr:spPr>
        <a:xfrm>
          <a:off x="15430500" y="632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94784</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0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162646</xdr:rowOff>
    </xdr:from>
    <xdr:to>
      <xdr:col>76</xdr:col>
      <xdr:colOff>165100</xdr:colOff>
      <xdr:row>37</xdr:row>
      <xdr:rowOff>92796</xdr:rowOff>
    </xdr:to>
    <xdr:sp macro="" textlink="">
      <xdr:nvSpPr>
        <xdr:cNvPr id="527" name="楕円 526">
          <a:extLst>
            <a:ext uri="{FF2B5EF4-FFF2-40B4-BE49-F238E27FC236}">
              <a16:creationId xmlns:a16="http://schemas.microsoft.com/office/drawing/2014/main" id="{00000000-0008-0000-0700-00000F020000}"/>
            </a:ext>
          </a:extLst>
        </xdr:cNvPr>
        <xdr:cNvSpPr/>
      </xdr:nvSpPr>
      <xdr:spPr>
        <a:xfrm>
          <a:off x="14541500" y="633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109323</xdr:rowOff>
    </xdr:from>
    <xdr:ext cx="469744"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57428" y="6110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40299</xdr:rowOff>
    </xdr:from>
    <xdr:to>
      <xdr:col>72</xdr:col>
      <xdr:colOff>38100</xdr:colOff>
      <xdr:row>37</xdr:row>
      <xdr:rowOff>141899</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3652500" y="638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158426</xdr:rowOff>
    </xdr:from>
    <xdr:ext cx="469744"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68428" y="6159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162783</xdr:rowOff>
    </xdr:from>
    <xdr:to>
      <xdr:col>67</xdr:col>
      <xdr:colOff>101600</xdr:colOff>
      <xdr:row>37</xdr:row>
      <xdr:rowOff>92933</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2763500" y="633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109460</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79428" y="611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7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700-00001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a:extLst>
            <a:ext uri="{FF2B5EF4-FFF2-40B4-BE49-F238E27FC236}">
              <a16:creationId xmlns:a16="http://schemas.microsoft.com/office/drawing/2014/main" id="{00000000-0008-0000-0700-00001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a:extLst>
            <a:ext uri="{FF2B5EF4-FFF2-40B4-BE49-F238E27FC236}">
              <a16:creationId xmlns:a16="http://schemas.microsoft.com/office/drawing/2014/main" id="{00000000-0008-0000-0700-00001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3" name="直線コネクタ 542">
          <a:extLst>
            <a:ext uri="{FF2B5EF4-FFF2-40B4-BE49-F238E27FC236}">
              <a16:creationId xmlns:a16="http://schemas.microsoft.com/office/drawing/2014/main" id="{00000000-0008-0000-0700-00001F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47" name="直線コネクタ 546">
          <a:extLst>
            <a:ext uri="{FF2B5EF4-FFF2-40B4-BE49-F238E27FC236}">
              <a16:creationId xmlns:a16="http://schemas.microsoft.com/office/drawing/2014/main" id="{00000000-0008-0000-0700-000023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教育費グラフ枠">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5" name="教育費最小値テキスト">
          <a:extLst>
            <a:ext uri="{FF2B5EF4-FFF2-40B4-BE49-F238E27FC236}">
              <a16:creationId xmlns:a16="http://schemas.microsoft.com/office/drawing/2014/main" id="{00000000-0008-0000-0700-00002B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57" name="教育費最大値テキスト">
          <a:extLst>
            <a:ext uri="{FF2B5EF4-FFF2-40B4-BE49-F238E27FC236}">
              <a16:creationId xmlns:a16="http://schemas.microsoft.com/office/drawing/2014/main" id="{00000000-0008-0000-0700-00002D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132650</xdr:rowOff>
    </xdr:from>
    <xdr:to>
      <xdr:col>85</xdr:col>
      <xdr:colOff>127000</xdr:colOff>
      <xdr:row>57</xdr:row>
      <xdr:rowOff>18620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flipV="1">
          <a:off x="15481300" y="9733850"/>
          <a:ext cx="838200" cy="57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93228</xdr:rowOff>
    </xdr:from>
    <xdr:ext cx="534377" cy="259045"/>
    <xdr:sp macro="" textlink="">
      <xdr:nvSpPr>
        <xdr:cNvPr id="560" name="教育費平均値テキスト">
          <a:extLst>
            <a:ext uri="{FF2B5EF4-FFF2-40B4-BE49-F238E27FC236}">
              <a16:creationId xmlns:a16="http://schemas.microsoft.com/office/drawing/2014/main" id="{00000000-0008-0000-0700-000030020000}"/>
            </a:ext>
          </a:extLst>
        </xdr:cNvPr>
        <xdr:cNvSpPr txBox="1"/>
      </xdr:nvSpPr>
      <xdr:spPr>
        <a:xfrm>
          <a:off x="16370300" y="9694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1" name="フローチャート: 判断 560">
          <a:extLst>
            <a:ext uri="{FF2B5EF4-FFF2-40B4-BE49-F238E27FC236}">
              <a16:creationId xmlns:a16="http://schemas.microsoft.com/office/drawing/2014/main" id="{00000000-0008-0000-0700-000031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18620</xdr:rowOff>
    </xdr:from>
    <xdr:to>
      <xdr:col>81</xdr:col>
      <xdr:colOff>50800</xdr:colOff>
      <xdr:row>57</xdr:row>
      <xdr:rowOff>21834</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4592300" y="9791270"/>
          <a:ext cx="889000" cy="3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3" name="フローチャート: 判断 562">
          <a:extLst>
            <a:ext uri="{FF2B5EF4-FFF2-40B4-BE49-F238E27FC236}">
              <a16:creationId xmlns:a16="http://schemas.microsoft.com/office/drawing/2014/main" id="{00000000-0008-0000-0700-000033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68656</xdr:rowOff>
    </xdr:from>
    <xdr:ext cx="534377"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5214111" y="949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141776</xdr:rowOff>
    </xdr:from>
    <xdr:to>
      <xdr:col>76</xdr:col>
      <xdr:colOff>114300</xdr:colOff>
      <xdr:row>57</xdr:row>
      <xdr:rowOff>21834</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3703300" y="9742976"/>
          <a:ext cx="889000" cy="5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79171</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4325111" y="950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110896</xdr:rowOff>
    </xdr:from>
    <xdr:to>
      <xdr:col>71</xdr:col>
      <xdr:colOff>177800</xdr:colOff>
      <xdr:row>56</xdr:row>
      <xdr:rowOff>141776</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814300" y="9712096"/>
          <a:ext cx="889000" cy="30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86612</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3436111" y="985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86882</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2547111" y="9859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81850</xdr:rowOff>
    </xdr:from>
    <xdr:to>
      <xdr:col>85</xdr:col>
      <xdr:colOff>177800</xdr:colOff>
      <xdr:row>57</xdr:row>
      <xdr:rowOff>12000</xdr:rowOff>
    </xdr:to>
    <xdr:sp macro="" textlink="">
      <xdr:nvSpPr>
        <xdr:cNvPr id="578" name="楕円 577">
          <a:extLst>
            <a:ext uri="{FF2B5EF4-FFF2-40B4-BE49-F238E27FC236}">
              <a16:creationId xmlns:a16="http://schemas.microsoft.com/office/drawing/2014/main" id="{00000000-0008-0000-0700-000042020000}"/>
            </a:ext>
          </a:extLst>
        </xdr:cNvPr>
        <xdr:cNvSpPr/>
      </xdr:nvSpPr>
      <xdr:spPr>
        <a:xfrm>
          <a:off x="16268700" y="968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104727</xdr:rowOff>
    </xdr:from>
    <xdr:ext cx="534377" cy="259045"/>
    <xdr:sp macro="" textlink="">
      <xdr:nvSpPr>
        <xdr:cNvPr id="579" name="教育費該当値テキスト">
          <a:extLst>
            <a:ext uri="{FF2B5EF4-FFF2-40B4-BE49-F238E27FC236}">
              <a16:creationId xmlns:a16="http://schemas.microsoft.com/office/drawing/2014/main" id="{00000000-0008-0000-0700-000043020000}"/>
            </a:ext>
          </a:extLst>
        </xdr:cNvPr>
        <xdr:cNvSpPr txBox="1"/>
      </xdr:nvSpPr>
      <xdr:spPr>
        <a:xfrm>
          <a:off x="16370300" y="9534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139270</xdr:rowOff>
    </xdr:from>
    <xdr:to>
      <xdr:col>81</xdr:col>
      <xdr:colOff>101600</xdr:colOff>
      <xdr:row>57</xdr:row>
      <xdr:rowOff>69420</xdr:rowOff>
    </xdr:to>
    <xdr:sp macro="" textlink="">
      <xdr:nvSpPr>
        <xdr:cNvPr id="580" name="楕円 579">
          <a:extLst>
            <a:ext uri="{FF2B5EF4-FFF2-40B4-BE49-F238E27FC236}">
              <a16:creationId xmlns:a16="http://schemas.microsoft.com/office/drawing/2014/main" id="{00000000-0008-0000-0700-000044020000}"/>
            </a:ext>
          </a:extLst>
        </xdr:cNvPr>
        <xdr:cNvSpPr/>
      </xdr:nvSpPr>
      <xdr:spPr>
        <a:xfrm>
          <a:off x="15430500" y="974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60547</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83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142484</xdr:rowOff>
    </xdr:from>
    <xdr:to>
      <xdr:col>76</xdr:col>
      <xdr:colOff>165100</xdr:colOff>
      <xdr:row>57</xdr:row>
      <xdr:rowOff>72634</xdr:rowOff>
    </xdr:to>
    <xdr:sp macro="" textlink="">
      <xdr:nvSpPr>
        <xdr:cNvPr id="582" name="楕円 581">
          <a:extLst>
            <a:ext uri="{FF2B5EF4-FFF2-40B4-BE49-F238E27FC236}">
              <a16:creationId xmlns:a16="http://schemas.microsoft.com/office/drawing/2014/main" id="{00000000-0008-0000-0700-000046020000}"/>
            </a:ext>
          </a:extLst>
        </xdr:cNvPr>
        <xdr:cNvSpPr/>
      </xdr:nvSpPr>
      <xdr:spPr>
        <a:xfrm>
          <a:off x="14541500" y="974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63761</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83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90976</xdr:rowOff>
    </xdr:from>
    <xdr:to>
      <xdr:col>72</xdr:col>
      <xdr:colOff>38100</xdr:colOff>
      <xdr:row>57</xdr:row>
      <xdr:rowOff>21126</xdr:rowOff>
    </xdr:to>
    <xdr:sp macro="" textlink="">
      <xdr:nvSpPr>
        <xdr:cNvPr id="584" name="楕円 583">
          <a:extLst>
            <a:ext uri="{FF2B5EF4-FFF2-40B4-BE49-F238E27FC236}">
              <a16:creationId xmlns:a16="http://schemas.microsoft.com/office/drawing/2014/main" id="{00000000-0008-0000-0700-000048020000}"/>
            </a:ext>
          </a:extLst>
        </xdr:cNvPr>
        <xdr:cNvSpPr/>
      </xdr:nvSpPr>
      <xdr:spPr>
        <a:xfrm>
          <a:off x="13652500" y="969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37653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46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60096</xdr:rowOff>
    </xdr:from>
    <xdr:to>
      <xdr:col>67</xdr:col>
      <xdr:colOff>101600</xdr:colOff>
      <xdr:row>56</xdr:row>
      <xdr:rowOff>161696</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2763500" y="966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6773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436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7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700-00004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a:extLst>
            <a:ext uri="{FF2B5EF4-FFF2-40B4-BE49-F238E27FC236}">
              <a16:creationId xmlns:a16="http://schemas.microsoft.com/office/drawing/2014/main" id="{00000000-0008-0000-0700-00004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a:extLst>
            <a:ext uri="{FF2B5EF4-FFF2-40B4-BE49-F238E27FC236}">
              <a16:creationId xmlns:a16="http://schemas.microsoft.com/office/drawing/2014/main" id="{00000000-0008-0000-0700-00005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8" name="直線コネクタ 597">
          <a:extLst>
            <a:ext uri="{FF2B5EF4-FFF2-40B4-BE49-F238E27FC236}">
              <a16:creationId xmlns:a16="http://schemas.microsoft.com/office/drawing/2014/main" id="{00000000-0008-0000-0700-00005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2" name="直線コネクタ 601">
          <a:extLst>
            <a:ext uri="{FF2B5EF4-FFF2-40B4-BE49-F238E27FC236}">
              <a16:creationId xmlns:a16="http://schemas.microsoft.com/office/drawing/2014/main" id="{00000000-0008-0000-0700-00005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4" name="直線コネクタ 603">
          <a:extLst>
            <a:ext uri="{FF2B5EF4-FFF2-40B4-BE49-F238E27FC236}">
              <a16:creationId xmlns:a16="http://schemas.microsoft.com/office/drawing/2014/main" id="{00000000-0008-0000-0700-00005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8" name="災害復旧費グラフ枠">
          <a:extLst>
            <a:ext uri="{FF2B5EF4-FFF2-40B4-BE49-F238E27FC236}">
              <a16:creationId xmlns:a16="http://schemas.microsoft.com/office/drawing/2014/main" id="{00000000-0008-0000-0700-00006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0" name="災害復旧費最小値テキスト">
          <a:extLst>
            <a:ext uri="{FF2B5EF4-FFF2-40B4-BE49-F238E27FC236}">
              <a16:creationId xmlns:a16="http://schemas.microsoft.com/office/drawing/2014/main" id="{00000000-0008-0000-0700-000062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2" name="災害復旧費最大値テキスト">
          <a:extLst>
            <a:ext uri="{FF2B5EF4-FFF2-40B4-BE49-F238E27FC236}">
              <a16:creationId xmlns:a16="http://schemas.microsoft.com/office/drawing/2014/main" id="{00000000-0008-0000-0700-000064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5" name="災害復旧費平均値テキスト">
          <a:extLst>
            <a:ext uri="{FF2B5EF4-FFF2-40B4-BE49-F238E27FC236}">
              <a16:creationId xmlns:a16="http://schemas.microsoft.com/office/drawing/2014/main" id="{00000000-0008-0000-0700-000067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16" name="フローチャート: 判断 615">
          <a:extLst>
            <a:ext uri="{FF2B5EF4-FFF2-40B4-BE49-F238E27FC236}">
              <a16:creationId xmlns:a16="http://schemas.microsoft.com/office/drawing/2014/main" id="{00000000-0008-0000-0700-000068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18" name="フローチャート: 判断 617">
          <a:extLst>
            <a:ext uri="{FF2B5EF4-FFF2-40B4-BE49-F238E27FC236}">
              <a16:creationId xmlns:a16="http://schemas.microsoft.com/office/drawing/2014/main" id="{00000000-0008-0000-0700-00006A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3" name="楕円 632">
          <a:extLst>
            <a:ext uri="{FF2B5EF4-FFF2-40B4-BE49-F238E27FC236}">
              <a16:creationId xmlns:a16="http://schemas.microsoft.com/office/drawing/2014/main" id="{00000000-0008-0000-0700-000079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4" name="災害復旧費該当値テキスト">
          <a:extLst>
            <a:ext uri="{FF2B5EF4-FFF2-40B4-BE49-F238E27FC236}">
              <a16:creationId xmlns:a16="http://schemas.microsoft.com/office/drawing/2014/main" id="{00000000-0008-0000-0700-00007A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5" name="楕円 634">
          <a:extLst>
            <a:ext uri="{FF2B5EF4-FFF2-40B4-BE49-F238E27FC236}">
              <a16:creationId xmlns:a16="http://schemas.microsoft.com/office/drawing/2014/main" id="{00000000-0008-0000-0700-00007B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37" name="楕円 636">
          <a:extLst>
            <a:ext uri="{FF2B5EF4-FFF2-40B4-BE49-F238E27FC236}">
              <a16:creationId xmlns:a16="http://schemas.microsoft.com/office/drawing/2014/main" id="{00000000-0008-0000-0700-00007D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39" name="楕円 638">
          <a:extLst>
            <a:ext uri="{FF2B5EF4-FFF2-40B4-BE49-F238E27FC236}">
              <a16:creationId xmlns:a16="http://schemas.microsoft.com/office/drawing/2014/main" id="{00000000-0008-0000-0700-00007F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3" name="正方形/長方形 642">
          <a:extLst>
            <a:ext uri="{FF2B5EF4-FFF2-40B4-BE49-F238E27FC236}">
              <a16:creationId xmlns:a16="http://schemas.microsoft.com/office/drawing/2014/main" id="{00000000-0008-0000-0700-00008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4" name="正方形/長方形 643">
          <a:extLst>
            <a:ext uri="{FF2B5EF4-FFF2-40B4-BE49-F238E27FC236}">
              <a16:creationId xmlns:a16="http://schemas.microsoft.com/office/drawing/2014/main" id="{00000000-0008-0000-0700-00008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5" name="正方形/長方形 644">
          <a:extLst>
            <a:ext uri="{FF2B5EF4-FFF2-40B4-BE49-F238E27FC236}">
              <a16:creationId xmlns:a16="http://schemas.microsoft.com/office/drawing/2014/main" id="{00000000-0008-0000-0700-00008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3" name="直線コネクタ 652">
          <a:extLst>
            <a:ext uri="{FF2B5EF4-FFF2-40B4-BE49-F238E27FC236}">
              <a16:creationId xmlns:a16="http://schemas.microsoft.com/office/drawing/2014/main" id="{00000000-0008-0000-0700-00008D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7" name="直線コネクタ 656">
          <a:extLst>
            <a:ext uri="{FF2B5EF4-FFF2-40B4-BE49-F238E27FC236}">
              <a16:creationId xmlns:a16="http://schemas.microsoft.com/office/drawing/2014/main" id="{00000000-0008-0000-0700-000091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3" name="公債費グラフ枠">
          <a:extLst>
            <a:ext uri="{FF2B5EF4-FFF2-40B4-BE49-F238E27FC236}">
              <a16:creationId xmlns:a16="http://schemas.microsoft.com/office/drawing/2014/main" id="{00000000-0008-0000-0700-00009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5" name="公債費最小値テキスト">
          <a:extLst>
            <a:ext uri="{FF2B5EF4-FFF2-40B4-BE49-F238E27FC236}">
              <a16:creationId xmlns:a16="http://schemas.microsoft.com/office/drawing/2014/main" id="{00000000-0008-0000-0700-000099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67" name="公債費最大値テキスト">
          <a:extLst>
            <a:ext uri="{FF2B5EF4-FFF2-40B4-BE49-F238E27FC236}">
              <a16:creationId xmlns:a16="http://schemas.microsoft.com/office/drawing/2014/main" id="{00000000-0008-0000-0700-00009B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14244</xdr:rowOff>
    </xdr:from>
    <xdr:to>
      <xdr:col>85</xdr:col>
      <xdr:colOff>127000</xdr:colOff>
      <xdr:row>98</xdr:row>
      <xdr:rowOff>17582</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5481300" y="16816344"/>
          <a:ext cx="838200" cy="3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171350</xdr:rowOff>
    </xdr:from>
    <xdr:ext cx="469744" cy="259045"/>
    <xdr:sp macro="" textlink="">
      <xdr:nvSpPr>
        <xdr:cNvPr id="670" name="公債費平均値テキスト">
          <a:extLst>
            <a:ext uri="{FF2B5EF4-FFF2-40B4-BE49-F238E27FC236}">
              <a16:creationId xmlns:a16="http://schemas.microsoft.com/office/drawing/2014/main" id="{00000000-0008-0000-0700-00009E020000}"/>
            </a:ext>
          </a:extLst>
        </xdr:cNvPr>
        <xdr:cNvSpPr txBox="1"/>
      </xdr:nvSpPr>
      <xdr:spPr>
        <a:xfrm>
          <a:off x="16370300" y="16459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1" name="フローチャート: 判断 670">
          <a:extLst>
            <a:ext uri="{FF2B5EF4-FFF2-40B4-BE49-F238E27FC236}">
              <a16:creationId xmlns:a16="http://schemas.microsoft.com/office/drawing/2014/main" id="{00000000-0008-0000-0700-00009F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4460</xdr:rowOff>
    </xdr:from>
    <xdr:to>
      <xdr:col>81</xdr:col>
      <xdr:colOff>50800</xdr:colOff>
      <xdr:row>98</xdr:row>
      <xdr:rowOff>14244</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4592300" y="16806560"/>
          <a:ext cx="889000" cy="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3" name="フローチャート: 判断 672">
          <a:extLst>
            <a:ext uri="{FF2B5EF4-FFF2-40B4-BE49-F238E27FC236}">
              <a16:creationId xmlns:a16="http://schemas.microsoft.com/office/drawing/2014/main" id="{00000000-0008-0000-0700-0000A1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125234</xdr:rowOff>
    </xdr:from>
    <xdr:ext cx="469744"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5246428" y="164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170287</xdr:rowOff>
    </xdr:from>
    <xdr:to>
      <xdr:col>76</xdr:col>
      <xdr:colOff>114300</xdr:colOff>
      <xdr:row>98</xdr:row>
      <xdr:rowOff>4460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3703300" y="16800937"/>
          <a:ext cx="889000" cy="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81297</xdr:rowOff>
    </xdr:from>
    <xdr:ext cx="469744"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4357428" y="1636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159085</xdr:rowOff>
    </xdr:from>
    <xdr:to>
      <xdr:col>71</xdr:col>
      <xdr:colOff>177800</xdr:colOff>
      <xdr:row>97</xdr:row>
      <xdr:rowOff>170287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814300" y="16789735"/>
          <a:ext cx="889000" cy="1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99630</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3468428" y="1638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46046</xdr:rowOff>
    </xdr:from>
    <xdr:ext cx="469744"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579428" y="1633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138232</xdr:rowOff>
    </xdr:from>
    <xdr:to>
      <xdr:col>85</xdr:col>
      <xdr:colOff>177800</xdr:colOff>
      <xdr:row>98</xdr:row>
      <xdr:rowOff>68382</xdr:rowOff>
    </xdr:to>
    <xdr:sp macro="" textlink="">
      <xdr:nvSpPr>
        <xdr:cNvPr id="688" name="楕円 687">
          <a:extLst>
            <a:ext uri="{FF2B5EF4-FFF2-40B4-BE49-F238E27FC236}">
              <a16:creationId xmlns:a16="http://schemas.microsoft.com/office/drawing/2014/main" id="{00000000-0008-0000-0700-0000B0020000}"/>
            </a:ext>
          </a:extLst>
        </xdr:cNvPr>
        <xdr:cNvSpPr/>
      </xdr:nvSpPr>
      <xdr:spPr>
        <a:xfrm>
          <a:off x="16268700" y="1676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53159</xdr:rowOff>
    </xdr:from>
    <xdr:ext cx="469744" cy="259045"/>
    <xdr:sp macro="" textlink="">
      <xdr:nvSpPr>
        <xdr:cNvPr id="689" name="公債費該当値テキスト">
          <a:extLst>
            <a:ext uri="{FF2B5EF4-FFF2-40B4-BE49-F238E27FC236}">
              <a16:creationId xmlns:a16="http://schemas.microsoft.com/office/drawing/2014/main" id="{00000000-0008-0000-0700-0000B1020000}"/>
            </a:ext>
          </a:extLst>
        </xdr:cNvPr>
        <xdr:cNvSpPr txBox="1"/>
      </xdr:nvSpPr>
      <xdr:spPr>
        <a:xfrm>
          <a:off x="16370300" y="16683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134894</xdr:rowOff>
    </xdr:from>
    <xdr:to>
      <xdr:col>81</xdr:col>
      <xdr:colOff>101600</xdr:colOff>
      <xdr:row>98</xdr:row>
      <xdr:rowOff>65044</xdr:rowOff>
    </xdr:to>
    <xdr:sp macro="" textlink="">
      <xdr:nvSpPr>
        <xdr:cNvPr id="690" name="楕円 689">
          <a:extLst>
            <a:ext uri="{FF2B5EF4-FFF2-40B4-BE49-F238E27FC236}">
              <a16:creationId xmlns:a16="http://schemas.microsoft.com/office/drawing/2014/main" id="{00000000-0008-0000-0700-0000B2020000}"/>
            </a:ext>
          </a:extLst>
        </xdr:cNvPr>
        <xdr:cNvSpPr/>
      </xdr:nvSpPr>
      <xdr:spPr>
        <a:xfrm>
          <a:off x="15430500" y="1676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56171</xdr:rowOff>
    </xdr:from>
    <xdr:ext cx="469744"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46428" y="16858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125110</xdr:rowOff>
    </xdr:from>
    <xdr:to>
      <xdr:col>76</xdr:col>
      <xdr:colOff>165100</xdr:colOff>
      <xdr:row>98</xdr:row>
      <xdr:rowOff>55260</xdr:rowOff>
    </xdr:to>
    <xdr:sp macro="" textlink="">
      <xdr:nvSpPr>
        <xdr:cNvPr id="692" name="楕円 691">
          <a:extLst>
            <a:ext uri="{FF2B5EF4-FFF2-40B4-BE49-F238E27FC236}">
              <a16:creationId xmlns:a16="http://schemas.microsoft.com/office/drawing/2014/main" id="{00000000-0008-0000-0700-0000B4020000}"/>
            </a:ext>
          </a:extLst>
        </xdr:cNvPr>
        <xdr:cNvSpPr/>
      </xdr:nvSpPr>
      <xdr:spPr>
        <a:xfrm>
          <a:off x="14541500" y="1675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46387</xdr:rowOff>
    </xdr:from>
    <xdr:ext cx="469744"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4357428" y="1684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119487</xdr:rowOff>
    </xdr:from>
    <xdr:to>
      <xdr:col>72</xdr:col>
      <xdr:colOff>38100</xdr:colOff>
      <xdr:row>98</xdr:row>
      <xdr:rowOff>49637</xdr:rowOff>
    </xdr:to>
    <xdr:sp macro="" textlink="">
      <xdr:nvSpPr>
        <xdr:cNvPr id="694" name="楕円 693">
          <a:extLst>
            <a:ext uri="{FF2B5EF4-FFF2-40B4-BE49-F238E27FC236}">
              <a16:creationId xmlns:a16="http://schemas.microsoft.com/office/drawing/2014/main" id="{00000000-0008-0000-0700-0000B6020000}"/>
            </a:ext>
          </a:extLst>
        </xdr:cNvPr>
        <xdr:cNvSpPr/>
      </xdr:nvSpPr>
      <xdr:spPr>
        <a:xfrm>
          <a:off x="13652500" y="1675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40764</xdr:rowOff>
    </xdr:from>
    <xdr:ext cx="469744"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68428" y="16842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108285</xdr:rowOff>
    </xdr:from>
    <xdr:to>
      <xdr:col>67</xdr:col>
      <xdr:colOff>101600</xdr:colOff>
      <xdr:row>98</xdr:row>
      <xdr:rowOff>38435</xdr:rowOff>
    </xdr:to>
    <xdr:sp macro="" textlink="">
      <xdr:nvSpPr>
        <xdr:cNvPr id="696" name="楕円 695">
          <a:extLst>
            <a:ext uri="{FF2B5EF4-FFF2-40B4-BE49-F238E27FC236}">
              <a16:creationId xmlns:a16="http://schemas.microsoft.com/office/drawing/2014/main" id="{00000000-0008-0000-0700-0000B8020000}"/>
            </a:ext>
          </a:extLst>
        </xdr:cNvPr>
        <xdr:cNvSpPr/>
      </xdr:nvSpPr>
      <xdr:spPr>
        <a:xfrm>
          <a:off x="12763500" y="16738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29562</xdr:rowOff>
    </xdr:from>
    <xdr:ext cx="469744"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79428" y="16831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8" name="正方形/長方形 697">
          <a:extLst>
            <a:ext uri="{FF2B5EF4-FFF2-40B4-BE49-F238E27FC236}">
              <a16:creationId xmlns:a16="http://schemas.microsoft.com/office/drawing/2014/main" id="{00000000-0008-0000-0700-0000B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9" name="正方形/長方形 698">
          <a:extLst>
            <a:ext uri="{FF2B5EF4-FFF2-40B4-BE49-F238E27FC236}">
              <a16:creationId xmlns:a16="http://schemas.microsoft.com/office/drawing/2014/main" id="{00000000-0008-0000-0700-0000B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0" name="正方形/長方形 699">
          <a:extLst>
            <a:ext uri="{FF2B5EF4-FFF2-40B4-BE49-F238E27FC236}">
              <a16:creationId xmlns:a16="http://schemas.microsoft.com/office/drawing/2014/main" id="{00000000-0008-0000-0700-0000B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700-0000B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2" name="直線コネクタ 711">
          <a:extLst>
            <a:ext uri="{FF2B5EF4-FFF2-40B4-BE49-F238E27FC236}">
              <a16:creationId xmlns:a16="http://schemas.microsoft.com/office/drawing/2014/main" id="{00000000-0008-0000-0700-0000C8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6" name="諸支出金グラフ枠">
          <a:extLst>
            <a:ext uri="{FF2B5EF4-FFF2-40B4-BE49-F238E27FC236}">
              <a16:creationId xmlns:a16="http://schemas.microsoft.com/office/drawing/2014/main" id="{00000000-0008-0000-0700-0000C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18" name="諸支出金最小値テキスト">
          <a:extLst>
            <a:ext uri="{FF2B5EF4-FFF2-40B4-BE49-F238E27FC236}">
              <a16:creationId xmlns:a16="http://schemas.microsoft.com/office/drawing/2014/main" id="{00000000-0008-0000-0700-0000CE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0" name="諸支出金最大値テキスト">
          <a:extLst>
            <a:ext uri="{FF2B5EF4-FFF2-40B4-BE49-F238E27FC236}">
              <a16:creationId xmlns:a16="http://schemas.microsoft.com/office/drawing/2014/main" id="{00000000-0008-0000-0700-0000D0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3" name="諸支出金平均値テキスト">
          <a:extLst>
            <a:ext uri="{FF2B5EF4-FFF2-40B4-BE49-F238E27FC236}">
              <a16:creationId xmlns:a16="http://schemas.microsoft.com/office/drawing/2014/main" id="{00000000-0008-0000-0700-0000D3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4" name="フローチャート: 判断 723">
          <a:extLst>
            <a:ext uri="{FF2B5EF4-FFF2-40B4-BE49-F238E27FC236}">
              <a16:creationId xmlns:a16="http://schemas.microsoft.com/office/drawing/2014/main" id="{00000000-0008-0000-0700-0000D4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26" name="フローチャート: 判断 725">
          <a:extLst>
            <a:ext uri="{FF2B5EF4-FFF2-40B4-BE49-F238E27FC236}">
              <a16:creationId xmlns:a16="http://schemas.microsoft.com/office/drawing/2014/main" id="{00000000-0008-0000-0700-0000D6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4" name="フローチャート: 判断 733">
          <a:extLst>
            <a:ext uri="{FF2B5EF4-FFF2-40B4-BE49-F238E27FC236}">
              <a16:creationId xmlns:a16="http://schemas.microsoft.com/office/drawing/2014/main" id="{00000000-0008-0000-0700-0000DE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1" name="楕円 740">
          <a:extLst>
            <a:ext uri="{FF2B5EF4-FFF2-40B4-BE49-F238E27FC236}">
              <a16:creationId xmlns:a16="http://schemas.microsoft.com/office/drawing/2014/main" id="{00000000-0008-0000-0700-0000E5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2" name="諸支出金該当値テキスト">
          <a:extLst>
            <a:ext uri="{FF2B5EF4-FFF2-40B4-BE49-F238E27FC236}">
              <a16:creationId xmlns:a16="http://schemas.microsoft.com/office/drawing/2014/main" id="{00000000-0008-0000-0700-0000E6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3" name="楕円 742">
          <a:extLst>
            <a:ext uri="{FF2B5EF4-FFF2-40B4-BE49-F238E27FC236}">
              <a16:creationId xmlns:a16="http://schemas.microsoft.com/office/drawing/2014/main" id="{00000000-0008-0000-0700-0000E7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45" name="楕円 744">
          <a:extLst>
            <a:ext uri="{FF2B5EF4-FFF2-40B4-BE49-F238E27FC236}">
              <a16:creationId xmlns:a16="http://schemas.microsoft.com/office/drawing/2014/main" id="{00000000-0008-0000-0700-0000E9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47" name="楕円 746">
          <a:extLst>
            <a:ext uri="{FF2B5EF4-FFF2-40B4-BE49-F238E27FC236}">
              <a16:creationId xmlns:a16="http://schemas.microsoft.com/office/drawing/2014/main" id="{00000000-0008-0000-0700-0000EB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49" name="楕円 748">
          <a:extLst>
            <a:ext uri="{FF2B5EF4-FFF2-40B4-BE49-F238E27FC236}">
              <a16:creationId xmlns:a16="http://schemas.microsoft.com/office/drawing/2014/main" id="{00000000-0008-0000-0700-0000ED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1" name="正方形/長方形 750">
          <a:extLst>
            <a:ext uri="{FF2B5EF4-FFF2-40B4-BE49-F238E27FC236}">
              <a16:creationId xmlns:a16="http://schemas.microsoft.com/office/drawing/2014/main" id="{00000000-0008-0000-0700-0000E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2" name="正方形/長方形 751">
          <a:extLst>
            <a:ext uri="{FF2B5EF4-FFF2-40B4-BE49-F238E27FC236}">
              <a16:creationId xmlns:a16="http://schemas.microsoft.com/office/drawing/2014/main" id="{00000000-0008-0000-0700-0000F0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3" name="正方形/長方形 752">
          <a:extLst>
            <a:ext uri="{FF2B5EF4-FFF2-40B4-BE49-F238E27FC236}">
              <a16:creationId xmlns:a16="http://schemas.microsoft.com/office/drawing/2014/main" id="{00000000-0008-0000-0700-0000F1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4" name="正方形/長方形 753">
          <a:extLst>
            <a:ext uri="{FF2B5EF4-FFF2-40B4-BE49-F238E27FC236}">
              <a16:creationId xmlns:a16="http://schemas.microsoft.com/office/drawing/2014/main" id="{00000000-0008-0000-0700-0000F2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5" name="正方形/長方形 754">
          <a:extLst>
            <a:ext uri="{FF2B5EF4-FFF2-40B4-BE49-F238E27FC236}">
              <a16:creationId xmlns:a16="http://schemas.microsoft.com/office/drawing/2014/main" id="{00000000-0008-0000-0700-0000F3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5" name="前年度繰上充用金グラフ枠">
          <a:extLst>
            <a:ext uri="{FF2B5EF4-FFF2-40B4-BE49-F238E27FC236}">
              <a16:creationId xmlns:a16="http://schemas.microsoft.com/office/drawing/2014/main" id="{00000000-0008-0000-0700-0000FD02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67" name="前年度繰上充用金最小値テキスト">
          <a:extLst>
            <a:ext uri="{FF2B5EF4-FFF2-40B4-BE49-F238E27FC236}">
              <a16:creationId xmlns:a16="http://schemas.microsoft.com/office/drawing/2014/main" id="{00000000-0008-0000-0700-0000FF02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69" name="前年度繰上充用金最大値テキスト">
          <a:extLst>
            <a:ext uri="{FF2B5EF4-FFF2-40B4-BE49-F238E27FC236}">
              <a16:creationId xmlns:a16="http://schemas.microsoft.com/office/drawing/2014/main" id="{00000000-0008-0000-0700-00000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2" name="前年度繰上充用金平均値テキスト">
          <a:extLst>
            <a:ext uri="{FF2B5EF4-FFF2-40B4-BE49-F238E27FC236}">
              <a16:creationId xmlns:a16="http://schemas.microsoft.com/office/drawing/2014/main" id="{00000000-0008-0000-0700-00000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3" name="フローチャート: 判断 772">
          <a:extLst>
            <a:ext uri="{FF2B5EF4-FFF2-40B4-BE49-F238E27FC236}">
              <a16:creationId xmlns:a16="http://schemas.microsoft.com/office/drawing/2014/main" id="{00000000-0008-0000-0700-00000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5" name="フローチャート: 判断 774">
          <a:extLst>
            <a:ext uri="{FF2B5EF4-FFF2-40B4-BE49-F238E27FC236}">
              <a16:creationId xmlns:a16="http://schemas.microsoft.com/office/drawing/2014/main" id="{00000000-0008-0000-0700-00000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3" name="フローチャート: 判断 782">
          <a:extLst>
            <a:ext uri="{FF2B5EF4-FFF2-40B4-BE49-F238E27FC236}">
              <a16:creationId xmlns:a16="http://schemas.microsoft.com/office/drawing/2014/main" id="{00000000-0008-0000-0700-00000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楕円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1" name="前年度繰上充用金該当値テキスト">
          <a:extLst>
            <a:ext uri="{FF2B5EF4-FFF2-40B4-BE49-F238E27FC236}">
              <a16:creationId xmlns:a16="http://schemas.microsoft.com/office/drawing/2014/main" id="{00000000-0008-0000-0700-00001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2" name="楕円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4" name="楕円 793">
          <a:extLst>
            <a:ext uri="{FF2B5EF4-FFF2-40B4-BE49-F238E27FC236}">
              <a16:creationId xmlns:a16="http://schemas.microsoft.com/office/drawing/2014/main" id="{00000000-0008-0000-0700-00001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6" name="楕円 795">
          <a:extLst>
            <a:ext uri="{FF2B5EF4-FFF2-40B4-BE49-F238E27FC236}">
              <a16:creationId xmlns:a16="http://schemas.microsoft.com/office/drawing/2014/main" id="{00000000-0008-0000-0700-00001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楕円 797">
          <a:extLst>
            <a:ext uri="{FF2B5EF4-FFF2-40B4-BE49-F238E27FC236}">
              <a16:creationId xmlns:a16="http://schemas.microsoft.com/office/drawing/2014/main" id="{00000000-0008-0000-0700-00001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0" name="正方形/長方形 799">
          <a:extLst>
            <a:ext uri="{FF2B5EF4-FFF2-40B4-BE49-F238E27FC236}">
              <a16:creationId xmlns:a16="http://schemas.microsoft.com/office/drawing/2014/main" id="{00000000-0008-0000-0700-00002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1" name="正方形/長方形 800">
          <a:extLst>
            <a:ext uri="{FF2B5EF4-FFF2-40B4-BE49-F238E27FC236}">
              <a16:creationId xmlns:a16="http://schemas.microsoft.com/office/drawing/2014/main" id="{00000000-0008-0000-0700-00002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mn-lt"/>
              <a:ea typeface="+mn-ea"/>
              <a:cs typeface="+mn-cs"/>
            </a:rPr>
            <a:t>総務費は、</a:t>
          </a:r>
          <a:r>
            <a:rPr kumimoji="1" lang="en-US" altLang="ja-JP" sz="1300" b="0" i="0" baseline="0">
              <a:solidFill>
                <a:schemeClr val="dk1"/>
              </a:solidFill>
              <a:effectLst/>
              <a:latin typeface="+mn-lt"/>
              <a:ea typeface="+mn-ea"/>
              <a:cs typeface="+mn-cs"/>
            </a:rPr>
            <a:t>55,468</a:t>
          </a:r>
          <a:r>
            <a:rPr kumimoji="1" lang="ja-JP" altLang="ja-JP" sz="1300" b="0" i="0" baseline="0">
              <a:solidFill>
                <a:schemeClr val="dk1"/>
              </a:solidFill>
              <a:effectLst/>
              <a:latin typeface="+mn-lt"/>
              <a:ea typeface="+mn-ea"/>
              <a:cs typeface="+mn-cs"/>
            </a:rPr>
            <a:t>円となり、基金積立金</a:t>
          </a:r>
          <a:r>
            <a:rPr kumimoji="1" lang="ja-JP" altLang="en-US" sz="1300" b="0" i="0" baseline="0">
              <a:solidFill>
                <a:schemeClr val="dk1"/>
              </a:solidFill>
              <a:effectLst/>
              <a:latin typeface="+mn-lt"/>
              <a:ea typeface="+mn-ea"/>
              <a:cs typeface="+mn-cs"/>
            </a:rPr>
            <a:t>や退職手当等</a:t>
          </a:r>
          <a:r>
            <a:rPr kumimoji="1" lang="ja-JP" altLang="ja-JP" sz="1300" b="0" i="0" baseline="0">
              <a:solidFill>
                <a:schemeClr val="dk1"/>
              </a:solidFill>
              <a:effectLst/>
              <a:latin typeface="+mn-lt"/>
              <a:ea typeface="+mn-ea"/>
              <a:cs typeface="+mn-cs"/>
            </a:rPr>
            <a:t>の減により、対前年</a:t>
          </a:r>
          <a:r>
            <a:rPr kumimoji="1" lang="en-US" altLang="ja-JP" sz="1300" b="0" i="0" baseline="0">
              <a:solidFill>
                <a:schemeClr val="dk1"/>
              </a:solidFill>
              <a:effectLst/>
              <a:latin typeface="+mn-lt"/>
              <a:ea typeface="+mn-ea"/>
              <a:cs typeface="+mn-cs"/>
            </a:rPr>
            <a:t>10,503</a:t>
          </a:r>
          <a:r>
            <a:rPr kumimoji="1" lang="ja-JP" altLang="ja-JP" sz="1300" b="0" i="0" baseline="0">
              <a:solidFill>
                <a:schemeClr val="dk1"/>
              </a:solidFill>
              <a:effectLst/>
              <a:latin typeface="+mn-lt"/>
              <a:ea typeface="+mn-ea"/>
              <a:cs typeface="+mn-cs"/>
            </a:rPr>
            <a:t>円、</a:t>
          </a:r>
          <a:r>
            <a:rPr kumimoji="1" lang="en-US" altLang="ja-JP" sz="1300" b="0" i="0" baseline="0">
              <a:solidFill>
                <a:schemeClr val="dk1"/>
              </a:solidFill>
              <a:effectLst/>
              <a:latin typeface="+mn-lt"/>
              <a:ea typeface="+mn-ea"/>
              <a:cs typeface="+mn-cs"/>
            </a:rPr>
            <a:t>15.9</a:t>
          </a:r>
          <a:r>
            <a:rPr kumimoji="1" lang="ja-JP" altLang="ja-JP" sz="1300" b="0" i="0" baseline="0">
              <a:solidFill>
                <a:schemeClr val="dk1"/>
              </a:solidFill>
              <a:effectLst/>
              <a:latin typeface="+mn-lt"/>
              <a:ea typeface="+mn-ea"/>
              <a:cs typeface="+mn-cs"/>
            </a:rPr>
            <a:t>％の減となった。</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民生費は、</a:t>
          </a:r>
          <a:r>
            <a:rPr kumimoji="1" lang="en-US" altLang="ja-JP" sz="1300" b="0" i="0" baseline="0">
              <a:solidFill>
                <a:schemeClr val="dk1"/>
              </a:solidFill>
              <a:effectLst/>
              <a:latin typeface="+mn-lt"/>
              <a:ea typeface="+mn-ea"/>
              <a:cs typeface="+mn-cs"/>
            </a:rPr>
            <a:t>237,141</a:t>
          </a:r>
          <a:r>
            <a:rPr kumimoji="1" lang="ja-JP" altLang="ja-JP" sz="1300" b="0" i="0" baseline="0">
              <a:solidFill>
                <a:schemeClr val="dk1"/>
              </a:solidFill>
              <a:effectLst/>
              <a:latin typeface="+mn-lt"/>
              <a:ea typeface="+mn-ea"/>
              <a:cs typeface="+mn-cs"/>
            </a:rPr>
            <a:t>円となり、</a:t>
          </a:r>
          <a:r>
            <a:rPr kumimoji="1" lang="ja-JP" altLang="en-US" sz="1300" b="0" i="0" baseline="0">
              <a:solidFill>
                <a:schemeClr val="dk1"/>
              </a:solidFill>
              <a:effectLst/>
              <a:latin typeface="+mn-lt"/>
              <a:ea typeface="+mn-ea"/>
              <a:cs typeface="+mn-cs"/>
            </a:rPr>
            <a:t>住民税非課税世帯等物価高騰対策支援給付金の皆増</a:t>
          </a:r>
          <a:r>
            <a:rPr kumimoji="1" lang="ja-JP" altLang="ja-JP" sz="1300" b="0" i="0" baseline="0">
              <a:solidFill>
                <a:schemeClr val="dk1"/>
              </a:solidFill>
              <a:effectLst/>
              <a:latin typeface="+mn-lt"/>
              <a:ea typeface="+mn-ea"/>
              <a:cs typeface="+mn-cs"/>
            </a:rPr>
            <a:t>等により、対前年</a:t>
          </a:r>
          <a:r>
            <a:rPr kumimoji="1" lang="en-US" altLang="ja-JP" sz="1300" b="0" i="0" baseline="0">
              <a:solidFill>
                <a:schemeClr val="dk1"/>
              </a:solidFill>
              <a:effectLst/>
              <a:latin typeface="+mn-lt"/>
              <a:ea typeface="+mn-ea"/>
              <a:cs typeface="+mn-cs"/>
            </a:rPr>
            <a:t>285</a:t>
          </a:r>
          <a:r>
            <a:rPr kumimoji="1" lang="ja-JP" altLang="ja-JP" sz="1300" b="0" i="0" baseline="0">
              <a:solidFill>
                <a:schemeClr val="dk1"/>
              </a:solidFill>
              <a:effectLst/>
              <a:latin typeface="+mn-lt"/>
              <a:ea typeface="+mn-ea"/>
              <a:cs typeface="+mn-cs"/>
            </a:rPr>
            <a:t>円、</a:t>
          </a:r>
          <a:r>
            <a:rPr kumimoji="1" lang="en-US" altLang="ja-JP" sz="1300" b="0" i="0" baseline="0">
              <a:solidFill>
                <a:schemeClr val="dk1"/>
              </a:solidFill>
              <a:effectLst/>
              <a:latin typeface="+mn-lt"/>
              <a:ea typeface="+mn-ea"/>
              <a:cs typeface="+mn-cs"/>
            </a:rPr>
            <a:t>0.1</a:t>
          </a:r>
          <a:r>
            <a:rPr kumimoji="1" lang="ja-JP" altLang="ja-JP" sz="1300" b="0" i="0" baseline="0">
              <a:solidFill>
                <a:schemeClr val="dk1"/>
              </a:solidFill>
              <a:effectLst/>
              <a:latin typeface="+mn-lt"/>
              <a:ea typeface="+mn-ea"/>
              <a:cs typeface="+mn-cs"/>
            </a:rPr>
            <a:t>％の増となった。</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衛生費は、</a:t>
          </a:r>
          <a:r>
            <a:rPr kumimoji="1" lang="en-US" altLang="ja-JP" sz="1300" b="0" i="0" baseline="0">
              <a:solidFill>
                <a:schemeClr val="dk1"/>
              </a:solidFill>
              <a:effectLst/>
              <a:latin typeface="+mn-lt"/>
              <a:ea typeface="+mn-ea"/>
              <a:cs typeface="+mn-cs"/>
            </a:rPr>
            <a:t>41,557</a:t>
          </a:r>
          <a:r>
            <a:rPr kumimoji="1" lang="ja-JP" altLang="ja-JP" sz="1300" b="0" i="0" baseline="0">
              <a:solidFill>
                <a:schemeClr val="dk1"/>
              </a:solidFill>
              <a:effectLst/>
              <a:latin typeface="+mn-lt"/>
              <a:ea typeface="+mn-ea"/>
              <a:cs typeface="+mn-cs"/>
            </a:rPr>
            <a:t>円となり、</a:t>
          </a:r>
          <a:r>
            <a:rPr kumimoji="1" lang="ja-JP" altLang="en-US" sz="1300" b="0" i="0" baseline="0">
              <a:solidFill>
                <a:schemeClr val="dk1"/>
              </a:solidFill>
              <a:effectLst/>
              <a:latin typeface="+mn-lt"/>
              <a:ea typeface="+mn-ea"/>
              <a:cs typeface="+mn-cs"/>
            </a:rPr>
            <a:t>予防接種事業等の</a:t>
          </a:r>
          <a:r>
            <a:rPr kumimoji="1" lang="ja-JP" altLang="ja-JP" sz="1300" b="0" i="0" baseline="0">
              <a:solidFill>
                <a:schemeClr val="dk1"/>
              </a:solidFill>
              <a:effectLst/>
              <a:latin typeface="+mn-lt"/>
              <a:ea typeface="+mn-ea"/>
              <a:cs typeface="+mn-cs"/>
            </a:rPr>
            <a:t>減により、対前年</a:t>
          </a:r>
          <a:r>
            <a:rPr kumimoji="1" lang="en-US" altLang="ja-JP" sz="1300" b="0" i="0" baseline="0">
              <a:solidFill>
                <a:schemeClr val="dk1"/>
              </a:solidFill>
              <a:effectLst/>
              <a:latin typeface="+mn-lt"/>
              <a:ea typeface="+mn-ea"/>
              <a:cs typeface="+mn-cs"/>
            </a:rPr>
            <a:t>5,363</a:t>
          </a:r>
          <a:r>
            <a:rPr kumimoji="1" lang="ja-JP" altLang="ja-JP" sz="1300" b="0" i="0" baseline="0">
              <a:solidFill>
                <a:schemeClr val="dk1"/>
              </a:solidFill>
              <a:effectLst/>
              <a:latin typeface="+mn-lt"/>
              <a:ea typeface="+mn-ea"/>
              <a:cs typeface="+mn-cs"/>
            </a:rPr>
            <a:t>円、</a:t>
          </a:r>
          <a:r>
            <a:rPr kumimoji="1" lang="en-US" altLang="ja-JP" sz="1300" b="0" i="0" baseline="0">
              <a:solidFill>
                <a:schemeClr val="dk1"/>
              </a:solidFill>
              <a:effectLst/>
              <a:latin typeface="+mn-lt"/>
              <a:ea typeface="+mn-ea"/>
              <a:cs typeface="+mn-cs"/>
            </a:rPr>
            <a:t>11.4</a:t>
          </a:r>
          <a:r>
            <a:rPr kumimoji="1" lang="ja-JP" altLang="ja-JP" sz="1300" b="0" i="0" baseline="0">
              <a:solidFill>
                <a:schemeClr val="dk1"/>
              </a:solidFill>
              <a:effectLst/>
              <a:latin typeface="+mn-lt"/>
              <a:ea typeface="+mn-ea"/>
              <a:cs typeface="+mn-cs"/>
            </a:rPr>
            <a:t>％の減となった。</a:t>
          </a:r>
          <a:r>
            <a:rPr kumimoji="0" lang="ja-JP" altLang="en-US" sz="1300" b="0" i="0" baseline="0">
              <a:solidFill>
                <a:schemeClr val="dk1"/>
              </a:solidFill>
              <a:effectLst/>
              <a:latin typeface="+mn-lt"/>
              <a:ea typeface="+mn-ea"/>
              <a:cs typeface="+mn-cs"/>
            </a:rPr>
            <a:t>　</a:t>
          </a:r>
          <a:r>
            <a:rPr kumimoji="1" lang="ja-JP" altLang="ja-JP" sz="1300" b="0" i="0" baseline="0">
              <a:solidFill>
                <a:schemeClr val="dk1"/>
              </a:solidFill>
              <a:effectLst/>
              <a:latin typeface="+mn-lt"/>
              <a:ea typeface="+mn-ea"/>
              <a:cs typeface="+mn-cs"/>
            </a:rPr>
            <a:t>商工費は、</a:t>
          </a:r>
          <a:r>
            <a:rPr kumimoji="1" lang="en-US" altLang="ja-JP" sz="1300" b="0" i="0" baseline="0">
              <a:solidFill>
                <a:schemeClr val="dk1"/>
              </a:solidFill>
              <a:effectLst/>
              <a:latin typeface="+mn-lt"/>
              <a:ea typeface="+mn-ea"/>
              <a:cs typeface="+mn-cs"/>
            </a:rPr>
            <a:t>9,475</a:t>
          </a:r>
          <a:r>
            <a:rPr kumimoji="1" lang="ja-JP" altLang="ja-JP" sz="1300" b="0" i="0" baseline="0">
              <a:solidFill>
                <a:schemeClr val="dk1"/>
              </a:solidFill>
              <a:effectLst/>
              <a:latin typeface="+mn-lt"/>
              <a:ea typeface="+mn-ea"/>
              <a:cs typeface="+mn-cs"/>
            </a:rPr>
            <a:t>円となり、</a:t>
          </a:r>
          <a:r>
            <a:rPr kumimoji="1" lang="ja-JP" altLang="en-US" sz="1300" b="0" i="0" baseline="0">
              <a:solidFill>
                <a:schemeClr val="dk1"/>
              </a:solidFill>
              <a:effectLst/>
              <a:latin typeface="+mn-lt"/>
              <a:ea typeface="+mn-ea"/>
              <a:cs typeface="+mn-cs"/>
            </a:rPr>
            <a:t>産業文化施設経費等の増</a:t>
          </a:r>
          <a:r>
            <a:rPr kumimoji="1" lang="ja-JP" altLang="ja-JP" sz="1300" b="0" i="0" baseline="0">
              <a:solidFill>
                <a:schemeClr val="dk1"/>
              </a:solidFill>
              <a:effectLst/>
              <a:latin typeface="+mn-lt"/>
              <a:ea typeface="+mn-ea"/>
              <a:cs typeface="+mn-cs"/>
            </a:rPr>
            <a:t>により、対前年</a:t>
          </a:r>
          <a:r>
            <a:rPr kumimoji="1" lang="en-US" altLang="ja-JP" sz="1300" b="0" i="0" baseline="0">
              <a:solidFill>
                <a:schemeClr val="dk1"/>
              </a:solidFill>
              <a:effectLst/>
              <a:latin typeface="+mn-lt"/>
              <a:ea typeface="+mn-ea"/>
              <a:cs typeface="+mn-cs"/>
            </a:rPr>
            <a:t>487</a:t>
          </a:r>
          <a:r>
            <a:rPr kumimoji="1" lang="ja-JP" altLang="ja-JP" sz="1300" b="0" i="0" baseline="0">
              <a:solidFill>
                <a:schemeClr val="dk1"/>
              </a:solidFill>
              <a:effectLst/>
              <a:latin typeface="+mn-lt"/>
              <a:ea typeface="+mn-ea"/>
              <a:cs typeface="+mn-cs"/>
            </a:rPr>
            <a:t>円、</a:t>
          </a:r>
          <a:r>
            <a:rPr kumimoji="1" lang="en-US" altLang="ja-JP" sz="1300" b="0" i="0" baseline="0">
              <a:solidFill>
                <a:schemeClr val="dk1"/>
              </a:solidFill>
              <a:effectLst/>
              <a:latin typeface="+mn-lt"/>
              <a:ea typeface="+mn-ea"/>
              <a:cs typeface="+mn-cs"/>
            </a:rPr>
            <a:t>5.4</a:t>
          </a:r>
          <a:r>
            <a:rPr kumimoji="1" lang="ja-JP" altLang="ja-JP" sz="1300" b="0" i="0" baseline="0">
              <a:solidFill>
                <a:schemeClr val="dk1"/>
              </a:solidFill>
              <a:effectLst/>
              <a:latin typeface="+mn-lt"/>
              <a:ea typeface="+mn-ea"/>
              <a:cs typeface="+mn-cs"/>
            </a:rPr>
            <a:t>％の増となった。</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土木費は、</a:t>
          </a:r>
          <a:r>
            <a:rPr kumimoji="1" lang="en-US" altLang="ja-JP" sz="1300" b="0" i="0" baseline="0">
              <a:solidFill>
                <a:schemeClr val="dk1"/>
              </a:solidFill>
              <a:effectLst/>
              <a:latin typeface="+mn-lt"/>
              <a:ea typeface="+mn-ea"/>
              <a:cs typeface="+mn-cs"/>
            </a:rPr>
            <a:t>40,972</a:t>
          </a:r>
          <a:r>
            <a:rPr kumimoji="1" lang="ja-JP" altLang="ja-JP" sz="1300" b="0" i="0" baseline="0">
              <a:solidFill>
                <a:schemeClr val="dk1"/>
              </a:solidFill>
              <a:effectLst/>
              <a:latin typeface="+mn-lt"/>
              <a:ea typeface="+mn-ea"/>
              <a:cs typeface="+mn-cs"/>
            </a:rPr>
            <a:t>円となり、</a:t>
          </a:r>
          <a:r>
            <a:rPr kumimoji="1" lang="ja-JP" altLang="en-US" sz="1300" b="0" i="0" baseline="0">
              <a:solidFill>
                <a:schemeClr val="dk1"/>
              </a:solidFill>
              <a:effectLst/>
              <a:latin typeface="+mn-lt"/>
              <a:ea typeface="+mn-ea"/>
              <a:cs typeface="+mn-cs"/>
            </a:rPr>
            <a:t>都市再開発</a:t>
          </a:r>
          <a:r>
            <a:rPr kumimoji="1" lang="ja-JP" altLang="ja-JP" sz="1300" b="0" i="0" baseline="0">
              <a:solidFill>
                <a:schemeClr val="dk1"/>
              </a:solidFill>
              <a:effectLst/>
              <a:latin typeface="+mn-lt"/>
              <a:ea typeface="+mn-ea"/>
              <a:cs typeface="+mn-cs"/>
            </a:rPr>
            <a:t>事業等の</a:t>
          </a:r>
          <a:r>
            <a:rPr kumimoji="1" lang="ja-JP" altLang="en-US" sz="1300" b="0" i="0" baseline="0">
              <a:solidFill>
                <a:schemeClr val="dk1"/>
              </a:solidFill>
              <a:effectLst/>
              <a:latin typeface="+mn-lt"/>
              <a:ea typeface="+mn-ea"/>
              <a:cs typeface="+mn-cs"/>
            </a:rPr>
            <a:t>増</a:t>
          </a:r>
          <a:r>
            <a:rPr kumimoji="1" lang="ja-JP" altLang="ja-JP" sz="1300" b="0" i="0" baseline="0">
              <a:solidFill>
                <a:schemeClr val="dk1"/>
              </a:solidFill>
              <a:effectLst/>
              <a:latin typeface="+mn-lt"/>
              <a:ea typeface="+mn-ea"/>
              <a:cs typeface="+mn-cs"/>
            </a:rPr>
            <a:t>により、対前年</a:t>
          </a:r>
          <a:r>
            <a:rPr kumimoji="1" lang="en-US" altLang="ja-JP" sz="1300" b="0" i="0" baseline="0">
              <a:solidFill>
                <a:schemeClr val="dk1"/>
              </a:solidFill>
              <a:effectLst/>
              <a:latin typeface="+mn-lt"/>
              <a:ea typeface="+mn-ea"/>
              <a:cs typeface="+mn-cs"/>
            </a:rPr>
            <a:t>8,011</a:t>
          </a:r>
          <a:r>
            <a:rPr kumimoji="1" lang="ja-JP" altLang="ja-JP" sz="1300" b="0" i="0" baseline="0">
              <a:solidFill>
                <a:schemeClr val="dk1"/>
              </a:solidFill>
              <a:effectLst/>
              <a:latin typeface="+mn-lt"/>
              <a:ea typeface="+mn-ea"/>
              <a:cs typeface="+mn-cs"/>
            </a:rPr>
            <a:t>円、</a:t>
          </a:r>
          <a:r>
            <a:rPr kumimoji="1" lang="en-US" altLang="ja-JP" sz="1300" b="0" i="0" baseline="0">
              <a:solidFill>
                <a:schemeClr val="dk1"/>
              </a:solidFill>
              <a:effectLst/>
              <a:latin typeface="+mn-lt"/>
              <a:ea typeface="+mn-ea"/>
              <a:cs typeface="+mn-cs"/>
            </a:rPr>
            <a:t>24.3</a:t>
          </a:r>
          <a:r>
            <a:rPr kumimoji="1" lang="ja-JP" altLang="ja-JP" sz="1300" b="0" i="0" baseline="0">
              <a:solidFill>
                <a:schemeClr val="dk1"/>
              </a:solidFill>
              <a:effectLst/>
              <a:latin typeface="+mn-lt"/>
              <a:ea typeface="+mn-ea"/>
              <a:cs typeface="+mn-cs"/>
            </a:rPr>
            <a:t>％の</a:t>
          </a:r>
          <a:r>
            <a:rPr kumimoji="1" lang="ja-JP" altLang="en-US" sz="1300" b="0" i="0" baseline="0">
              <a:solidFill>
                <a:schemeClr val="dk1"/>
              </a:solidFill>
              <a:effectLst/>
              <a:latin typeface="+mn-lt"/>
              <a:ea typeface="+mn-ea"/>
              <a:cs typeface="+mn-cs"/>
            </a:rPr>
            <a:t>増</a:t>
          </a:r>
          <a:r>
            <a:rPr kumimoji="1" lang="ja-JP" altLang="ja-JP" sz="1300" b="0" i="0" baseline="0">
              <a:solidFill>
                <a:schemeClr val="dk1"/>
              </a:solidFill>
              <a:effectLst/>
              <a:latin typeface="+mn-lt"/>
              <a:ea typeface="+mn-ea"/>
              <a:cs typeface="+mn-cs"/>
            </a:rPr>
            <a:t>となった。</a:t>
          </a:r>
          <a:r>
            <a:rPr kumimoji="0" lang="ja-JP" altLang="en-US" sz="1300" b="0" i="0" baseline="0">
              <a:solidFill>
                <a:schemeClr val="dk1"/>
              </a:solidFill>
              <a:effectLst/>
              <a:latin typeface="+mn-lt"/>
              <a:ea typeface="+mn-ea"/>
              <a:cs typeface="+mn-cs"/>
            </a:rPr>
            <a:t>　</a:t>
          </a:r>
          <a:r>
            <a:rPr kumimoji="1" lang="ja-JP" altLang="ja-JP" sz="1300" b="0" i="0" baseline="0">
              <a:solidFill>
                <a:schemeClr val="dk1"/>
              </a:solidFill>
              <a:effectLst/>
              <a:latin typeface="+mn-lt"/>
              <a:ea typeface="+mn-ea"/>
              <a:cs typeface="+mn-cs"/>
            </a:rPr>
            <a:t>教育費は、</a:t>
          </a:r>
          <a:r>
            <a:rPr kumimoji="1" lang="en-US" altLang="ja-JP" sz="1300" b="0" i="0" baseline="0">
              <a:solidFill>
                <a:schemeClr val="dk1"/>
              </a:solidFill>
              <a:effectLst/>
              <a:latin typeface="+mn-lt"/>
              <a:ea typeface="+mn-ea"/>
              <a:cs typeface="+mn-cs"/>
            </a:rPr>
            <a:t>76,542</a:t>
          </a:r>
          <a:r>
            <a:rPr kumimoji="1" lang="ja-JP" altLang="ja-JP" sz="1300" b="0" i="0" baseline="0">
              <a:solidFill>
                <a:schemeClr val="dk1"/>
              </a:solidFill>
              <a:effectLst/>
              <a:latin typeface="+mn-lt"/>
              <a:ea typeface="+mn-ea"/>
              <a:cs typeface="+mn-cs"/>
            </a:rPr>
            <a:t>円となり、</a:t>
          </a:r>
          <a:r>
            <a:rPr kumimoji="1" lang="ja-JP" altLang="en-US" sz="1300" b="0" i="0" baseline="0">
              <a:solidFill>
                <a:schemeClr val="dk1"/>
              </a:solidFill>
              <a:effectLst/>
              <a:latin typeface="+mn-lt"/>
              <a:ea typeface="+mn-ea"/>
              <a:cs typeface="+mn-cs"/>
            </a:rPr>
            <a:t>学校改築推進経費や給食運営費等の増</a:t>
          </a:r>
          <a:r>
            <a:rPr kumimoji="1" lang="ja-JP" altLang="ja-JP" sz="1300" b="0" i="0" baseline="0">
              <a:solidFill>
                <a:schemeClr val="dk1"/>
              </a:solidFill>
              <a:effectLst/>
              <a:latin typeface="+mn-lt"/>
              <a:ea typeface="+mn-ea"/>
              <a:cs typeface="+mn-cs"/>
            </a:rPr>
            <a:t>により、対前年</a:t>
          </a:r>
          <a:r>
            <a:rPr kumimoji="1" lang="en-US" altLang="ja-JP" sz="1300" b="0" i="0" baseline="0">
              <a:solidFill>
                <a:schemeClr val="dk1"/>
              </a:solidFill>
              <a:effectLst/>
              <a:latin typeface="+mn-lt"/>
              <a:ea typeface="+mn-ea"/>
              <a:cs typeface="+mn-cs"/>
            </a:rPr>
            <a:t>12,559</a:t>
          </a:r>
          <a:r>
            <a:rPr kumimoji="1" lang="ja-JP" altLang="ja-JP" sz="1300" b="0" i="0" baseline="0">
              <a:solidFill>
                <a:schemeClr val="dk1"/>
              </a:solidFill>
              <a:effectLst/>
              <a:latin typeface="+mn-lt"/>
              <a:ea typeface="+mn-ea"/>
              <a:cs typeface="+mn-cs"/>
            </a:rPr>
            <a:t>円、</a:t>
          </a:r>
          <a:r>
            <a:rPr kumimoji="1" lang="en-US" altLang="ja-JP" sz="1300" b="0" i="0" baseline="0">
              <a:solidFill>
                <a:schemeClr val="dk1"/>
              </a:solidFill>
              <a:effectLst/>
              <a:latin typeface="+mn-lt"/>
              <a:ea typeface="+mn-ea"/>
              <a:cs typeface="+mn-cs"/>
            </a:rPr>
            <a:t>19.6</a:t>
          </a:r>
          <a:r>
            <a:rPr kumimoji="1" lang="ja-JP" altLang="ja-JP" sz="1300" b="0" i="0" baseline="0">
              <a:solidFill>
                <a:schemeClr val="dk1"/>
              </a:solidFill>
              <a:effectLst/>
              <a:latin typeface="+mn-lt"/>
              <a:ea typeface="+mn-ea"/>
              <a:cs typeface="+mn-cs"/>
            </a:rPr>
            <a:t>％の増となった。</a:t>
          </a:r>
          <a:endParaRPr lang="ja-JP" altLang="ja-JP" sz="13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特別区民税の増等により、財政調整基金は</a:t>
          </a:r>
          <a:r>
            <a:rPr kumimoji="1" lang="en-US" altLang="ja-JP" sz="1300">
              <a:solidFill>
                <a:schemeClr val="dk1"/>
              </a:solidFill>
              <a:effectLst/>
              <a:latin typeface="+mn-lt"/>
              <a:ea typeface="+mn-ea"/>
              <a:cs typeface="+mn-cs"/>
            </a:rPr>
            <a:t>9.2</a:t>
          </a:r>
          <a:r>
            <a:rPr kumimoji="1" lang="ja-JP" altLang="ja-JP" sz="1300">
              <a:solidFill>
                <a:schemeClr val="dk1"/>
              </a:solidFill>
              <a:effectLst/>
              <a:latin typeface="+mn-lt"/>
              <a:ea typeface="+mn-ea"/>
              <a:cs typeface="+mn-cs"/>
            </a:rPr>
            <a:t>億円の積立を行ったため対前年</a:t>
          </a:r>
          <a:r>
            <a:rPr kumimoji="1" lang="en-US" altLang="ja-JP" sz="1300">
              <a:solidFill>
                <a:schemeClr val="dk1"/>
              </a:solidFill>
              <a:effectLst/>
              <a:latin typeface="+mn-lt"/>
              <a:ea typeface="+mn-ea"/>
              <a:cs typeface="+mn-cs"/>
            </a:rPr>
            <a:t>0.27</a:t>
          </a:r>
          <a:r>
            <a:rPr kumimoji="1" lang="ja-JP" altLang="ja-JP" sz="1300">
              <a:solidFill>
                <a:schemeClr val="dk1"/>
              </a:solidFill>
              <a:effectLst/>
              <a:latin typeface="+mn-lt"/>
              <a:ea typeface="+mn-ea"/>
              <a:cs typeface="+mn-cs"/>
            </a:rPr>
            <a:t>％の増となった。</a:t>
          </a:r>
          <a:endParaRPr lang="ja-JP" altLang="ja-JP" sz="1300">
            <a:effectLst/>
          </a:endParaRPr>
        </a:p>
        <a:p>
          <a:r>
            <a:rPr kumimoji="1" lang="ja-JP" altLang="ja-JP" sz="1300">
              <a:solidFill>
                <a:schemeClr val="dk1"/>
              </a:solidFill>
              <a:effectLst/>
              <a:latin typeface="+mn-lt"/>
              <a:ea typeface="+mn-ea"/>
              <a:cs typeface="+mn-cs"/>
            </a:rPr>
            <a:t>実質収支額は前年度比</a:t>
          </a:r>
          <a:r>
            <a:rPr kumimoji="1" lang="en-US" altLang="ja-JP" sz="1300">
              <a:solidFill>
                <a:schemeClr val="dk1"/>
              </a:solidFill>
              <a:effectLst/>
              <a:latin typeface="+mn-lt"/>
              <a:ea typeface="+mn-ea"/>
              <a:cs typeface="+mn-cs"/>
            </a:rPr>
            <a:t>0.51</a:t>
          </a:r>
          <a:r>
            <a:rPr kumimoji="1" lang="ja-JP" altLang="ja-JP" sz="1300">
              <a:solidFill>
                <a:schemeClr val="dk1"/>
              </a:solidFill>
              <a:effectLst/>
              <a:latin typeface="+mn-lt"/>
              <a:ea typeface="+mn-ea"/>
              <a:cs typeface="+mn-cs"/>
            </a:rPr>
            <a:t>％の減となったが、</a:t>
          </a:r>
          <a:r>
            <a:rPr kumimoji="1" lang="en-US" altLang="ja-JP" sz="1300">
              <a:solidFill>
                <a:schemeClr val="dk1"/>
              </a:solidFill>
              <a:effectLst/>
              <a:latin typeface="+mn-lt"/>
              <a:ea typeface="+mn-ea"/>
              <a:cs typeface="+mn-cs"/>
            </a:rPr>
            <a:t>23</a:t>
          </a:r>
          <a:r>
            <a:rPr kumimoji="1" lang="ja-JP" altLang="ja-JP" sz="1300">
              <a:solidFill>
                <a:schemeClr val="dk1"/>
              </a:solidFill>
              <a:effectLst/>
              <a:latin typeface="+mn-lt"/>
              <a:ea typeface="+mn-ea"/>
              <a:cs typeface="+mn-cs"/>
            </a:rPr>
            <a:t>区平均は</a:t>
          </a:r>
          <a:r>
            <a:rPr kumimoji="1" lang="en-US" altLang="ja-JP" sz="1300">
              <a:solidFill>
                <a:schemeClr val="dk1"/>
              </a:solidFill>
              <a:effectLst/>
              <a:latin typeface="+mn-lt"/>
              <a:ea typeface="+mn-ea"/>
              <a:cs typeface="+mn-cs"/>
            </a:rPr>
            <a:t>0.95</a:t>
          </a:r>
          <a:r>
            <a:rPr kumimoji="1" lang="ja-JP" altLang="ja-JP" sz="1300">
              <a:solidFill>
                <a:schemeClr val="dk1"/>
              </a:solidFill>
              <a:effectLst/>
              <a:latin typeface="+mn-lt"/>
              <a:ea typeface="+mn-ea"/>
              <a:cs typeface="+mn-cs"/>
            </a:rPr>
            <a:t>％下回っている。</a:t>
          </a:r>
          <a:endParaRPr lang="ja-JP" altLang="ja-JP" sz="1300">
            <a:effectLst/>
          </a:endParaRPr>
        </a:p>
        <a:p>
          <a:r>
            <a:rPr kumimoji="1" lang="ja-JP" altLang="ja-JP" sz="1300">
              <a:solidFill>
                <a:schemeClr val="dk1"/>
              </a:solidFill>
              <a:effectLst/>
              <a:latin typeface="+mn-lt"/>
              <a:ea typeface="+mn-ea"/>
              <a:cs typeface="+mn-cs"/>
            </a:rPr>
            <a:t>実質単年度収支額は、</a:t>
          </a:r>
          <a:r>
            <a:rPr kumimoji="1" lang="en-US" altLang="ja-JP" sz="1300">
              <a:solidFill>
                <a:schemeClr val="dk1"/>
              </a:solidFill>
              <a:effectLst/>
              <a:latin typeface="+mn-lt"/>
              <a:ea typeface="+mn-ea"/>
              <a:cs typeface="+mn-cs"/>
            </a:rPr>
            <a:t>556,143</a:t>
          </a:r>
          <a:r>
            <a:rPr kumimoji="1" lang="ja-JP" altLang="ja-JP" sz="1300">
              <a:solidFill>
                <a:schemeClr val="dk1"/>
              </a:solidFill>
              <a:effectLst/>
              <a:latin typeface="+mn-lt"/>
              <a:ea typeface="+mn-ea"/>
              <a:cs typeface="+mn-cs"/>
            </a:rPr>
            <a:t>千円で対前年</a:t>
          </a:r>
          <a:r>
            <a:rPr kumimoji="1" lang="en-US" altLang="ja-JP" sz="1300">
              <a:solidFill>
                <a:schemeClr val="dk1"/>
              </a:solidFill>
              <a:effectLst/>
              <a:latin typeface="+mn-lt"/>
              <a:ea typeface="+mn-ea"/>
              <a:cs typeface="+mn-cs"/>
            </a:rPr>
            <a:t>1,093,755</a:t>
          </a:r>
          <a:r>
            <a:rPr kumimoji="1" lang="ja-JP" altLang="ja-JP" sz="1300">
              <a:solidFill>
                <a:schemeClr val="dk1"/>
              </a:solidFill>
              <a:effectLst/>
              <a:latin typeface="+mn-lt"/>
              <a:ea typeface="+mn-ea"/>
              <a:cs typeface="+mn-cs"/>
            </a:rPr>
            <a:t>円の減で、財政調整基金積立金の減</a:t>
          </a:r>
          <a:r>
            <a:rPr kumimoji="1" lang="ja-JP" altLang="en-US" sz="1300">
              <a:solidFill>
                <a:schemeClr val="dk1"/>
              </a:solidFill>
              <a:effectLst/>
              <a:latin typeface="+mn-lt"/>
              <a:ea typeface="+mn-ea"/>
              <a:cs typeface="+mn-cs"/>
            </a:rPr>
            <a:t>等</a:t>
          </a:r>
          <a:r>
            <a:rPr kumimoji="1" lang="ja-JP" altLang="ja-JP" sz="1300">
              <a:solidFill>
                <a:schemeClr val="dk1"/>
              </a:solidFill>
              <a:effectLst/>
              <a:latin typeface="+mn-lt"/>
              <a:ea typeface="+mn-ea"/>
              <a:cs typeface="+mn-cs"/>
            </a:rPr>
            <a:t>により、対前年比が</a:t>
          </a:r>
          <a:r>
            <a:rPr kumimoji="1" lang="en-US" altLang="ja-JP" sz="1300">
              <a:solidFill>
                <a:schemeClr val="dk1"/>
              </a:solidFill>
              <a:effectLst/>
              <a:latin typeface="+mn-lt"/>
              <a:ea typeface="+mn-ea"/>
              <a:cs typeface="+mn-cs"/>
            </a:rPr>
            <a:t>1.01</a:t>
          </a:r>
          <a:r>
            <a:rPr kumimoji="1" lang="ja-JP" altLang="ja-JP" sz="1300">
              <a:solidFill>
                <a:schemeClr val="dk1"/>
              </a:solidFill>
              <a:effectLst/>
              <a:latin typeface="+mn-lt"/>
              <a:ea typeface="+mn-ea"/>
              <a:cs typeface="+mn-cs"/>
            </a:rPr>
            <a:t>％減少した。</a:t>
          </a:r>
          <a:endParaRPr lang="ja-JP" altLang="ja-JP" sz="13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b="0" i="0" baseline="0">
              <a:solidFill>
                <a:schemeClr val="dk1"/>
              </a:solidFill>
              <a:effectLst/>
              <a:latin typeface="+mn-lt"/>
              <a:ea typeface="+mn-ea"/>
              <a:cs typeface="+mn-cs"/>
            </a:rPr>
            <a:t>一般会計、国民健康保険事業会計をはじめ全ての特別会計において実質収支は継続して黒字になっている。</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財政健全性は良好に維持されており、今後も適切な財政運営</a:t>
          </a:r>
          <a:r>
            <a:rPr kumimoji="1" lang="ja-JP" altLang="en-US" sz="1300" b="0" i="0" baseline="0">
              <a:solidFill>
                <a:schemeClr val="dk1"/>
              </a:solidFill>
              <a:effectLst/>
              <a:latin typeface="+mn-lt"/>
              <a:ea typeface="+mn-ea"/>
              <a:cs typeface="+mn-cs"/>
            </a:rPr>
            <a:t>に</a:t>
          </a:r>
          <a:r>
            <a:rPr kumimoji="1" lang="ja-JP" altLang="ja-JP" sz="1300" b="0" i="0" baseline="0">
              <a:solidFill>
                <a:schemeClr val="dk1"/>
              </a:solidFill>
              <a:effectLst/>
              <a:latin typeface="+mn-lt"/>
              <a:ea typeface="+mn-ea"/>
              <a:cs typeface="+mn-cs"/>
            </a:rPr>
            <a:t>努めていく。</a:t>
          </a:r>
          <a:endParaRPr lang="ja-JP" altLang="ja-JP" sz="13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3" customWidth="1"/>
    <col min="12" max="12" width="2.21875" style="173" customWidth="1"/>
    <col min="13" max="17" width="2.33203125" style="173" customWidth="1"/>
    <col min="18" max="119" width="2.109375" style="173" customWidth="1"/>
    <col min="120" max="16384" width="0" style="173"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4"/>
      <c r="DK1" s="174"/>
      <c r="DL1" s="174"/>
      <c r="DM1" s="174"/>
      <c r="DN1" s="174"/>
      <c r="DO1" s="174"/>
    </row>
    <row r="2" spans="1:119" ht="24" thickBot="1" x14ac:dyDescent="0.25">
      <c r="B2" s="175" t="s">
        <v>77</v>
      </c>
      <c r="C2" s="175"/>
      <c r="D2" s="176"/>
    </row>
    <row r="3" spans="1:119" ht="18.75" customHeight="1" thickBot="1" x14ac:dyDescent="0.25">
      <c r="A3" s="174"/>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4"/>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200169797</v>
      </c>
      <c r="BO4" s="462"/>
      <c r="BP4" s="462"/>
      <c r="BQ4" s="462"/>
      <c r="BR4" s="462"/>
      <c r="BS4" s="462"/>
      <c r="BT4" s="462"/>
      <c r="BU4" s="463"/>
      <c r="BV4" s="461">
        <v>195518418</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5.2</v>
      </c>
      <c r="CU4" s="602"/>
      <c r="CV4" s="602"/>
      <c r="CW4" s="602"/>
      <c r="CX4" s="602"/>
      <c r="CY4" s="602"/>
      <c r="CZ4" s="602"/>
      <c r="DA4" s="603"/>
      <c r="DB4" s="601">
        <v>5.7</v>
      </c>
      <c r="DC4" s="602"/>
      <c r="DD4" s="602"/>
      <c r="DE4" s="602"/>
      <c r="DF4" s="602"/>
      <c r="DG4" s="602"/>
      <c r="DH4" s="602"/>
      <c r="DI4" s="603"/>
    </row>
    <row r="5" spans="1:119" ht="18.75" customHeight="1" x14ac:dyDescent="0.2">
      <c r="A5" s="174"/>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193796055</v>
      </c>
      <c r="BO5" s="433"/>
      <c r="BP5" s="433"/>
      <c r="BQ5" s="433"/>
      <c r="BR5" s="433"/>
      <c r="BS5" s="433"/>
      <c r="BT5" s="433"/>
      <c r="BU5" s="434"/>
      <c r="BV5" s="432">
        <v>188940434</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76.8</v>
      </c>
      <c r="CU5" s="430"/>
      <c r="CV5" s="430"/>
      <c r="CW5" s="430"/>
      <c r="CX5" s="430"/>
      <c r="CY5" s="430"/>
      <c r="CZ5" s="430"/>
      <c r="DA5" s="431"/>
      <c r="DB5" s="429">
        <v>74.8</v>
      </c>
      <c r="DC5" s="430"/>
      <c r="DD5" s="430"/>
      <c r="DE5" s="430"/>
      <c r="DF5" s="430"/>
      <c r="DG5" s="430"/>
      <c r="DH5" s="430"/>
      <c r="DI5" s="431"/>
    </row>
    <row r="6" spans="1:119" ht="18.75" customHeight="1" x14ac:dyDescent="0.2">
      <c r="A6" s="174"/>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6373742</v>
      </c>
      <c r="BO6" s="433"/>
      <c r="BP6" s="433"/>
      <c r="BQ6" s="433"/>
      <c r="BR6" s="433"/>
      <c r="BS6" s="433"/>
      <c r="BT6" s="433"/>
      <c r="BU6" s="434"/>
      <c r="BV6" s="432">
        <v>6577984</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76.8</v>
      </c>
      <c r="CU6" s="576"/>
      <c r="CV6" s="576"/>
      <c r="CW6" s="576"/>
      <c r="CX6" s="576"/>
      <c r="CY6" s="576"/>
      <c r="CZ6" s="576"/>
      <c r="DA6" s="577"/>
      <c r="DB6" s="575">
        <v>74.8</v>
      </c>
      <c r="DC6" s="576"/>
      <c r="DD6" s="576"/>
      <c r="DE6" s="576"/>
      <c r="DF6" s="576"/>
      <c r="DG6" s="576"/>
      <c r="DH6" s="576"/>
      <c r="DI6" s="577"/>
    </row>
    <row r="7" spans="1:119" ht="18.75" customHeight="1" x14ac:dyDescent="0.2">
      <c r="A7" s="174"/>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479549</v>
      </c>
      <c r="BO7" s="433"/>
      <c r="BP7" s="433"/>
      <c r="BQ7" s="433"/>
      <c r="BR7" s="433"/>
      <c r="BS7" s="433"/>
      <c r="BT7" s="433"/>
      <c r="BU7" s="434"/>
      <c r="BV7" s="432">
        <v>317203</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113402767</v>
      </c>
      <c r="CU7" s="433"/>
      <c r="CV7" s="433"/>
      <c r="CW7" s="433"/>
      <c r="CX7" s="433"/>
      <c r="CY7" s="433"/>
      <c r="CZ7" s="433"/>
      <c r="DA7" s="434"/>
      <c r="DB7" s="432">
        <v>109737994</v>
      </c>
      <c r="DC7" s="433"/>
      <c r="DD7" s="433"/>
      <c r="DE7" s="433"/>
      <c r="DF7" s="433"/>
      <c r="DG7" s="433"/>
      <c r="DH7" s="433"/>
      <c r="DI7" s="434"/>
    </row>
    <row r="8" spans="1:119" ht="18.75" customHeight="1" thickBot="1" x14ac:dyDescent="0.25">
      <c r="A8" s="174"/>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5894193</v>
      </c>
      <c r="BO8" s="433"/>
      <c r="BP8" s="433"/>
      <c r="BQ8" s="433"/>
      <c r="BR8" s="433"/>
      <c r="BS8" s="433"/>
      <c r="BT8" s="433"/>
      <c r="BU8" s="434"/>
      <c r="BV8" s="432">
        <v>6260781</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0.56999999999999995</v>
      </c>
      <c r="CU8" s="536"/>
      <c r="CV8" s="536"/>
      <c r="CW8" s="536"/>
      <c r="CX8" s="536"/>
      <c r="CY8" s="536"/>
      <c r="CZ8" s="536"/>
      <c r="DA8" s="537"/>
      <c r="DB8" s="535">
        <v>0.56999999999999995</v>
      </c>
      <c r="DC8" s="536"/>
      <c r="DD8" s="536"/>
      <c r="DE8" s="536"/>
      <c r="DF8" s="536"/>
      <c r="DG8" s="536"/>
      <c r="DH8" s="536"/>
      <c r="DI8" s="537"/>
    </row>
    <row r="9" spans="1:119" ht="18.75" customHeight="1" thickBot="1" x14ac:dyDescent="0.25">
      <c r="A9" s="174"/>
      <c r="B9" s="564" t="s">
        <v>107</v>
      </c>
      <c r="C9" s="565"/>
      <c r="D9" s="565"/>
      <c r="E9" s="565"/>
      <c r="F9" s="565"/>
      <c r="G9" s="565"/>
      <c r="H9" s="565"/>
      <c r="I9" s="565"/>
      <c r="J9" s="565"/>
      <c r="K9" s="483"/>
      <c r="L9" s="566" t="s">
        <v>108</v>
      </c>
      <c r="M9" s="567"/>
      <c r="N9" s="567"/>
      <c r="O9" s="567"/>
      <c r="P9" s="567"/>
      <c r="Q9" s="568"/>
      <c r="R9" s="569">
        <v>422488</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-366588</v>
      </c>
      <c r="BO9" s="433"/>
      <c r="BP9" s="433"/>
      <c r="BQ9" s="433"/>
      <c r="BR9" s="433"/>
      <c r="BS9" s="433"/>
      <c r="BT9" s="433"/>
      <c r="BU9" s="434"/>
      <c r="BV9" s="432">
        <v>-683025</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0.8</v>
      </c>
      <c r="CU9" s="430"/>
      <c r="CV9" s="430"/>
      <c r="CW9" s="430"/>
      <c r="CX9" s="430"/>
      <c r="CY9" s="430"/>
      <c r="CZ9" s="430"/>
      <c r="DA9" s="431"/>
      <c r="DB9" s="429">
        <v>0.8</v>
      </c>
      <c r="DC9" s="430"/>
      <c r="DD9" s="430"/>
      <c r="DE9" s="430"/>
      <c r="DF9" s="430"/>
      <c r="DG9" s="430"/>
      <c r="DH9" s="430"/>
      <c r="DI9" s="431"/>
    </row>
    <row r="10" spans="1:119" ht="18.75" customHeight="1" thickBot="1" x14ac:dyDescent="0.25">
      <c r="A10" s="174"/>
      <c r="B10" s="564"/>
      <c r="C10" s="565"/>
      <c r="D10" s="565"/>
      <c r="E10" s="565"/>
      <c r="F10" s="565"/>
      <c r="G10" s="565"/>
      <c r="H10" s="565"/>
      <c r="I10" s="565"/>
      <c r="J10" s="565"/>
      <c r="K10" s="483"/>
      <c r="L10" s="388" t="s">
        <v>113</v>
      </c>
      <c r="M10" s="389"/>
      <c r="N10" s="389"/>
      <c r="O10" s="389"/>
      <c r="P10" s="389"/>
      <c r="Q10" s="390"/>
      <c r="R10" s="385">
        <v>386855</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922731</v>
      </c>
      <c r="BO10" s="433"/>
      <c r="BP10" s="433"/>
      <c r="BQ10" s="433"/>
      <c r="BR10" s="433"/>
      <c r="BS10" s="433"/>
      <c r="BT10" s="433"/>
      <c r="BU10" s="434"/>
      <c r="BV10" s="432">
        <v>2332923</v>
      </c>
      <c r="BW10" s="433"/>
      <c r="BX10" s="433"/>
      <c r="BY10" s="433"/>
      <c r="BZ10" s="433"/>
      <c r="CA10" s="433"/>
      <c r="CB10" s="433"/>
      <c r="CC10" s="434"/>
      <c r="CD10" s="177" t="s">
        <v>116</v>
      </c>
      <c r="CE10" s="178"/>
      <c r="CF10" s="178"/>
      <c r="CG10" s="178"/>
      <c r="CH10" s="178"/>
      <c r="CI10" s="178"/>
      <c r="CJ10" s="178"/>
      <c r="CK10" s="178"/>
      <c r="CL10" s="178"/>
      <c r="CM10" s="178"/>
      <c r="CN10" s="178"/>
      <c r="CO10" s="178"/>
      <c r="CP10" s="178"/>
      <c r="CQ10" s="178"/>
      <c r="CR10" s="178"/>
      <c r="CS10" s="179"/>
      <c r="CT10" s="180"/>
      <c r="CU10" s="181"/>
      <c r="CV10" s="181"/>
      <c r="CW10" s="181"/>
      <c r="CX10" s="181"/>
      <c r="CY10" s="181"/>
      <c r="CZ10" s="181"/>
      <c r="DA10" s="182"/>
      <c r="DB10" s="180"/>
      <c r="DC10" s="181"/>
      <c r="DD10" s="181"/>
      <c r="DE10" s="181"/>
      <c r="DF10" s="181"/>
      <c r="DG10" s="181"/>
      <c r="DH10" s="181"/>
      <c r="DI10" s="182"/>
    </row>
    <row r="11" spans="1:119" ht="18.75" customHeight="1" thickBot="1" x14ac:dyDescent="0.25">
      <c r="A11" s="174"/>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4"/>
      <c r="B12" s="538" t="s">
        <v>123</v>
      </c>
      <c r="C12" s="539"/>
      <c r="D12" s="539"/>
      <c r="E12" s="539"/>
      <c r="F12" s="539"/>
      <c r="G12" s="539"/>
      <c r="H12" s="539"/>
      <c r="I12" s="539"/>
      <c r="J12" s="539"/>
      <c r="K12" s="540"/>
      <c r="L12" s="547" t="s">
        <v>124</v>
      </c>
      <c r="M12" s="548"/>
      <c r="N12" s="548"/>
      <c r="O12" s="548"/>
      <c r="P12" s="548"/>
      <c r="Q12" s="549"/>
      <c r="R12" s="550">
        <v>408280</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4"/>
      <c r="B13" s="541"/>
      <c r="C13" s="542"/>
      <c r="D13" s="542"/>
      <c r="E13" s="542"/>
      <c r="F13" s="542"/>
      <c r="G13" s="542"/>
      <c r="H13" s="542"/>
      <c r="I13" s="542"/>
      <c r="J13" s="542"/>
      <c r="K13" s="543"/>
      <c r="L13" s="183"/>
      <c r="M13" s="516" t="s">
        <v>130</v>
      </c>
      <c r="N13" s="517"/>
      <c r="O13" s="517"/>
      <c r="P13" s="517"/>
      <c r="Q13" s="518"/>
      <c r="R13" s="519">
        <v>392795</v>
      </c>
      <c r="S13" s="520"/>
      <c r="T13" s="520"/>
      <c r="U13" s="520"/>
      <c r="V13" s="521"/>
      <c r="W13" s="522" t="s">
        <v>131</v>
      </c>
      <c r="X13" s="418"/>
      <c r="Y13" s="418"/>
      <c r="Z13" s="418"/>
      <c r="AA13" s="418"/>
      <c r="AB13" s="419"/>
      <c r="AC13" s="385">
        <v>186</v>
      </c>
      <c r="AD13" s="386"/>
      <c r="AE13" s="386"/>
      <c r="AF13" s="386"/>
      <c r="AG13" s="387"/>
      <c r="AH13" s="385">
        <v>168</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556143</v>
      </c>
      <c r="BO13" s="433"/>
      <c r="BP13" s="433"/>
      <c r="BQ13" s="433"/>
      <c r="BR13" s="433"/>
      <c r="BS13" s="433"/>
      <c r="BT13" s="433"/>
      <c r="BU13" s="434"/>
      <c r="BV13" s="432">
        <v>1649898</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-3.7</v>
      </c>
      <c r="CU13" s="430"/>
      <c r="CV13" s="430"/>
      <c r="CW13" s="430"/>
      <c r="CX13" s="430"/>
      <c r="CY13" s="430"/>
      <c r="CZ13" s="430"/>
      <c r="DA13" s="431"/>
      <c r="DB13" s="429">
        <v>-4.2</v>
      </c>
      <c r="DC13" s="430"/>
      <c r="DD13" s="430"/>
      <c r="DE13" s="430"/>
      <c r="DF13" s="430"/>
      <c r="DG13" s="430"/>
      <c r="DH13" s="430"/>
      <c r="DI13" s="431"/>
    </row>
    <row r="14" spans="1:119" ht="18.75" customHeight="1" thickBot="1" x14ac:dyDescent="0.25">
      <c r="A14" s="174"/>
      <c r="B14" s="541"/>
      <c r="C14" s="542"/>
      <c r="D14" s="542"/>
      <c r="E14" s="542"/>
      <c r="F14" s="542"/>
      <c r="G14" s="542"/>
      <c r="H14" s="542"/>
      <c r="I14" s="542"/>
      <c r="J14" s="542"/>
      <c r="K14" s="543"/>
      <c r="L14" s="506" t="s">
        <v>135</v>
      </c>
      <c r="M14" s="559"/>
      <c r="N14" s="559"/>
      <c r="O14" s="559"/>
      <c r="P14" s="559"/>
      <c r="Q14" s="560"/>
      <c r="R14" s="519">
        <v>404196</v>
      </c>
      <c r="S14" s="520"/>
      <c r="T14" s="520"/>
      <c r="U14" s="520"/>
      <c r="V14" s="521"/>
      <c r="W14" s="523"/>
      <c r="X14" s="421"/>
      <c r="Y14" s="421"/>
      <c r="Z14" s="421"/>
      <c r="AA14" s="421"/>
      <c r="AB14" s="422"/>
      <c r="AC14" s="512">
        <v>0.1</v>
      </c>
      <c r="AD14" s="513"/>
      <c r="AE14" s="513"/>
      <c r="AF14" s="513"/>
      <c r="AG14" s="514"/>
      <c r="AH14" s="512">
        <v>0.1</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4"/>
      <c r="B15" s="541"/>
      <c r="C15" s="542"/>
      <c r="D15" s="542"/>
      <c r="E15" s="542"/>
      <c r="F15" s="542"/>
      <c r="G15" s="542"/>
      <c r="H15" s="542"/>
      <c r="I15" s="542"/>
      <c r="J15" s="542"/>
      <c r="K15" s="543"/>
      <c r="L15" s="183"/>
      <c r="M15" s="516" t="s">
        <v>130</v>
      </c>
      <c r="N15" s="517"/>
      <c r="O15" s="517"/>
      <c r="P15" s="517"/>
      <c r="Q15" s="518"/>
      <c r="R15" s="519">
        <v>390476</v>
      </c>
      <c r="S15" s="520"/>
      <c r="T15" s="520"/>
      <c r="U15" s="520"/>
      <c r="V15" s="521"/>
      <c r="W15" s="522" t="s">
        <v>137</v>
      </c>
      <c r="X15" s="418"/>
      <c r="Y15" s="418"/>
      <c r="Z15" s="418"/>
      <c r="AA15" s="418"/>
      <c r="AB15" s="419"/>
      <c r="AC15" s="385">
        <v>27296</v>
      </c>
      <c r="AD15" s="386"/>
      <c r="AE15" s="386"/>
      <c r="AF15" s="386"/>
      <c r="AG15" s="387"/>
      <c r="AH15" s="385">
        <v>26835</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61209420</v>
      </c>
      <c r="BO15" s="462"/>
      <c r="BP15" s="462"/>
      <c r="BQ15" s="462"/>
      <c r="BR15" s="462"/>
      <c r="BS15" s="462"/>
      <c r="BT15" s="462"/>
      <c r="BU15" s="463"/>
      <c r="BV15" s="461">
        <v>56685231</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4"/>
      <c r="CU15" s="185"/>
      <c r="CV15" s="185"/>
      <c r="CW15" s="185"/>
      <c r="CX15" s="185"/>
      <c r="CY15" s="185"/>
      <c r="CZ15" s="185"/>
      <c r="DA15" s="186"/>
      <c r="DB15" s="184"/>
      <c r="DC15" s="185"/>
      <c r="DD15" s="185"/>
      <c r="DE15" s="185"/>
      <c r="DF15" s="185"/>
      <c r="DG15" s="185"/>
      <c r="DH15" s="185"/>
      <c r="DI15" s="186"/>
    </row>
    <row r="16" spans="1:119" ht="18.75" customHeight="1" x14ac:dyDescent="0.2">
      <c r="A16" s="174"/>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14.4</v>
      </c>
      <c r="AD16" s="513"/>
      <c r="AE16" s="513"/>
      <c r="AF16" s="513"/>
      <c r="AG16" s="514"/>
      <c r="AH16" s="512">
        <v>16.600000000000001</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103191793</v>
      </c>
      <c r="BO16" s="433"/>
      <c r="BP16" s="433"/>
      <c r="BQ16" s="433"/>
      <c r="BR16" s="433"/>
      <c r="BS16" s="433"/>
      <c r="BT16" s="433"/>
      <c r="BU16" s="434"/>
      <c r="BV16" s="432">
        <v>100353623</v>
      </c>
      <c r="BW16" s="433"/>
      <c r="BX16" s="433"/>
      <c r="BY16" s="433"/>
      <c r="BZ16" s="433"/>
      <c r="CA16" s="433"/>
      <c r="CB16" s="433"/>
      <c r="CC16" s="434"/>
      <c r="CD16" s="187"/>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4"/>
      <c r="B17" s="544"/>
      <c r="C17" s="545"/>
      <c r="D17" s="545"/>
      <c r="E17" s="545"/>
      <c r="F17" s="545"/>
      <c r="G17" s="545"/>
      <c r="H17" s="545"/>
      <c r="I17" s="545"/>
      <c r="J17" s="545"/>
      <c r="K17" s="546"/>
      <c r="L17" s="188"/>
      <c r="M17" s="525" t="s">
        <v>143</v>
      </c>
      <c r="N17" s="526"/>
      <c r="O17" s="526"/>
      <c r="P17" s="526"/>
      <c r="Q17" s="527"/>
      <c r="R17" s="509" t="s">
        <v>144</v>
      </c>
      <c r="S17" s="510"/>
      <c r="T17" s="510"/>
      <c r="U17" s="510"/>
      <c r="V17" s="511"/>
      <c r="W17" s="522" t="s">
        <v>145</v>
      </c>
      <c r="X17" s="418"/>
      <c r="Y17" s="418"/>
      <c r="Z17" s="418"/>
      <c r="AA17" s="418"/>
      <c r="AB17" s="419"/>
      <c r="AC17" s="385">
        <v>162606</v>
      </c>
      <c r="AD17" s="386"/>
      <c r="AE17" s="386"/>
      <c r="AF17" s="386"/>
      <c r="AG17" s="387"/>
      <c r="AH17" s="385">
        <v>134610</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113402767</v>
      </c>
      <c r="BO17" s="433"/>
      <c r="BP17" s="433"/>
      <c r="BQ17" s="433"/>
      <c r="BR17" s="433"/>
      <c r="BS17" s="433"/>
      <c r="BT17" s="433"/>
      <c r="BU17" s="434"/>
      <c r="BV17" s="432">
        <v>109737994</v>
      </c>
      <c r="BW17" s="433"/>
      <c r="BX17" s="433"/>
      <c r="BY17" s="433"/>
      <c r="BZ17" s="433"/>
      <c r="CA17" s="433"/>
      <c r="CB17" s="433"/>
      <c r="CC17" s="434"/>
      <c r="CD17" s="187"/>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4"/>
      <c r="B18" s="482" t="s">
        <v>147</v>
      </c>
      <c r="C18" s="483"/>
      <c r="D18" s="483"/>
      <c r="E18" s="484"/>
      <c r="F18" s="484"/>
      <c r="G18" s="484"/>
      <c r="H18" s="484"/>
      <c r="I18" s="484"/>
      <c r="J18" s="484"/>
      <c r="K18" s="484"/>
      <c r="L18" s="485">
        <v>22.85</v>
      </c>
      <c r="M18" s="485"/>
      <c r="N18" s="485"/>
      <c r="O18" s="485"/>
      <c r="P18" s="485"/>
      <c r="Q18" s="485"/>
      <c r="R18" s="486"/>
      <c r="S18" s="486"/>
      <c r="T18" s="486"/>
      <c r="U18" s="486"/>
      <c r="V18" s="487"/>
      <c r="W18" s="503"/>
      <c r="X18" s="504"/>
      <c r="Y18" s="504"/>
      <c r="Z18" s="504"/>
      <c r="AA18" s="504"/>
      <c r="AB18" s="528"/>
      <c r="AC18" s="402">
        <v>85.5</v>
      </c>
      <c r="AD18" s="403"/>
      <c r="AE18" s="403"/>
      <c r="AF18" s="403"/>
      <c r="AG18" s="488"/>
      <c r="AH18" s="402">
        <v>83.3</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90579592</v>
      </c>
      <c r="BO18" s="433"/>
      <c r="BP18" s="433"/>
      <c r="BQ18" s="433"/>
      <c r="BR18" s="433"/>
      <c r="BS18" s="433"/>
      <c r="BT18" s="433"/>
      <c r="BU18" s="434"/>
      <c r="BV18" s="432">
        <v>88296836</v>
      </c>
      <c r="BW18" s="433"/>
      <c r="BX18" s="433"/>
      <c r="BY18" s="433"/>
      <c r="BZ18" s="433"/>
      <c r="CA18" s="433"/>
      <c r="CB18" s="433"/>
      <c r="CC18" s="434"/>
      <c r="CD18" s="187"/>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4"/>
      <c r="B19" s="482" t="s">
        <v>149</v>
      </c>
      <c r="C19" s="483"/>
      <c r="D19" s="483"/>
      <c r="E19" s="484"/>
      <c r="F19" s="484"/>
      <c r="G19" s="484"/>
      <c r="H19" s="484"/>
      <c r="I19" s="484"/>
      <c r="J19" s="484"/>
      <c r="K19" s="484"/>
      <c r="L19" s="492">
        <v>18490</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137718960</v>
      </c>
      <c r="BO19" s="433"/>
      <c r="BP19" s="433"/>
      <c r="BQ19" s="433"/>
      <c r="BR19" s="433"/>
      <c r="BS19" s="433"/>
      <c r="BT19" s="433"/>
      <c r="BU19" s="434"/>
      <c r="BV19" s="432">
        <v>133029505</v>
      </c>
      <c r="BW19" s="433"/>
      <c r="BX19" s="433"/>
      <c r="BY19" s="433"/>
      <c r="BZ19" s="433"/>
      <c r="CA19" s="433"/>
      <c r="CB19" s="433"/>
      <c r="CC19" s="434"/>
      <c r="CD19" s="187"/>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4"/>
      <c r="B20" s="482" t="s">
        <v>151</v>
      </c>
      <c r="C20" s="483"/>
      <c r="D20" s="483"/>
      <c r="E20" s="484"/>
      <c r="F20" s="484"/>
      <c r="G20" s="484"/>
      <c r="H20" s="484"/>
      <c r="I20" s="484"/>
      <c r="J20" s="484"/>
      <c r="K20" s="484"/>
      <c r="L20" s="492">
        <v>237641</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7"/>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4"/>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7"/>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4"/>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14259942</v>
      </c>
      <c r="BO22" s="462"/>
      <c r="BP22" s="462"/>
      <c r="BQ22" s="462"/>
      <c r="BR22" s="462"/>
      <c r="BS22" s="462"/>
      <c r="BT22" s="462"/>
      <c r="BU22" s="463"/>
      <c r="BV22" s="461">
        <v>11958043</v>
      </c>
      <c r="BW22" s="462"/>
      <c r="BX22" s="462"/>
      <c r="BY22" s="462"/>
      <c r="BZ22" s="462"/>
      <c r="CA22" s="462"/>
      <c r="CB22" s="462"/>
      <c r="CC22" s="463"/>
      <c r="CD22" s="187"/>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4"/>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12701842</v>
      </c>
      <c r="BO23" s="433"/>
      <c r="BP23" s="433"/>
      <c r="BQ23" s="433"/>
      <c r="BR23" s="433"/>
      <c r="BS23" s="433"/>
      <c r="BT23" s="433"/>
      <c r="BU23" s="434"/>
      <c r="BV23" s="432">
        <v>11328943</v>
      </c>
      <c r="BW23" s="433"/>
      <c r="BX23" s="433"/>
      <c r="BY23" s="433"/>
      <c r="BZ23" s="433"/>
      <c r="CA23" s="433"/>
      <c r="CB23" s="433"/>
      <c r="CC23" s="434"/>
      <c r="CD23" s="187"/>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4"/>
      <c r="B24" s="411"/>
      <c r="C24" s="412"/>
      <c r="D24" s="413"/>
      <c r="E24" s="388" t="s">
        <v>161</v>
      </c>
      <c r="F24" s="389"/>
      <c r="G24" s="389"/>
      <c r="H24" s="389"/>
      <c r="I24" s="389"/>
      <c r="J24" s="389"/>
      <c r="K24" s="390"/>
      <c r="L24" s="385">
        <v>1</v>
      </c>
      <c r="M24" s="386"/>
      <c r="N24" s="386"/>
      <c r="O24" s="386"/>
      <c r="P24" s="387"/>
      <c r="Q24" s="385">
        <v>9120</v>
      </c>
      <c r="R24" s="386"/>
      <c r="S24" s="386"/>
      <c r="T24" s="386"/>
      <c r="U24" s="386"/>
      <c r="V24" s="387"/>
      <c r="W24" s="475"/>
      <c r="X24" s="412"/>
      <c r="Y24" s="413"/>
      <c r="Z24" s="388" t="s">
        <v>162</v>
      </c>
      <c r="AA24" s="389"/>
      <c r="AB24" s="389"/>
      <c r="AC24" s="389"/>
      <c r="AD24" s="389"/>
      <c r="AE24" s="389"/>
      <c r="AF24" s="389"/>
      <c r="AG24" s="390"/>
      <c r="AH24" s="385">
        <v>2577</v>
      </c>
      <c r="AI24" s="386"/>
      <c r="AJ24" s="386"/>
      <c r="AK24" s="386"/>
      <c r="AL24" s="387"/>
      <c r="AM24" s="385">
        <v>7341873</v>
      </c>
      <c r="AN24" s="386"/>
      <c r="AO24" s="386"/>
      <c r="AP24" s="386"/>
      <c r="AQ24" s="386"/>
      <c r="AR24" s="387"/>
      <c r="AS24" s="385">
        <v>2849</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14259942</v>
      </c>
      <c r="BO24" s="433"/>
      <c r="BP24" s="433"/>
      <c r="BQ24" s="433"/>
      <c r="BR24" s="433"/>
      <c r="BS24" s="433"/>
      <c r="BT24" s="433"/>
      <c r="BU24" s="434"/>
      <c r="BV24" s="432">
        <v>11958043</v>
      </c>
      <c r="BW24" s="433"/>
      <c r="BX24" s="433"/>
      <c r="BY24" s="433"/>
      <c r="BZ24" s="433"/>
      <c r="CA24" s="433"/>
      <c r="CB24" s="433"/>
      <c r="CC24" s="434"/>
      <c r="CD24" s="187"/>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4"/>
      <c r="B25" s="411"/>
      <c r="C25" s="412"/>
      <c r="D25" s="413"/>
      <c r="E25" s="388" t="s">
        <v>164</v>
      </c>
      <c r="F25" s="389"/>
      <c r="G25" s="389"/>
      <c r="H25" s="389"/>
      <c r="I25" s="389"/>
      <c r="J25" s="389"/>
      <c r="K25" s="390"/>
      <c r="L25" s="385">
        <v>2</v>
      </c>
      <c r="M25" s="386"/>
      <c r="N25" s="386"/>
      <c r="O25" s="386"/>
      <c r="P25" s="387"/>
      <c r="Q25" s="385">
        <v>9160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30171273</v>
      </c>
      <c r="BO25" s="462"/>
      <c r="BP25" s="462"/>
      <c r="BQ25" s="462"/>
      <c r="BR25" s="462"/>
      <c r="BS25" s="462"/>
      <c r="BT25" s="462"/>
      <c r="BU25" s="463"/>
      <c r="BV25" s="461">
        <v>33304484</v>
      </c>
      <c r="BW25" s="462"/>
      <c r="BX25" s="462"/>
      <c r="BY25" s="462"/>
      <c r="BZ25" s="462"/>
      <c r="CA25" s="462"/>
      <c r="CB25" s="462"/>
      <c r="CC25" s="463"/>
      <c r="CD25" s="187"/>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4"/>
      <c r="B26" s="411"/>
      <c r="C26" s="412"/>
      <c r="D26" s="413"/>
      <c r="E26" s="388" t="s">
        <v>167</v>
      </c>
      <c r="F26" s="389"/>
      <c r="G26" s="389"/>
      <c r="H26" s="389"/>
      <c r="I26" s="389"/>
      <c r="J26" s="389"/>
      <c r="K26" s="390"/>
      <c r="L26" s="385">
        <v>1</v>
      </c>
      <c r="M26" s="386"/>
      <c r="N26" s="386"/>
      <c r="O26" s="386"/>
      <c r="P26" s="387"/>
      <c r="Q26" s="385">
        <v>7970</v>
      </c>
      <c r="R26" s="386"/>
      <c r="S26" s="386"/>
      <c r="T26" s="386"/>
      <c r="U26" s="386"/>
      <c r="V26" s="387"/>
      <c r="W26" s="475"/>
      <c r="X26" s="412"/>
      <c r="Y26" s="413"/>
      <c r="Z26" s="388" t="s">
        <v>168</v>
      </c>
      <c r="AA26" s="443"/>
      <c r="AB26" s="443"/>
      <c r="AC26" s="443"/>
      <c r="AD26" s="443"/>
      <c r="AE26" s="443"/>
      <c r="AF26" s="443"/>
      <c r="AG26" s="444"/>
      <c r="AH26" s="385">
        <v>217</v>
      </c>
      <c r="AI26" s="386"/>
      <c r="AJ26" s="386"/>
      <c r="AK26" s="386"/>
      <c r="AL26" s="387"/>
      <c r="AM26" s="385">
        <v>625611</v>
      </c>
      <c r="AN26" s="386"/>
      <c r="AO26" s="386"/>
      <c r="AP26" s="386"/>
      <c r="AQ26" s="386"/>
      <c r="AR26" s="387"/>
      <c r="AS26" s="385">
        <v>2883</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600000</v>
      </c>
      <c r="BO26" s="433"/>
      <c r="BP26" s="433"/>
      <c r="BQ26" s="433"/>
      <c r="BR26" s="433"/>
      <c r="BS26" s="433"/>
      <c r="BT26" s="433"/>
      <c r="BU26" s="434"/>
      <c r="BV26" s="432">
        <v>500000</v>
      </c>
      <c r="BW26" s="433"/>
      <c r="BX26" s="433"/>
      <c r="BY26" s="433"/>
      <c r="BZ26" s="433"/>
      <c r="CA26" s="433"/>
      <c r="CB26" s="433"/>
      <c r="CC26" s="434"/>
      <c r="CD26" s="187"/>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4"/>
      <c r="B27" s="411"/>
      <c r="C27" s="412"/>
      <c r="D27" s="413"/>
      <c r="E27" s="388" t="s">
        <v>170</v>
      </c>
      <c r="F27" s="389"/>
      <c r="G27" s="389"/>
      <c r="H27" s="389"/>
      <c r="I27" s="389"/>
      <c r="J27" s="389"/>
      <c r="K27" s="390"/>
      <c r="L27" s="385">
        <v>1</v>
      </c>
      <c r="M27" s="386"/>
      <c r="N27" s="386"/>
      <c r="O27" s="386"/>
      <c r="P27" s="387"/>
      <c r="Q27" s="385">
        <v>9180</v>
      </c>
      <c r="R27" s="386"/>
      <c r="S27" s="386"/>
      <c r="T27" s="386"/>
      <c r="U27" s="386"/>
      <c r="V27" s="387"/>
      <c r="W27" s="475"/>
      <c r="X27" s="412"/>
      <c r="Y27" s="413"/>
      <c r="Z27" s="388" t="s">
        <v>171</v>
      </c>
      <c r="AA27" s="389"/>
      <c r="AB27" s="389"/>
      <c r="AC27" s="389"/>
      <c r="AD27" s="389"/>
      <c r="AE27" s="389"/>
      <c r="AF27" s="389"/>
      <c r="AG27" s="390"/>
      <c r="AH27" s="385">
        <v>68</v>
      </c>
      <c r="AI27" s="386"/>
      <c r="AJ27" s="386"/>
      <c r="AK27" s="386"/>
      <c r="AL27" s="387"/>
      <c r="AM27" s="385">
        <v>216476</v>
      </c>
      <c r="AN27" s="386"/>
      <c r="AO27" s="386"/>
      <c r="AP27" s="386"/>
      <c r="AQ27" s="386"/>
      <c r="AR27" s="387"/>
      <c r="AS27" s="385">
        <v>3183</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89"/>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4"/>
      <c r="B28" s="411"/>
      <c r="C28" s="412"/>
      <c r="D28" s="413"/>
      <c r="E28" s="388" t="s">
        <v>173</v>
      </c>
      <c r="F28" s="389"/>
      <c r="G28" s="389"/>
      <c r="H28" s="389"/>
      <c r="I28" s="389"/>
      <c r="J28" s="389"/>
      <c r="K28" s="390"/>
      <c r="L28" s="385">
        <v>1</v>
      </c>
      <c r="M28" s="386"/>
      <c r="N28" s="386"/>
      <c r="O28" s="386"/>
      <c r="P28" s="387"/>
      <c r="Q28" s="385">
        <v>7840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19388561</v>
      </c>
      <c r="BO28" s="462"/>
      <c r="BP28" s="462"/>
      <c r="BQ28" s="462"/>
      <c r="BR28" s="462"/>
      <c r="BS28" s="462"/>
      <c r="BT28" s="462"/>
      <c r="BU28" s="463"/>
      <c r="BV28" s="461">
        <v>18465830</v>
      </c>
      <c r="BW28" s="462"/>
      <c r="BX28" s="462"/>
      <c r="BY28" s="462"/>
      <c r="BZ28" s="462"/>
      <c r="CA28" s="462"/>
      <c r="CB28" s="462"/>
      <c r="CC28" s="463"/>
      <c r="CD28" s="187"/>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4"/>
      <c r="B29" s="411"/>
      <c r="C29" s="412"/>
      <c r="D29" s="413"/>
      <c r="E29" s="388" t="s">
        <v>176</v>
      </c>
      <c r="F29" s="389"/>
      <c r="G29" s="389"/>
      <c r="H29" s="389"/>
      <c r="I29" s="389"/>
      <c r="J29" s="389"/>
      <c r="K29" s="390"/>
      <c r="L29" s="385">
        <v>38</v>
      </c>
      <c r="M29" s="386"/>
      <c r="N29" s="386"/>
      <c r="O29" s="386"/>
      <c r="P29" s="387"/>
      <c r="Q29" s="385">
        <v>6020</v>
      </c>
      <c r="R29" s="386"/>
      <c r="S29" s="386"/>
      <c r="T29" s="386"/>
      <c r="U29" s="386"/>
      <c r="V29" s="387"/>
      <c r="W29" s="476"/>
      <c r="X29" s="477"/>
      <c r="Y29" s="478"/>
      <c r="Z29" s="388" t="s">
        <v>177</v>
      </c>
      <c r="AA29" s="389"/>
      <c r="AB29" s="389"/>
      <c r="AC29" s="389"/>
      <c r="AD29" s="389"/>
      <c r="AE29" s="389"/>
      <c r="AF29" s="389"/>
      <c r="AG29" s="390"/>
      <c r="AH29" s="385">
        <v>2645</v>
      </c>
      <c r="AI29" s="386"/>
      <c r="AJ29" s="386"/>
      <c r="AK29" s="386"/>
      <c r="AL29" s="387"/>
      <c r="AM29" s="385">
        <v>7558349</v>
      </c>
      <c r="AN29" s="386"/>
      <c r="AO29" s="386"/>
      <c r="AP29" s="386"/>
      <c r="AQ29" s="386"/>
      <c r="AR29" s="387"/>
      <c r="AS29" s="385">
        <v>2858</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7522114</v>
      </c>
      <c r="BO29" s="433"/>
      <c r="BP29" s="433"/>
      <c r="BQ29" s="433"/>
      <c r="BR29" s="433"/>
      <c r="BS29" s="433"/>
      <c r="BT29" s="433"/>
      <c r="BU29" s="434"/>
      <c r="BV29" s="432">
        <v>8326214</v>
      </c>
      <c r="BW29" s="433"/>
      <c r="BX29" s="433"/>
      <c r="BY29" s="433"/>
      <c r="BZ29" s="433"/>
      <c r="CA29" s="433"/>
      <c r="CB29" s="433"/>
      <c r="CC29" s="434"/>
      <c r="CD29" s="189"/>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4"/>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99.1</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67621405</v>
      </c>
      <c r="BO30" s="467"/>
      <c r="BP30" s="467"/>
      <c r="BQ30" s="467"/>
      <c r="BR30" s="467"/>
      <c r="BS30" s="467"/>
      <c r="BT30" s="467"/>
      <c r="BU30" s="468"/>
      <c r="BV30" s="466">
        <v>69161930</v>
      </c>
      <c r="BW30" s="467"/>
      <c r="BX30" s="467"/>
      <c r="BY30" s="467"/>
      <c r="BZ30" s="467"/>
      <c r="CA30" s="467"/>
      <c r="CB30" s="467"/>
      <c r="CC30" s="468"/>
      <c r="CD30" s="190"/>
      <c r="CE30" s="191"/>
      <c r="CF30" s="191"/>
      <c r="CG30" s="191"/>
      <c r="CH30" s="191"/>
      <c r="CI30" s="191"/>
      <c r="CJ30" s="191"/>
      <c r="CK30" s="191"/>
      <c r="CL30" s="191"/>
      <c r="CM30" s="191"/>
      <c r="CN30" s="191"/>
      <c r="CO30" s="191"/>
      <c r="CP30" s="191"/>
      <c r="CQ30" s="191"/>
      <c r="CR30" s="191"/>
      <c r="CS30" s="192"/>
      <c r="CT30" s="193"/>
      <c r="CU30" s="194"/>
      <c r="CV30" s="194"/>
      <c r="CW30" s="194"/>
      <c r="CX30" s="194"/>
      <c r="CY30" s="194"/>
      <c r="CZ30" s="194"/>
      <c r="DA30" s="195"/>
      <c r="DB30" s="193"/>
      <c r="DC30" s="194"/>
      <c r="DD30" s="194"/>
      <c r="DE30" s="194"/>
      <c r="DF30" s="194"/>
      <c r="DG30" s="194"/>
      <c r="DH30" s="194"/>
      <c r="DI30" s="195"/>
    </row>
    <row r="31" spans="1:113" ht="13.5" customHeight="1" x14ac:dyDescent="0.2">
      <c r="A31" s="174"/>
      <c r="B31" s="196"/>
      <c r="DI31" s="197"/>
    </row>
    <row r="32" spans="1:113" ht="13.5" customHeight="1" x14ac:dyDescent="0.2">
      <c r="A32" s="174"/>
      <c r="B32" s="198"/>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7"/>
    </row>
    <row r="33" spans="1:113" ht="13.5" customHeight="1" x14ac:dyDescent="0.2">
      <c r="A33" s="174"/>
      <c r="B33" s="198"/>
      <c r="C33" s="384" t="s">
        <v>186</v>
      </c>
      <c r="D33" s="384"/>
      <c r="E33" s="383" t="s">
        <v>187</v>
      </c>
      <c r="F33" s="383"/>
      <c r="G33" s="383"/>
      <c r="H33" s="383"/>
      <c r="I33" s="383"/>
      <c r="J33" s="383"/>
      <c r="K33" s="383"/>
      <c r="L33" s="383"/>
      <c r="M33" s="383"/>
      <c r="N33" s="383"/>
      <c r="O33" s="383"/>
      <c r="P33" s="383"/>
      <c r="Q33" s="383"/>
      <c r="R33" s="383"/>
      <c r="S33" s="383"/>
      <c r="T33" s="199"/>
      <c r="U33" s="384" t="s">
        <v>186</v>
      </c>
      <c r="V33" s="384"/>
      <c r="W33" s="383" t="s">
        <v>187</v>
      </c>
      <c r="X33" s="383"/>
      <c r="Y33" s="383"/>
      <c r="Z33" s="383"/>
      <c r="AA33" s="383"/>
      <c r="AB33" s="383"/>
      <c r="AC33" s="383"/>
      <c r="AD33" s="383"/>
      <c r="AE33" s="383"/>
      <c r="AF33" s="383"/>
      <c r="AG33" s="383"/>
      <c r="AH33" s="383"/>
      <c r="AI33" s="383"/>
      <c r="AJ33" s="383"/>
      <c r="AK33" s="383"/>
      <c r="AL33" s="199"/>
      <c r="AM33" s="384" t="s">
        <v>186</v>
      </c>
      <c r="AN33" s="384"/>
      <c r="AO33" s="383" t="s">
        <v>187</v>
      </c>
      <c r="AP33" s="383"/>
      <c r="AQ33" s="383"/>
      <c r="AR33" s="383"/>
      <c r="AS33" s="383"/>
      <c r="AT33" s="383"/>
      <c r="AU33" s="383"/>
      <c r="AV33" s="383"/>
      <c r="AW33" s="383"/>
      <c r="AX33" s="383"/>
      <c r="AY33" s="383"/>
      <c r="AZ33" s="383"/>
      <c r="BA33" s="383"/>
      <c r="BB33" s="383"/>
      <c r="BC33" s="383"/>
      <c r="BD33" s="200"/>
      <c r="BE33" s="383" t="s">
        <v>188</v>
      </c>
      <c r="BF33" s="383"/>
      <c r="BG33" s="383" t="s">
        <v>189</v>
      </c>
      <c r="BH33" s="383"/>
      <c r="BI33" s="383"/>
      <c r="BJ33" s="383"/>
      <c r="BK33" s="383"/>
      <c r="BL33" s="383"/>
      <c r="BM33" s="383"/>
      <c r="BN33" s="383"/>
      <c r="BO33" s="383"/>
      <c r="BP33" s="383"/>
      <c r="BQ33" s="383"/>
      <c r="BR33" s="383"/>
      <c r="BS33" s="383"/>
      <c r="BT33" s="383"/>
      <c r="BU33" s="383"/>
      <c r="BV33" s="200"/>
      <c r="BW33" s="384" t="s">
        <v>188</v>
      </c>
      <c r="BX33" s="384"/>
      <c r="BY33" s="383" t="s">
        <v>190</v>
      </c>
      <c r="BZ33" s="383"/>
      <c r="CA33" s="383"/>
      <c r="CB33" s="383"/>
      <c r="CC33" s="383"/>
      <c r="CD33" s="383"/>
      <c r="CE33" s="383"/>
      <c r="CF33" s="383"/>
      <c r="CG33" s="383"/>
      <c r="CH33" s="383"/>
      <c r="CI33" s="383"/>
      <c r="CJ33" s="383"/>
      <c r="CK33" s="383"/>
      <c r="CL33" s="383"/>
      <c r="CM33" s="383"/>
      <c r="CN33" s="199"/>
      <c r="CO33" s="384" t="s">
        <v>186</v>
      </c>
      <c r="CP33" s="384"/>
      <c r="CQ33" s="383" t="s">
        <v>191</v>
      </c>
      <c r="CR33" s="383"/>
      <c r="CS33" s="383"/>
      <c r="CT33" s="383"/>
      <c r="CU33" s="383"/>
      <c r="CV33" s="383"/>
      <c r="CW33" s="383"/>
      <c r="CX33" s="383"/>
      <c r="CY33" s="383"/>
      <c r="CZ33" s="383"/>
      <c r="DA33" s="383"/>
      <c r="DB33" s="383"/>
      <c r="DC33" s="383"/>
      <c r="DD33" s="383"/>
      <c r="DE33" s="383"/>
      <c r="DF33" s="199"/>
      <c r="DG33" s="382" t="s">
        <v>192</v>
      </c>
      <c r="DH33" s="382"/>
      <c r="DI33" s="201"/>
    </row>
    <row r="34" spans="1:113" ht="32.25" customHeight="1" x14ac:dyDescent="0.2">
      <c r="A34" s="174"/>
      <c r="B34" s="198"/>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4"/>
      <c r="U34" s="380">
        <f>IF(W34="","",MAX(C34:D43)+1)</f>
        <v>3</v>
      </c>
      <c r="V34" s="380"/>
      <c r="W34" s="381" t="str">
        <f>IF('各会計、関係団体の財政状況及び健全化判断比率'!B28="","",'各会計、関係団体の財政状況及び健全化判断比率'!B28)</f>
        <v>国民健康保険事業会計</v>
      </c>
      <c r="X34" s="381"/>
      <c r="Y34" s="381"/>
      <c r="Z34" s="381"/>
      <c r="AA34" s="381"/>
      <c r="AB34" s="381"/>
      <c r="AC34" s="381"/>
      <c r="AD34" s="381"/>
      <c r="AE34" s="381"/>
      <c r="AF34" s="381"/>
      <c r="AG34" s="381"/>
      <c r="AH34" s="381"/>
      <c r="AI34" s="381"/>
      <c r="AJ34" s="381"/>
      <c r="AK34" s="381"/>
      <c r="AL34" s="174"/>
      <c r="AM34" s="380" t="str">
        <f>IF(AO34="","",MAX(C34:D43,U34:V43)+1)</f>
        <v/>
      </c>
      <c r="AN34" s="380"/>
      <c r="AO34" s="381"/>
      <c r="AP34" s="381"/>
      <c r="AQ34" s="381"/>
      <c r="AR34" s="381"/>
      <c r="AS34" s="381"/>
      <c r="AT34" s="381"/>
      <c r="AU34" s="381"/>
      <c r="AV34" s="381"/>
      <c r="AW34" s="381"/>
      <c r="AX34" s="381"/>
      <c r="AY34" s="381"/>
      <c r="AZ34" s="381"/>
      <c r="BA34" s="381"/>
      <c r="BB34" s="381"/>
      <c r="BC34" s="381"/>
      <c r="BD34" s="174"/>
      <c r="BE34" s="380" t="str">
        <f>IF(BG34="","",MAX(C34:D43,U34:V43,AM34:AN43)+1)</f>
        <v/>
      </c>
      <c r="BF34" s="380"/>
      <c r="BG34" s="381"/>
      <c r="BH34" s="381"/>
      <c r="BI34" s="381"/>
      <c r="BJ34" s="381"/>
      <c r="BK34" s="381"/>
      <c r="BL34" s="381"/>
      <c r="BM34" s="381"/>
      <c r="BN34" s="381"/>
      <c r="BO34" s="381"/>
      <c r="BP34" s="381"/>
      <c r="BQ34" s="381"/>
      <c r="BR34" s="381"/>
      <c r="BS34" s="381"/>
      <c r="BT34" s="381"/>
      <c r="BU34" s="381"/>
      <c r="BV34" s="174"/>
      <c r="BW34" s="380">
        <f>IF(BY34="","",MAX(C34:D43,U34:V43,AM34:AN43,BE34:BF43)+1)</f>
        <v>6</v>
      </c>
      <c r="BX34" s="380"/>
      <c r="BY34" s="381" t="str">
        <f>IF('各会計、関係団体の財政状況及び健全化判断比率'!B68="","",'各会計、関係団体の財政状況及び健全化判断比率'!B68)</f>
        <v>特別区人事・厚生事務組合</v>
      </c>
      <c r="BZ34" s="381"/>
      <c r="CA34" s="381"/>
      <c r="CB34" s="381"/>
      <c r="CC34" s="381"/>
      <c r="CD34" s="381"/>
      <c r="CE34" s="381"/>
      <c r="CF34" s="381"/>
      <c r="CG34" s="381"/>
      <c r="CH34" s="381"/>
      <c r="CI34" s="381"/>
      <c r="CJ34" s="381"/>
      <c r="CK34" s="381"/>
      <c r="CL34" s="381"/>
      <c r="CM34" s="381"/>
      <c r="CN34" s="174"/>
      <c r="CO34" s="380">
        <f>IF(CQ34="","",MAX(C34:D43,U34:V43,AM34:AN43,BE34:BF43,BW34:BX43)+1)</f>
        <v>12</v>
      </c>
      <c r="CP34" s="380"/>
      <c r="CQ34" s="381" t="str">
        <f>IF('各会計、関係団体の財政状況及び健全化判断比率'!BS7="","",'各会計、関係団体の財政状況及び健全化判断比率'!BS7)</f>
        <v>(公財)品川文化振興事業団</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1"/>
    </row>
    <row r="35" spans="1:113" ht="32.25" customHeight="1" x14ac:dyDescent="0.2">
      <c r="A35" s="174"/>
      <c r="B35" s="198"/>
      <c r="C35" s="380">
        <f>IF(E35="","",C34+1)</f>
        <v>2</v>
      </c>
      <c r="D35" s="380"/>
      <c r="E35" s="381" t="str">
        <f>IF('各会計、関係団体の財政状況及び健全化判断比率'!B8="","",'各会計、関係団体の財政状況及び健全化判断比率'!B8)</f>
        <v>災害復旧特別会計</v>
      </c>
      <c r="F35" s="381"/>
      <c r="G35" s="381"/>
      <c r="H35" s="381"/>
      <c r="I35" s="381"/>
      <c r="J35" s="381"/>
      <c r="K35" s="381"/>
      <c r="L35" s="381"/>
      <c r="M35" s="381"/>
      <c r="N35" s="381"/>
      <c r="O35" s="381"/>
      <c r="P35" s="381"/>
      <c r="Q35" s="381"/>
      <c r="R35" s="381"/>
      <c r="S35" s="381"/>
      <c r="T35" s="174"/>
      <c r="U35" s="380">
        <f>IF(W35="","",U34+1)</f>
        <v>4</v>
      </c>
      <c r="V35" s="380"/>
      <c r="W35" s="381" t="str">
        <f>IF('各会計、関係団体の財政状況及び健全化判断比率'!B29="","",'各会計、関係団体の財政状況及び健全化判断比率'!B29)</f>
        <v>後期高齢者医療特別会計</v>
      </c>
      <c r="X35" s="381"/>
      <c r="Y35" s="381"/>
      <c r="Z35" s="381"/>
      <c r="AA35" s="381"/>
      <c r="AB35" s="381"/>
      <c r="AC35" s="381"/>
      <c r="AD35" s="381"/>
      <c r="AE35" s="381"/>
      <c r="AF35" s="381"/>
      <c r="AG35" s="381"/>
      <c r="AH35" s="381"/>
      <c r="AI35" s="381"/>
      <c r="AJ35" s="381"/>
      <c r="AK35" s="381"/>
      <c r="AL35" s="174"/>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4"/>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4"/>
      <c r="BW35" s="380">
        <f t="shared" ref="BW35:BW43" si="2">IF(BY35="","",BW34+1)</f>
        <v>7</v>
      </c>
      <c r="BX35" s="380"/>
      <c r="BY35" s="381" t="str">
        <f>IF('各会計、関係団体の財政状況及び健全化判断比率'!B69="","",'各会計、関係団体の財政状況及び健全化判断比率'!B69)</f>
        <v>特別区競馬組合</v>
      </c>
      <c r="BZ35" s="381"/>
      <c r="CA35" s="381"/>
      <c r="CB35" s="381"/>
      <c r="CC35" s="381"/>
      <c r="CD35" s="381"/>
      <c r="CE35" s="381"/>
      <c r="CF35" s="381"/>
      <c r="CG35" s="381"/>
      <c r="CH35" s="381"/>
      <c r="CI35" s="381"/>
      <c r="CJ35" s="381"/>
      <c r="CK35" s="381"/>
      <c r="CL35" s="381"/>
      <c r="CM35" s="381"/>
      <c r="CN35" s="174"/>
      <c r="CO35" s="380">
        <f t="shared" ref="CO35:CO43" si="3">IF(CQ35="","",CO34+1)</f>
        <v>13</v>
      </c>
      <c r="CP35" s="380"/>
      <c r="CQ35" s="381" t="str">
        <f>IF('各会計、関係団体の財政状況及び健全化判断比率'!BS8="","",'各会計、関係団体の財政状況及び健全化判断比率'!BS8)</f>
        <v>(公財)品川区スポーツ協会</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1"/>
    </row>
    <row r="36" spans="1:113" ht="32.25" customHeight="1" x14ac:dyDescent="0.2">
      <c r="A36" s="174"/>
      <c r="B36" s="198"/>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4"/>
      <c r="U36" s="380">
        <f t="shared" ref="U36:U43" si="4">IF(W36="","",U35+1)</f>
        <v>5</v>
      </c>
      <c r="V36" s="380"/>
      <c r="W36" s="381" t="str">
        <f>IF('各会計、関係団体の財政状況及び健全化判断比率'!B30="","",'各会計、関係団体の財政状況及び健全化判断比率'!B30)</f>
        <v>介護保険特別会計</v>
      </c>
      <c r="X36" s="381"/>
      <c r="Y36" s="381"/>
      <c r="Z36" s="381"/>
      <c r="AA36" s="381"/>
      <c r="AB36" s="381"/>
      <c r="AC36" s="381"/>
      <c r="AD36" s="381"/>
      <c r="AE36" s="381"/>
      <c r="AF36" s="381"/>
      <c r="AG36" s="381"/>
      <c r="AH36" s="381"/>
      <c r="AI36" s="381"/>
      <c r="AJ36" s="381"/>
      <c r="AK36" s="381"/>
      <c r="AL36" s="174"/>
      <c r="AM36" s="380" t="str">
        <f t="shared" si="0"/>
        <v/>
      </c>
      <c r="AN36" s="380"/>
      <c r="AO36" s="381"/>
      <c r="AP36" s="381"/>
      <c r="AQ36" s="381"/>
      <c r="AR36" s="381"/>
      <c r="AS36" s="381"/>
      <c r="AT36" s="381"/>
      <c r="AU36" s="381"/>
      <c r="AV36" s="381"/>
      <c r="AW36" s="381"/>
      <c r="AX36" s="381"/>
      <c r="AY36" s="381"/>
      <c r="AZ36" s="381"/>
      <c r="BA36" s="381"/>
      <c r="BB36" s="381"/>
      <c r="BC36" s="381"/>
      <c r="BD36" s="174"/>
      <c r="BE36" s="380" t="str">
        <f t="shared" si="1"/>
        <v/>
      </c>
      <c r="BF36" s="380"/>
      <c r="BG36" s="381"/>
      <c r="BH36" s="381"/>
      <c r="BI36" s="381"/>
      <c r="BJ36" s="381"/>
      <c r="BK36" s="381"/>
      <c r="BL36" s="381"/>
      <c r="BM36" s="381"/>
      <c r="BN36" s="381"/>
      <c r="BO36" s="381"/>
      <c r="BP36" s="381"/>
      <c r="BQ36" s="381"/>
      <c r="BR36" s="381"/>
      <c r="BS36" s="381"/>
      <c r="BT36" s="381"/>
      <c r="BU36" s="381"/>
      <c r="BV36" s="174"/>
      <c r="BW36" s="380">
        <f t="shared" si="2"/>
        <v>8</v>
      </c>
      <c r="BX36" s="380"/>
      <c r="BY36" s="381" t="str">
        <f>IF('各会計、関係団体の財政状況及び健全化判断比率'!B70="","",'各会計、関係団体の財政状況及び健全化判断比率'!B70)</f>
        <v>臨海部広域斎場組合</v>
      </c>
      <c r="BZ36" s="381"/>
      <c r="CA36" s="381"/>
      <c r="CB36" s="381"/>
      <c r="CC36" s="381"/>
      <c r="CD36" s="381"/>
      <c r="CE36" s="381"/>
      <c r="CF36" s="381"/>
      <c r="CG36" s="381"/>
      <c r="CH36" s="381"/>
      <c r="CI36" s="381"/>
      <c r="CJ36" s="381"/>
      <c r="CK36" s="381"/>
      <c r="CL36" s="381"/>
      <c r="CM36" s="381"/>
      <c r="CN36" s="174"/>
      <c r="CO36" s="380">
        <f t="shared" si="3"/>
        <v>14</v>
      </c>
      <c r="CP36" s="380"/>
      <c r="CQ36" s="381" t="str">
        <f>IF('各会計、関係団体の財政状況及び健全化判断比率'!BS9="","",'各会計、関係団体の財政状況及び健全化判断比率'!BS9)</f>
        <v>(公財)品川区国際友好協会</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1"/>
    </row>
    <row r="37" spans="1:113" ht="32.25" customHeight="1" x14ac:dyDescent="0.2">
      <c r="A37" s="174"/>
      <c r="B37" s="198"/>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4"/>
      <c r="U37" s="380" t="str">
        <f t="shared" si="4"/>
        <v/>
      </c>
      <c r="V37" s="380"/>
      <c r="W37" s="381"/>
      <c r="X37" s="381"/>
      <c r="Y37" s="381"/>
      <c r="Z37" s="381"/>
      <c r="AA37" s="381"/>
      <c r="AB37" s="381"/>
      <c r="AC37" s="381"/>
      <c r="AD37" s="381"/>
      <c r="AE37" s="381"/>
      <c r="AF37" s="381"/>
      <c r="AG37" s="381"/>
      <c r="AH37" s="381"/>
      <c r="AI37" s="381"/>
      <c r="AJ37" s="381"/>
      <c r="AK37" s="381"/>
      <c r="AL37" s="174"/>
      <c r="AM37" s="380" t="str">
        <f t="shared" si="0"/>
        <v/>
      </c>
      <c r="AN37" s="380"/>
      <c r="AO37" s="381"/>
      <c r="AP37" s="381"/>
      <c r="AQ37" s="381"/>
      <c r="AR37" s="381"/>
      <c r="AS37" s="381"/>
      <c r="AT37" s="381"/>
      <c r="AU37" s="381"/>
      <c r="AV37" s="381"/>
      <c r="AW37" s="381"/>
      <c r="AX37" s="381"/>
      <c r="AY37" s="381"/>
      <c r="AZ37" s="381"/>
      <c r="BA37" s="381"/>
      <c r="BB37" s="381"/>
      <c r="BC37" s="381"/>
      <c r="BD37" s="174"/>
      <c r="BE37" s="380" t="str">
        <f t="shared" si="1"/>
        <v/>
      </c>
      <c r="BF37" s="380"/>
      <c r="BG37" s="381"/>
      <c r="BH37" s="381"/>
      <c r="BI37" s="381"/>
      <c r="BJ37" s="381"/>
      <c r="BK37" s="381"/>
      <c r="BL37" s="381"/>
      <c r="BM37" s="381"/>
      <c r="BN37" s="381"/>
      <c r="BO37" s="381"/>
      <c r="BP37" s="381"/>
      <c r="BQ37" s="381"/>
      <c r="BR37" s="381"/>
      <c r="BS37" s="381"/>
      <c r="BT37" s="381"/>
      <c r="BU37" s="381"/>
      <c r="BV37" s="174"/>
      <c r="BW37" s="380">
        <f t="shared" si="2"/>
        <v>9</v>
      </c>
      <c r="BX37" s="380"/>
      <c r="BY37" s="381" t="str">
        <f>IF('各会計、関係団体の財政状況及び健全化判断比率'!B71="","",'各会計、関係団体の財政状況及び健全化判断比率'!B71)</f>
        <v>東京二十三区清掃一部事務組合</v>
      </c>
      <c r="BZ37" s="381"/>
      <c r="CA37" s="381"/>
      <c r="CB37" s="381"/>
      <c r="CC37" s="381"/>
      <c r="CD37" s="381"/>
      <c r="CE37" s="381"/>
      <c r="CF37" s="381"/>
      <c r="CG37" s="381"/>
      <c r="CH37" s="381"/>
      <c r="CI37" s="381"/>
      <c r="CJ37" s="381"/>
      <c r="CK37" s="381"/>
      <c r="CL37" s="381"/>
      <c r="CM37" s="381"/>
      <c r="CN37" s="174"/>
      <c r="CO37" s="380">
        <f t="shared" si="3"/>
        <v>15</v>
      </c>
      <c r="CP37" s="380"/>
      <c r="CQ37" s="381" t="str">
        <f>IF('各会計、関係団体の財政状況及び健全化判断比率'!BS10="","",'各会計、関係団体の財政状況及び健全化判断比率'!BS10)</f>
        <v>(株)品川都市整備公社</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1"/>
    </row>
    <row r="38" spans="1:113" ht="32.25" customHeight="1" x14ac:dyDescent="0.2">
      <c r="A38" s="174"/>
      <c r="B38" s="198"/>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4"/>
      <c r="U38" s="380" t="str">
        <f t="shared" si="4"/>
        <v/>
      </c>
      <c r="V38" s="380"/>
      <c r="W38" s="381"/>
      <c r="X38" s="381"/>
      <c r="Y38" s="381"/>
      <c r="Z38" s="381"/>
      <c r="AA38" s="381"/>
      <c r="AB38" s="381"/>
      <c r="AC38" s="381"/>
      <c r="AD38" s="381"/>
      <c r="AE38" s="381"/>
      <c r="AF38" s="381"/>
      <c r="AG38" s="381"/>
      <c r="AH38" s="381"/>
      <c r="AI38" s="381"/>
      <c r="AJ38" s="381"/>
      <c r="AK38" s="381"/>
      <c r="AL38" s="174"/>
      <c r="AM38" s="380" t="str">
        <f t="shared" si="0"/>
        <v/>
      </c>
      <c r="AN38" s="380"/>
      <c r="AO38" s="381"/>
      <c r="AP38" s="381"/>
      <c r="AQ38" s="381"/>
      <c r="AR38" s="381"/>
      <c r="AS38" s="381"/>
      <c r="AT38" s="381"/>
      <c r="AU38" s="381"/>
      <c r="AV38" s="381"/>
      <c r="AW38" s="381"/>
      <c r="AX38" s="381"/>
      <c r="AY38" s="381"/>
      <c r="AZ38" s="381"/>
      <c r="BA38" s="381"/>
      <c r="BB38" s="381"/>
      <c r="BC38" s="381"/>
      <c r="BD38" s="174"/>
      <c r="BE38" s="380" t="str">
        <f t="shared" si="1"/>
        <v/>
      </c>
      <c r="BF38" s="380"/>
      <c r="BG38" s="381"/>
      <c r="BH38" s="381"/>
      <c r="BI38" s="381"/>
      <c r="BJ38" s="381"/>
      <c r="BK38" s="381"/>
      <c r="BL38" s="381"/>
      <c r="BM38" s="381"/>
      <c r="BN38" s="381"/>
      <c r="BO38" s="381"/>
      <c r="BP38" s="381"/>
      <c r="BQ38" s="381"/>
      <c r="BR38" s="381"/>
      <c r="BS38" s="381"/>
      <c r="BT38" s="381"/>
      <c r="BU38" s="381"/>
      <c r="BV38" s="174"/>
      <c r="BW38" s="380">
        <f t="shared" si="2"/>
        <v>10</v>
      </c>
      <c r="BX38" s="380"/>
      <c r="BY38" s="381" t="str">
        <f>IF('各会計、関係団体の財政状況及び健全化判断比率'!B72="","",'各会計、関係団体の財政状況及び健全化判断比率'!B72)</f>
        <v>東京都後期高齢者医療広域連合（一般会計）</v>
      </c>
      <c r="BZ38" s="381"/>
      <c r="CA38" s="381"/>
      <c r="CB38" s="381"/>
      <c r="CC38" s="381"/>
      <c r="CD38" s="381"/>
      <c r="CE38" s="381"/>
      <c r="CF38" s="381"/>
      <c r="CG38" s="381"/>
      <c r="CH38" s="381"/>
      <c r="CI38" s="381"/>
      <c r="CJ38" s="381"/>
      <c r="CK38" s="381"/>
      <c r="CL38" s="381"/>
      <c r="CM38" s="381"/>
      <c r="CN38" s="174"/>
      <c r="CO38" s="380">
        <f t="shared" si="3"/>
        <v>16</v>
      </c>
      <c r="CP38" s="380"/>
      <c r="CQ38" s="381" t="str">
        <f>IF('各会計、関係団体の財政状況及び健全化判断比率'!BS11="","",'各会計、関係団体の財政状況及び健全化判断比率'!BS11)</f>
        <v>品川区土地開発公社</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〇</v>
      </c>
      <c r="DH38" s="378"/>
      <c r="DI38" s="201"/>
    </row>
    <row r="39" spans="1:113" ht="32.25" customHeight="1" x14ac:dyDescent="0.2">
      <c r="A39" s="174"/>
      <c r="B39" s="198"/>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4"/>
      <c r="U39" s="380" t="str">
        <f t="shared" si="4"/>
        <v/>
      </c>
      <c r="V39" s="380"/>
      <c r="W39" s="381"/>
      <c r="X39" s="381"/>
      <c r="Y39" s="381"/>
      <c r="Z39" s="381"/>
      <c r="AA39" s="381"/>
      <c r="AB39" s="381"/>
      <c r="AC39" s="381"/>
      <c r="AD39" s="381"/>
      <c r="AE39" s="381"/>
      <c r="AF39" s="381"/>
      <c r="AG39" s="381"/>
      <c r="AH39" s="381"/>
      <c r="AI39" s="381"/>
      <c r="AJ39" s="381"/>
      <c r="AK39" s="381"/>
      <c r="AL39" s="174"/>
      <c r="AM39" s="380" t="str">
        <f t="shared" si="0"/>
        <v/>
      </c>
      <c r="AN39" s="380"/>
      <c r="AO39" s="381"/>
      <c r="AP39" s="381"/>
      <c r="AQ39" s="381"/>
      <c r="AR39" s="381"/>
      <c r="AS39" s="381"/>
      <c r="AT39" s="381"/>
      <c r="AU39" s="381"/>
      <c r="AV39" s="381"/>
      <c r="AW39" s="381"/>
      <c r="AX39" s="381"/>
      <c r="AY39" s="381"/>
      <c r="AZ39" s="381"/>
      <c r="BA39" s="381"/>
      <c r="BB39" s="381"/>
      <c r="BC39" s="381"/>
      <c r="BD39" s="174"/>
      <c r="BE39" s="380" t="str">
        <f t="shared" si="1"/>
        <v/>
      </c>
      <c r="BF39" s="380"/>
      <c r="BG39" s="381"/>
      <c r="BH39" s="381"/>
      <c r="BI39" s="381"/>
      <c r="BJ39" s="381"/>
      <c r="BK39" s="381"/>
      <c r="BL39" s="381"/>
      <c r="BM39" s="381"/>
      <c r="BN39" s="381"/>
      <c r="BO39" s="381"/>
      <c r="BP39" s="381"/>
      <c r="BQ39" s="381"/>
      <c r="BR39" s="381"/>
      <c r="BS39" s="381"/>
      <c r="BT39" s="381"/>
      <c r="BU39" s="381"/>
      <c r="BV39" s="174"/>
      <c r="BW39" s="380">
        <f t="shared" si="2"/>
        <v>11</v>
      </c>
      <c r="BX39" s="380"/>
      <c r="BY39" s="381" t="str">
        <f>IF('各会計、関係団体の財政状況及び健全化判断比率'!B73="","",'各会計、関係団体の財政状況及び健全化判断比率'!B73)</f>
        <v>東京都後期高齢者医療広域連合
（後期高齢者医療特別会計）</v>
      </c>
      <c r="BZ39" s="381"/>
      <c r="CA39" s="381"/>
      <c r="CB39" s="381"/>
      <c r="CC39" s="381"/>
      <c r="CD39" s="381"/>
      <c r="CE39" s="381"/>
      <c r="CF39" s="381"/>
      <c r="CG39" s="381"/>
      <c r="CH39" s="381"/>
      <c r="CI39" s="381"/>
      <c r="CJ39" s="381"/>
      <c r="CK39" s="381"/>
      <c r="CL39" s="381"/>
      <c r="CM39" s="381"/>
      <c r="CN39" s="174"/>
      <c r="CO39" s="380">
        <f t="shared" si="3"/>
        <v>17</v>
      </c>
      <c r="CP39" s="380"/>
      <c r="CQ39" s="381" t="str">
        <f>IF('各会計、関係団体の財政状況及び健全化判断比率'!BS12="","",'各会計、関係団体の財政状況及び健全化判断比率'!BS12)</f>
        <v>(一財)品川ビジネスクラブ</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1"/>
    </row>
    <row r="40" spans="1:113" ht="32.25" customHeight="1" x14ac:dyDescent="0.2">
      <c r="A40" s="174"/>
      <c r="B40" s="198"/>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4"/>
      <c r="U40" s="380" t="str">
        <f t="shared" si="4"/>
        <v/>
      </c>
      <c r="V40" s="380"/>
      <c r="W40" s="381"/>
      <c r="X40" s="381"/>
      <c r="Y40" s="381"/>
      <c r="Z40" s="381"/>
      <c r="AA40" s="381"/>
      <c r="AB40" s="381"/>
      <c r="AC40" s="381"/>
      <c r="AD40" s="381"/>
      <c r="AE40" s="381"/>
      <c r="AF40" s="381"/>
      <c r="AG40" s="381"/>
      <c r="AH40" s="381"/>
      <c r="AI40" s="381"/>
      <c r="AJ40" s="381"/>
      <c r="AK40" s="381"/>
      <c r="AL40" s="174"/>
      <c r="AM40" s="380" t="str">
        <f t="shared" si="0"/>
        <v/>
      </c>
      <c r="AN40" s="380"/>
      <c r="AO40" s="381"/>
      <c r="AP40" s="381"/>
      <c r="AQ40" s="381"/>
      <c r="AR40" s="381"/>
      <c r="AS40" s="381"/>
      <c r="AT40" s="381"/>
      <c r="AU40" s="381"/>
      <c r="AV40" s="381"/>
      <c r="AW40" s="381"/>
      <c r="AX40" s="381"/>
      <c r="AY40" s="381"/>
      <c r="AZ40" s="381"/>
      <c r="BA40" s="381"/>
      <c r="BB40" s="381"/>
      <c r="BC40" s="381"/>
      <c r="BD40" s="174"/>
      <c r="BE40" s="380" t="str">
        <f t="shared" si="1"/>
        <v/>
      </c>
      <c r="BF40" s="380"/>
      <c r="BG40" s="381"/>
      <c r="BH40" s="381"/>
      <c r="BI40" s="381"/>
      <c r="BJ40" s="381"/>
      <c r="BK40" s="381"/>
      <c r="BL40" s="381"/>
      <c r="BM40" s="381"/>
      <c r="BN40" s="381"/>
      <c r="BO40" s="381"/>
      <c r="BP40" s="381"/>
      <c r="BQ40" s="381"/>
      <c r="BR40" s="381"/>
      <c r="BS40" s="381"/>
      <c r="BT40" s="381"/>
      <c r="BU40" s="381"/>
      <c r="BV40" s="174"/>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74"/>
      <c r="CO40" s="380">
        <f t="shared" si="3"/>
        <v>18</v>
      </c>
      <c r="CP40" s="380"/>
      <c r="CQ40" s="381" t="str">
        <f>IF('各会計、関係団体の財政状況及び健全化判断比率'!BS13="","",'各会計、関係団体の財政状況及び健全化判断比率'!BS13)</f>
        <v>(株)エフエムしながわ</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1"/>
    </row>
    <row r="41" spans="1:113" ht="32.25" customHeight="1" x14ac:dyDescent="0.2">
      <c r="A41" s="174"/>
      <c r="B41" s="198"/>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4"/>
      <c r="U41" s="380" t="str">
        <f t="shared" si="4"/>
        <v/>
      </c>
      <c r="V41" s="380"/>
      <c r="W41" s="381"/>
      <c r="X41" s="381"/>
      <c r="Y41" s="381"/>
      <c r="Z41" s="381"/>
      <c r="AA41" s="381"/>
      <c r="AB41" s="381"/>
      <c r="AC41" s="381"/>
      <c r="AD41" s="381"/>
      <c r="AE41" s="381"/>
      <c r="AF41" s="381"/>
      <c r="AG41" s="381"/>
      <c r="AH41" s="381"/>
      <c r="AI41" s="381"/>
      <c r="AJ41" s="381"/>
      <c r="AK41" s="381"/>
      <c r="AL41" s="174"/>
      <c r="AM41" s="380" t="str">
        <f t="shared" si="0"/>
        <v/>
      </c>
      <c r="AN41" s="380"/>
      <c r="AO41" s="381"/>
      <c r="AP41" s="381"/>
      <c r="AQ41" s="381"/>
      <c r="AR41" s="381"/>
      <c r="AS41" s="381"/>
      <c r="AT41" s="381"/>
      <c r="AU41" s="381"/>
      <c r="AV41" s="381"/>
      <c r="AW41" s="381"/>
      <c r="AX41" s="381"/>
      <c r="AY41" s="381"/>
      <c r="AZ41" s="381"/>
      <c r="BA41" s="381"/>
      <c r="BB41" s="381"/>
      <c r="BC41" s="381"/>
      <c r="BD41" s="174"/>
      <c r="BE41" s="380" t="str">
        <f t="shared" si="1"/>
        <v/>
      </c>
      <c r="BF41" s="380"/>
      <c r="BG41" s="381"/>
      <c r="BH41" s="381"/>
      <c r="BI41" s="381"/>
      <c r="BJ41" s="381"/>
      <c r="BK41" s="381"/>
      <c r="BL41" s="381"/>
      <c r="BM41" s="381"/>
      <c r="BN41" s="381"/>
      <c r="BO41" s="381"/>
      <c r="BP41" s="381"/>
      <c r="BQ41" s="381"/>
      <c r="BR41" s="381"/>
      <c r="BS41" s="381"/>
      <c r="BT41" s="381"/>
      <c r="BU41" s="381"/>
      <c r="BV41" s="174"/>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4"/>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1"/>
    </row>
    <row r="42" spans="1:113" ht="32.25" customHeight="1" x14ac:dyDescent="0.2">
      <c r="B42" s="198"/>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4"/>
      <c r="U42" s="380" t="str">
        <f t="shared" si="4"/>
        <v/>
      </c>
      <c r="V42" s="380"/>
      <c r="W42" s="381"/>
      <c r="X42" s="381"/>
      <c r="Y42" s="381"/>
      <c r="Z42" s="381"/>
      <c r="AA42" s="381"/>
      <c r="AB42" s="381"/>
      <c r="AC42" s="381"/>
      <c r="AD42" s="381"/>
      <c r="AE42" s="381"/>
      <c r="AF42" s="381"/>
      <c r="AG42" s="381"/>
      <c r="AH42" s="381"/>
      <c r="AI42" s="381"/>
      <c r="AJ42" s="381"/>
      <c r="AK42" s="381"/>
      <c r="AL42" s="174"/>
      <c r="AM42" s="380" t="str">
        <f t="shared" si="0"/>
        <v/>
      </c>
      <c r="AN42" s="380"/>
      <c r="AO42" s="381"/>
      <c r="AP42" s="381"/>
      <c r="AQ42" s="381"/>
      <c r="AR42" s="381"/>
      <c r="AS42" s="381"/>
      <c r="AT42" s="381"/>
      <c r="AU42" s="381"/>
      <c r="AV42" s="381"/>
      <c r="AW42" s="381"/>
      <c r="AX42" s="381"/>
      <c r="AY42" s="381"/>
      <c r="AZ42" s="381"/>
      <c r="BA42" s="381"/>
      <c r="BB42" s="381"/>
      <c r="BC42" s="381"/>
      <c r="BD42" s="174"/>
      <c r="BE42" s="380" t="str">
        <f t="shared" si="1"/>
        <v/>
      </c>
      <c r="BF42" s="380"/>
      <c r="BG42" s="381"/>
      <c r="BH42" s="381"/>
      <c r="BI42" s="381"/>
      <c r="BJ42" s="381"/>
      <c r="BK42" s="381"/>
      <c r="BL42" s="381"/>
      <c r="BM42" s="381"/>
      <c r="BN42" s="381"/>
      <c r="BO42" s="381"/>
      <c r="BP42" s="381"/>
      <c r="BQ42" s="381"/>
      <c r="BR42" s="381"/>
      <c r="BS42" s="381"/>
      <c r="BT42" s="381"/>
      <c r="BU42" s="381"/>
      <c r="BV42" s="174"/>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4"/>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1"/>
    </row>
    <row r="43" spans="1:113" ht="32.25" customHeight="1" x14ac:dyDescent="0.2">
      <c r="B43" s="198"/>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4"/>
      <c r="U43" s="380" t="str">
        <f t="shared" si="4"/>
        <v/>
      </c>
      <c r="V43" s="380"/>
      <c r="W43" s="381"/>
      <c r="X43" s="381"/>
      <c r="Y43" s="381"/>
      <c r="Z43" s="381"/>
      <c r="AA43" s="381"/>
      <c r="AB43" s="381"/>
      <c r="AC43" s="381"/>
      <c r="AD43" s="381"/>
      <c r="AE43" s="381"/>
      <c r="AF43" s="381"/>
      <c r="AG43" s="381"/>
      <c r="AH43" s="381"/>
      <c r="AI43" s="381"/>
      <c r="AJ43" s="381"/>
      <c r="AK43" s="381"/>
      <c r="AL43" s="174"/>
      <c r="AM43" s="380" t="str">
        <f t="shared" si="0"/>
        <v/>
      </c>
      <c r="AN43" s="380"/>
      <c r="AO43" s="381"/>
      <c r="AP43" s="381"/>
      <c r="AQ43" s="381"/>
      <c r="AR43" s="381"/>
      <c r="AS43" s="381"/>
      <c r="AT43" s="381"/>
      <c r="AU43" s="381"/>
      <c r="AV43" s="381"/>
      <c r="AW43" s="381"/>
      <c r="AX43" s="381"/>
      <c r="AY43" s="381"/>
      <c r="AZ43" s="381"/>
      <c r="BA43" s="381"/>
      <c r="BB43" s="381"/>
      <c r="BC43" s="381"/>
      <c r="BD43" s="174"/>
      <c r="BE43" s="380" t="str">
        <f t="shared" si="1"/>
        <v/>
      </c>
      <c r="BF43" s="380"/>
      <c r="BG43" s="381"/>
      <c r="BH43" s="381"/>
      <c r="BI43" s="381"/>
      <c r="BJ43" s="381"/>
      <c r="BK43" s="381"/>
      <c r="BL43" s="381"/>
      <c r="BM43" s="381"/>
      <c r="BN43" s="381"/>
      <c r="BO43" s="381"/>
      <c r="BP43" s="381"/>
      <c r="BQ43" s="381"/>
      <c r="BR43" s="381"/>
      <c r="BS43" s="381"/>
      <c r="BT43" s="381"/>
      <c r="BU43" s="381"/>
      <c r="BV43" s="174"/>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4"/>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1"/>
    </row>
    <row r="44" spans="1:113" ht="13.5" customHeight="1" thickBot="1" x14ac:dyDescent="0.25">
      <c r="B44" s="202"/>
      <c r="C44" s="203"/>
      <c r="D44" s="203"/>
      <c r="E44" s="203"/>
      <c r="F44" s="203"/>
      <c r="G44" s="203"/>
      <c r="H44" s="203"/>
      <c r="I44" s="203"/>
      <c r="J44" s="203"/>
      <c r="K44" s="203"/>
      <c r="L44" s="203"/>
      <c r="M44" s="203"/>
      <c r="N44" s="203"/>
      <c r="O44" s="203"/>
      <c r="P44" s="203"/>
      <c r="Q44" s="203"/>
      <c r="R44" s="203"/>
      <c r="S44" s="203"/>
      <c r="T44" s="203"/>
      <c r="U44" s="203"/>
      <c r="V44" s="203"/>
      <c r="W44" s="203"/>
      <c r="X44" s="203"/>
      <c r="Y44" s="203"/>
      <c r="Z44" s="203"/>
      <c r="AA44" s="203"/>
      <c r="AB44" s="203"/>
      <c r="AC44" s="203"/>
      <c r="AD44" s="203"/>
      <c r="AE44" s="203"/>
      <c r="AF44" s="203"/>
      <c r="AG44" s="203"/>
      <c r="AH44" s="203"/>
      <c r="AI44" s="203"/>
      <c r="AJ44" s="203"/>
      <c r="AK44" s="203"/>
      <c r="AL44" s="203"/>
      <c r="AM44" s="203"/>
      <c r="AN44" s="203"/>
      <c r="AO44" s="203"/>
      <c r="AP44" s="203"/>
      <c r="AQ44" s="203"/>
      <c r="AR44" s="203"/>
      <c r="AS44" s="203"/>
      <c r="AT44" s="203"/>
      <c r="AU44" s="203"/>
      <c r="AV44" s="203"/>
      <c r="AW44" s="203"/>
      <c r="AX44" s="203"/>
      <c r="AY44" s="203"/>
      <c r="AZ44" s="203"/>
      <c r="BA44" s="203"/>
      <c r="BB44" s="203"/>
      <c r="BC44" s="203"/>
      <c r="BD44" s="203"/>
      <c r="BE44" s="203"/>
      <c r="BF44" s="203"/>
      <c r="BG44" s="203"/>
      <c r="BH44" s="203"/>
      <c r="BI44" s="203"/>
      <c r="BJ44" s="203"/>
      <c r="BK44" s="203"/>
      <c r="BL44" s="203"/>
      <c r="BM44" s="203"/>
      <c r="BN44" s="203"/>
      <c r="BO44" s="203"/>
      <c r="BP44" s="203"/>
      <c r="BQ44" s="203"/>
      <c r="BR44" s="203"/>
      <c r="BS44" s="203"/>
      <c r="BT44" s="203"/>
      <c r="BU44" s="203"/>
      <c r="BV44" s="203"/>
      <c r="BW44" s="203"/>
      <c r="BX44" s="203"/>
      <c r="BY44" s="203"/>
      <c r="BZ44" s="203"/>
      <c r="CA44" s="203"/>
      <c r="CB44" s="203"/>
      <c r="CC44" s="203"/>
      <c r="CD44" s="203"/>
      <c r="CE44" s="203"/>
      <c r="CF44" s="203"/>
      <c r="CG44" s="203"/>
      <c r="CH44" s="203"/>
      <c r="CI44" s="203"/>
      <c r="CJ44" s="203"/>
      <c r="CK44" s="203"/>
      <c r="CL44" s="203"/>
      <c r="CM44" s="203"/>
      <c r="CN44" s="203"/>
      <c r="CO44" s="203"/>
      <c r="CP44" s="203"/>
      <c r="CQ44" s="203"/>
      <c r="CR44" s="203"/>
      <c r="CS44" s="203"/>
      <c r="CT44" s="203"/>
      <c r="CU44" s="203"/>
      <c r="CV44" s="203"/>
      <c r="CW44" s="203"/>
      <c r="CX44" s="203"/>
      <c r="CY44" s="203"/>
      <c r="CZ44" s="203"/>
      <c r="DA44" s="203"/>
      <c r="DB44" s="203"/>
      <c r="DC44" s="203"/>
      <c r="DD44" s="203"/>
      <c r="DE44" s="203"/>
      <c r="DF44" s="203"/>
      <c r="DG44" s="203"/>
      <c r="DH44" s="203"/>
      <c r="DI44" s="204"/>
    </row>
    <row r="45" spans="1:113" x14ac:dyDescent="0.2"/>
    <row r="46" spans="1:113" x14ac:dyDescent="0.2">
      <c r="B46" s="173"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VXpIbGZGRiWWyHU3hcbvb8IWt8TmBEQCSSCkJIv6igJayLWZH9EUSPOX4CNS/tdKtU5ooDNU7kDzb6o93Kh73g==" saltValue="u2gUHdv+YxOkJsHVMilSQ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522</v>
      </c>
      <c r="G33" s="29" t="s">
        <v>523</v>
      </c>
      <c r="H33" s="29" t="s">
        <v>524</v>
      </c>
      <c r="I33" s="29" t="s">
        <v>525</v>
      </c>
      <c r="J33" s="30" t="s">
        <v>526</v>
      </c>
      <c r="K33" s="22"/>
      <c r="L33" s="22"/>
      <c r="M33" s="22"/>
      <c r="N33" s="22"/>
      <c r="O33" s="22"/>
      <c r="P33" s="22"/>
    </row>
    <row r="34" spans="1:16" ht="39" customHeight="1" x14ac:dyDescent="0.2">
      <c r="A34" s="22"/>
      <c r="B34" s="31"/>
      <c r="C34" s="1162" t="s">
        <v>528</v>
      </c>
      <c r="D34" s="1162"/>
      <c r="E34" s="1163"/>
      <c r="F34" s="32">
        <v>4.9400000000000004</v>
      </c>
      <c r="G34" s="33">
        <v>3.43</v>
      </c>
      <c r="H34" s="33">
        <v>6.43</v>
      </c>
      <c r="I34" s="33">
        <v>5.7</v>
      </c>
      <c r="J34" s="34">
        <v>5.19</v>
      </c>
      <c r="K34" s="22"/>
      <c r="L34" s="22"/>
      <c r="M34" s="22"/>
      <c r="N34" s="22"/>
      <c r="O34" s="22"/>
      <c r="P34" s="22"/>
    </row>
    <row r="35" spans="1:16" ht="39" customHeight="1" x14ac:dyDescent="0.2">
      <c r="A35" s="22"/>
      <c r="B35" s="35"/>
      <c r="C35" s="1158" t="s">
        <v>529</v>
      </c>
      <c r="D35" s="1158"/>
      <c r="E35" s="1159"/>
      <c r="F35" s="36">
        <v>0.03</v>
      </c>
      <c r="G35" s="37">
        <v>0.43</v>
      </c>
      <c r="H35" s="37">
        <v>0.91</v>
      </c>
      <c r="I35" s="37">
        <v>1.1000000000000001</v>
      </c>
      <c r="J35" s="38">
        <v>0.7</v>
      </c>
      <c r="K35" s="22"/>
      <c r="L35" s="22"/>
      <c r="M35" s="22"/>
      <c r="N35" s="22"/>
      <c r="O35" s="22"/>
      <c r="P35" s="22"/>
    </row>
    <row r="36" spans="1:16" ht="39" customHeight="1" x14ac:dyDescent="0.2">
      <c r="A36" s="22"/>
      <c r="B36" s="35"/>
      <c r="C36" s="1158" t="s">
        <v>530</v>
      </c>
      <c r="D36" s="1158"/>
      <c r="E36" s="1159"/>
      <c r="F36" s="36">
        <v>0.47</v>
      </c>
      <c r="G36" s="37">
        <v>0.9</v>
      </c>
      <c r="H36" s="37">
        <v>0.44</v>
      </c>
      <c r="I36" s="37">
        <v>0.41</v>
      </c>
      <c r="J36" s="38">
        <v>0.3</v>
      </c>
      <c r="K36" s="22"/>
      <c r="L36" s="22"/>
      <c r="M36" s="22"/>
      <c r="N36" s="22"/>
      <c r="O36" s="22"/>
      <c r="P36" s="22"/>
    </row>
    <row r="37" spans="1:16" ht="39" customHeight="1" x14ac:dyDescent="0.2">
      <c r="A37" s="22"/>
      <c r="B37" s="35"/>
      <c r="C37" s="1158" t="s">
        <v>531</v>
      </c>
      <c r="D37" s="1158"/>
      <c r="E37" s="1159"/>
      <c r="F37" s="36">
        <v>0.08</v>
      </c>
      <c r="G37" s="37">
        <v>0.08</v>
      </c>
      <c r="H37" s="37">
        <v>0.1</v>
      </c>
      <c r="I37" s="37">
        <v>0.06</v>
      </c>
      <c r="J37" s="38">
        <v>0.03</v>
      </c>
      <c r="K37" s="22"/>
      <c r="L37" s="22"/>
      <c r="M37" s="22"/>
      <c r="N37" s="22"/>
      <c r="O37" s="22"/>
      <c r="P37" s="22"/>
    </row>
    <row r="38" spans="1:16" ht="39" customHeight="1" x14ac:dyDescent="0.2">
      <c r="A38" s="22"/>
      <c r="B38" s="35"/>
      <c r="C38" s="1158" t="s">
        <v>532</v>
      </c>
      <c r="D38" s="1158"/>
      <c r="E38" s="1159"/>
      <c r="F38" s="36">
        <v>0</v>
      </c>
      <c r="G38" s="37" t="s">
        <v>483</v>
      </c>
      <c r="H38" s="37" t="s">
        <v>483</v>
      </c>
      <c r="I38" s="37" t="s">
        <v>483</v>
      </c>
      <c r="J38" s="38">
        <v>0</v>
      </c>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533</v>
      </c>
      <c r="D42" s="1158"/>
      <c r="E42" s="1159"/>
      <c r="F42" s="36" t="s">
        <v>483</v>
      </c>
      <c r="G42" s="37" t="s">
        <v>483</v>
      </c>
      <c r="H42" s="37" t="s">
        <v>483</v>
      </c>
      <c r="I42" s="37" t="s">
        <v>483</v>
      </c>
      <c r="J42" s="38" t="s">
        <v>483</v>
      </c>
      <c r="K42" s="22"/>
      <c r="L42" s="22"/>
      <c r="M42" s="22"/>
      <c r="N42" s="22"/>
      <c r="O42" s="22"/>
      <c r="P42" s="22"/>
    </row>
    <row r="43" spans="1:16" ht="39" customHeight="1" thickBot="1" x14ac:dyDescent="0.25">
      <c r="A43" s="22"/>
      <c r="B43" s="40"/>
      <c r="C43" s="1160" t="s">
        <v>534</v>
      </c>
      <c r="D43" s="1160"/>
      <c r="E43" s="1161"/>
      <c r="F43" s="41" t="s">
        <v>483</v>
      </c>
      <c r="G43" s="42" t="s">
        <v>483</v>
      </c>
      <c r="H43" s="42" t="s">
        <v>483</v>
      </c>
      <c r="I43" s="42" t="s">
        <v>483</v>
      </c>
      <c r="J43" s="43" t="s">
        <v>483</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2/sm2ZGyLzX99C8uPqCcQSn8ZOzt9RQ8/6/VRudb6HOfystHaP/kKVmGstzGN6ebsuA7KZnwUSjnC6+zFCrJ3g==" saltValue="Rgr709mThzI3pJpFTv3OC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522</v>
      </c>
      <c r="L44" s="54" t="s">
        <v>523</v>
      </c>
      <c r="M44" s="54" t="s">
        <v>524</v>
      </c>
      <c r="N44" s="54" t="s">
        <v>525</v>
      </c>
      <c r="O44" s="55" t="s">
        <v>526</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1336</v>
      </c>
      <c r="L45" s="58">
        <v>1252</v>
      </c>
      <c r="M45" s="58">
        <v>1194</v>
      </c>
      <c r="N45" s="58">
        <v>1109</v>
      </c>
      <c r="O45" s="59">
        <v>1091</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483</v>
      </c>
      <c r="L46" s="62" t="s">
        <v>483</v>
      </c>
      <c r="M46" s="62" t="s">
        <v>483</v>
      </c>
      <c r="N46" s="62" t="s">
        <v>483</v>
      </c>
      <c r="O46" s="63" t="s">
        <v>483</v>
      </c>
      <c r="P46" s="46"/>
      <c r="Q46" s="46"/>
      <c r="R46" s="46"/>
      <c r="S46" s="46"/>
      <c r="T46" s="46"/>
      <c r="U46" s="46"/>
    </row>
    <row r="47" spans="1:21" ht="30.75" customHeight="1" x14ac:dyDescent="0.2">
      <c r="A47" s="46"/>
      <c r="B47" s="1189"/>
      <c r="C47" s="1190"/>
      <c r="D47" s="60"/>
      <c r="E47" s="1166" t="s">
        <v>12</v>
      </c>
      <c r="F47" s="1166"/>
      <c r="G47" s="1166"/>
      <c r="H47" s="1166"/>
      <c r="I47" s="1166"/>
      <c r="J47" s="1167"/>
      <c r="K47" s="61" t="s">
        <v>483</v>
      </c>
      <c r="L47" s="62" t="s">
        <v>483</v>
      </c>
      <c r="M47" s="62" t="s">
        <v>483</v>
      </c>
      <c r="N47" s="62" t="s">
        <v>483</v>
      </c>
      <c r="O47" s="63" t="s">
        <v>483</v>
      </c>
      <c r="P47" s="46"/>
      <c r="Q47" s="46"/>
      <c r="R47" s="46"/>
      <c r="S47" s="46"/>
      <c r="T47" s="46"/>
      <c r="U47" s="46"/>
    </row>
    <row r="48" spans="1:21" ht="30.75" customHeight="1" x14ac:dyDescent="0.2">
      <c r="A48" s="46"/>
      <c r="B48" s="1189"/>
      <c r="C48" s="1190"/>
      <c r="D48" s="60"/>
      <c r="E48" s="1166" t="s">
        <v>13</v>
      </c>
      <c r="F48" s="1166"/>
      <c r="G48" s="1166"/>
      <c r="H48" s="1166"/>
      <c r="I48" s="1166"/>
      <c r="J48" s="1167"/>
      <c r="K48" s="61" t="s">
        <v>483</v>
      </c>
      <c r="L48" s="62" t="s">
        <v>483</v>
      </c>
      <c r="M48" s="62" t="s">
        <v>483</v>
      </c>
      <c r="N48" s="62" t="s">
        <v>483</v>
      </c>
      <c r="O48" s="63" t="s">
        <v>483</v>
      </c>
      <c r="P48" s="46"/>
      <c r="Q48" s="46"/>
      <c r="R48" s="46"/>
      <c r="S48" s="46"/>
      <c r="T48" s="46"/>
      <c r="U48" s="46"/>
    </row>
    <row r="49" spans="1:21" ht="30.75" customHeight="1" x14ac:dyDescent="0.2">
      <c r="A49" s="46"/>
      <c r="B49" s="1189"/>
      <c r="C49" s="1190"/>
      <c r="D49" s="60"/>
      <c r="E49" s="1166" t="s">
        <v>14</v>
      </c>
      <c r="F49" s="1166"/>
      <c r="G49" s="1166"/>
      <c r="H49" s="1166"/>
      <c r="I49" s="1166"/>
      <c r="J49" s="1167"/>
      <c r="K49" s="61">
        <v>112</v>
      </c>
      <c r="L49" s="62">
        <v>126</v>
      </c>
      <c r="M49" s="62">
        <v>123</v>
      </c>
      <c r="N49" s="62">
        <v>122</v>
      </c>
      <c r="O49" s="63">
        <v>147</v>
      </c>
      <c r="P49" s="46"/>
      <c r="Q49" s="46"/>
      <c r="R49" s="46"/>
      <c r="S49" s="46"/>
      <c r="T49" s="46"/>
      <c r="U49" s="46"/>
    </row>
    <row r="50" spans="1:21" ht="30.75" customHeight="1" x14ac:dyDescent="0.2">
      <c r="A50" s="46"/>
      <c r="B50" s="1189"/>
      <c r="C50" s="1190"/>
      <c r="D50" s="60"/>
      <c r="E50" s="1166" t="s">
        <v>15</v>
      </c>
      <c r="F50" s="1166"/>
      <c r="G50" s="1166"/>
      <c r="H50" s="1166"/>
      <c r="I50" s="1166"/>
      <c r="J50" s="1167"/>
      <c r="K50" s="61">
        <v>126</v>
      </c>
      <c r="L50" s="62" t="s">
        <v>483</v>
      </c>
      <c r="M50" s="62" t="s">
        <v>483</v>
      </c>
      <c r="N50" s="62" t="s">
        <v>483</v>
      </c>
      <c r="O50" s="63" t="s">
        <v>483</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483</v>
      </c>
      <c r="L51" s="62" t="s">
        <v>483</v>
      </c>
      <c r="M51" s="62" t="s">
        <v>483</v>
      </c>
      <c r="N51" s="62" t="s">
        <v>483</v>
      </c>
      <c r="O51" s="63" t="s">
        <v>483</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5927</v>
      </c>
      <c r="L52" s="62">
        <v>5818</v>
      </c>
      <c r="M52" s="62">
        <v>5607</v>
      </c>
      <c r="N52" s="62">
        <v>5198</v>
      </c>
      <c r="O52" s="63">
        <v>4712</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-4353</v>
      </c>
      <c r="L53" s="67">
        <v>-4440</v>
      </c>
      <c r="M53" s="67">
        <v>-4290</v>
      </c>
      <c r="N53" s="67">
        <v>-3967</v>
      </c>
      <c r="O53" s="68">
        <v>-3474</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535</v>
      </c>
      <c r="L57" s="79" t="s">
        <v>536</v>
      </c>
      <c r="M57" s="79" t="s">
        <v>537</v>
      </c>
      <c r="N57" s="79" t="s">
        <v>538</v>
      </c>
      <c r="O57" s="80" t="s">
        <v>539</v>
      </c>
      <c r="P57" s="46"/>
      <c r="Q57" s="46"/>
      <c r="R57" s="46"/>
      <c r="S57" s="46"/>
      <c r="T57" s="46"/>
      <c r="U57" s="46"/>
    </row>
    <row r="58" spans="1:21" ht="31.5" customHeight="1" x14ac:dyDescent="0.2">
      <c r="B58" s="1172" t="s">
        <v>24</v>
      </c>
      <c r="C58" s="1173"/>
      <c r="D58" s="1178" t="s">
        <v>25</v>
      </c>
      <c r="E58" s="1179"/>
      <c r="F58" s="1179"/>
      <c r="G58" s="1179"/>
      <c r="H58" s="1179"/>
      <c r="I58" s="1179"/>
      <c r="J58" s="1180"/>
      <c r="K58" s="81" t="s">
        <v>563</v>
      </c>
      <c r="L58" s="82" t="s">
        <v>563</v>
      </c>
      <c r="M58" s="82" t="s">
        <v>563</v>
      </c>
      <c r="N58" s="82" t="s">
        <v>563</v>
      </c>
      <c r="O58" s="83" t="s">
        <v>563</v>
      </c>
    </row>
    <row r="59" spans="1:21" ht="31.5" customHeight="1" x14ac:dyDescent="0.2">
      <c r="B59" s="1174"/>
      <c r="C59" s="1175"/>
      <c r="D59" s="1181" t="s">
        <v>26</v>
      </c>
      <c r="E59" s="1182"/>
      <c r="F59" s="1182"/>
      <c r="G59" s="1182"/>
      <c r="H59" s="1182"/>
      <c r="I59" s="1182"/>
      <c r="J59" s="1183"/>
      <c r="K59" s="350" t="s">
        <v>483</v>
      </c>
      <c r="L59" s="84" t="s">
        <v>563</v>
      </c>
      <c r="M59" s="84" t="s">
        <v>563</v>
      </c>
      <c r="N59" s="84" t="s">
        <v>563</v>
      </c>
      <c r="O59" s="85" t="s">
        <v>563</v>
      </c>
    </row>
    <row r="60" spans="1:21" ht="31.5" customHeight="1" thickBot="1" x14ac:dyDescent="0.25">
      <c r="B60" s="1176"/>
      <c r="C60" s="1177"/>
      <c r="D60" s="1184" t="s">
        <v>27</v>
      </c>
      <c r="E60" s="1185"/>
      <c r="F60" s="1185"/>
      <c r="G60" s="1185"/>
      <c r="H60" s="1185"/>
      <c r="I60" s="1185"/>
      <c r="J60" s="1186"/>
      <c r="K60" s="86" t="s">
        <v>563</v>
      </c>
      <c r="L60" s="87" t="s">
        <v>563</v>
      </c>
      <c r="M60" s="87" t="s">
        <v>563</v>
      </c>
      <c r="N60" s="87" t="s">
        <v>563</v>
      </c>
      <c r="O60" s="88" t="s">
        <v>563</v>
      </c>
    </row>
    <row r="61" spans="1:21" ht="24" customHeight="1" x14ac:dyDescent="0.2">
      <c r="B61" s="89"/>
      <c r="C61" s="89"/>
      <c r="D61" s="90" t="s">
        <v>28</v>
      </c>
      <c r="E61" s="91"/>
      <c r="F61" s="91"/>
      <c r="G61" s="91"/>
      <c r="H61" s="91"/>
      <c r="I61" s="91"/>
      <c r="J61" s="91"/>
      <c r="K61" s="91"/>
      <c r="L61" s="91"/>
      <c r="M61" s="91"/>
      <c r="N61" s="91"/>
      <c r="O61" s="91"/>
    </row>
    <row r="62" spans="1:21" ht="24" customHeight="1" x14ac:dyDescent="0.2">
      <c r="B62" s="92"/>
      <c r="C62" s="92"/>
      <c r="D62" s="90" t="s">
        <v>29</v>
      </c>
      <c r="E62" s="91"/>
      <c r="F62" s="91"/>
      <c r="G62" s="91"/>
      <c r="H62" s="91"/>
      <c r="I62" s="91"/>
      <c r="J62" s="91"/>
      <c r="K62" s="91"/>
      <c r="L62" s="91"/>
      <c r="M62" s="91"/>
      <c r="N62" s="91"/>
      <c r="O62" s="91"/>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Kj2Acla8TVxBCv4iLoQD1XlqCs+7SbeVF5zEsmdv3x0GuzsgvuaUBjrbbJ0IRGtCFa/Ipj5NXY0im01bvgf/fg==" saltValue="j0kqBjHMOzBbHq5h3P71c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7</v>
      </c>
    </row>
    <row r="40" spans="2:13" ht="27.75" customHeight="1" thickBot="1" x14ac:dyDescent="0.25">
      <c r="B40" s="95" t="s">
        <v>8</v>
      </c>
      <c r="C40" s="96"/>
      <c r="D40" s="96"/>
      <c r="E40" s="97"/>
      <c r="F40" s="97"/>
      <c r="G40" s="97"/>
      <c r="H40" s="98" t="s">
        <v>2</v>
      </c>
      <c r="I40" s="99" t="s">
        <v>522</v>
      </c>
      <c r="J40" s="100" t="s">
        <v>523</v>
      </c>
      <c r="K40" s="100" t="s">
        <v>524</v>
      </c>
      <c r="L40" s="100" t="s">
        <v>525</v>
      </c>
      <c r="M40" s="101" t="s">
        <v>526</v>
      </c>
    </row>
    <row r="41" spans="2:13" ht="27.75" customHeight="1" x14ac:dyDescent="0.2">
      <c r="B41" s="1207" t="s">
        <v>30</v>
      </c>
      <c r="C41" s="1208"/>
      <c r="D41" s="102"/>
      <c r="E41" s="1209" t="s">
        <v>31</v>
      </c>
      <c r="F41" s="1209"/>
      <c r="G41" s="1209"/>
      <c r="H41" s="1210"/>
      <c r="I41" s="341">
        <v>10946</v>
      </c>
      <c r="J41" s="342">
        <v>10634</v>
      </c>
      <c r="K41" s="342">
        <v>11121</v>
      </c>
      <c r="L41" s="342">
        <v>11958</v>
      </c>
      <c r="M41" s="343">
        <v>14260</v>
      </c>
    </row>
    <row r="42" spans="2:13" ht="27.75" customHeight="1" x14ac:dyDescent="0.2">
      <c r="B42" s="1197"/>
      <c r="C42" s="1198"/>
      <c r="D42" s="103"/>
      <c r="E42" s="1201" t="s">
        <v>32</v>
      </c>
      <c r="F42" s="1201"/>
      <c r="G42" s="1201"/>
      <c r="H42" s="1202"/>
      <c r="I42" s="344">
        <v>475</v>
      </c>
      <c r="J42" s="345">
        <v>666</v>
      </c>
      <c r="K42" s="345">
        <v>633</v>
      </c>
      <c r="L42" s="345" t="s">
        <v>483</v>
      </c>
      <c r="M42" s="346" t="s">
        <v>483</v>
      </c>
    </row>
    <row r="43" spans="2:13" ht="27.75" customHeight="1" x14ac:dyDescent="0.2">
      <c r="B43" s="1197"/>
      <c r="C43" s="1198"/>
      <c r="D43" s="103"/>
      <c r="E43" s="1201" t="s">
        <v>33</v>
      </c>
      <c r="F43" s="1201"/>
      <c r="G43" s="1201"/>
      <c r="H43" s="1202"/>
      <c r="I43" s="344" t="s">
        <v>483</v>
      </c>
      <c r="J43" s="345" t="s">
        <v>483</v>
      </c>
      <c r="K43" s="345" t="s">
        <v>483</v>
      </c>
      <c r="L43" s="345" t="s">
        <v>483</v>
      </c>
      <c r="M43" s="346" t="s">
        <v>483</v>
      </c>
    </row>
    <row r="44" spans="2:13" ht="27.75" customHeight="1" x14ac:dyDescent="0.2">
      <c r="B44" s="1197"/>
      <c r="C44" s="1198"/>
      <c r="D44" s="103"/>
      <c r="E44" s="1201" t="s">
        <v>34</v>
      </c>
      <c r="F44" s="1201"/>
      <c r="G44" s="1201"/>
      <c r="H44" s="1202"/>
      <c r="I44" s="344">
        <v>1386</v>
      </c>
      <c r="J44" s="345">
        <v>1623</v>
      </c>
      <c r="K44" s="345">
        <v>1825</v>
      </c>
      <c r="L44" s="345">
        <v>2245</v>
      </c>
      <c r="M44" s="346">
        <v>2338</v>
      </c>
    </row>
    <row r="45" spans="2:13" ht="27.75" customHeight="1" x14ac:dyDescent="0.2">
      <c r="B45" s="1197"/>
      <c r="C45" s="1198"/>
      <c r="D45" s="103"/>
      <c r="E45" s="1201" t="s">
        <v>35</v>
      </c>
      <c r="F45" s="1201"/>
      <c r="G45" s="1201"/>
      <c r="H45" s="1202"/>
      <c r="I45" s="344">
        <v>13574</v>
      </c>
      <c r="J45" s="345">
        <v>12772</v>
      </c>
      <c r="K45" s="345">
        <v>12857</v>
      </c>
      <c r="L45" s="345">
        <v>11656</v>
      </c>
      <c r="M45" s="346">
        <v>13860</v>
      </c>
    </row>
    <row r="46" spans="2:13" ht="27.75" customHeight="1" x14ac:dyDescent="0.2">
      <c r="B46" s="1197"/>
      <c r="C46" s="1198"/>
      <c r="D46" s="104"/>
      <c r="E46" s="1201" t="s">
        <v>36</v>
      </c>
      <c r="F46" s="1201"/>
      <c r="G46" s="1201"/>
      <c r="H46" s="1202"/>
      <c r="I46" s="344" t="s">
        <v>483</v>
      </c>
      <c r="J46" s="345" t="s">
        <v>483</v>
      </c>
      <c r="K46" s="345" t="s">
        <v>483</v>
      </c>
      <c r="L46" s="345" t="s">
        <v>483</v>
      </c>
      <c r="M46" s="346" t="s">
        <v>483</v>
      </c>
    </row>
    <row r="47" spans="2:13" ht="27.75" customHeight="1" x14ac:dyDescent="0.2">
      <c r="B47" s="1197"/>
      <c r="C47" s="1198"/>
      <c r="D47" s="105"/>
      <c r="E47" s="1211" t="s">
        <v>37</v>
      </c>
      <c r="F47" s="1212"/>
      <c r="G47" s="1212"/>
      <c r="H47" s="1213"/>
      <c r="I47" s="344" t="s">
        <v>483</v>
      </c>
      <c r="J47" s="345" t="s">
        <v>483</v>
      </c>
      <c r="K47" s="345" t="s">
        <v>483</v>
      </c>
      <c r="L47" s="345" t="s">
        <v>483</v>
      </c>
      <c r="M47" s="346" t="s">
        <v>483</v>
      </c>
    </row>
    <row r="48" spans="2:13" ht="27.75" customHeight="1" x14ac:dyDescent="0.2">
      <c r="B48" s="1197"/>
      <c r="C48" s="1198"/>
      <c r="D48" s="103"/>
      <c r="E48" s="1201" t="s">
        <v>38</v>
      </c>
      <c r="F48" s="1201"/>
      <c r="G48" s="1201"/>
      <c r="H48" s="1202"/>
      <c r="I48" s="344" t="s">
        <v>483</v>
      </c>
      <c r="J48" s="345" t="s">
        <v>483</v>
      </c>
      <c r="K48" s="345" t="s">
        <v>483</v>
      </c>
      <c r="L48" s="345" t="s">
        <v>483</v>
      </c>
      <c r="M48" s="346" t="s">
        <v>483</v>
      </c>
    </row>
    <row r="49" spans="2:13" ht="27.75" customHeight="1" x14ac:dyDescent="0.2">
      <c r="B49" s="1199"/>
      <c r="C49" s="1200"/>
      <c r="D49" s="103"/>
      <c r="E49" s="1201" t="s">
        <v>39</v>
      </c>
      <c r="F49" s="1201"/>
      <c r="G49" s="1201"/>
      <c r="H49" s="1202"/>
      <c r="I49" s="344" t="s">
        <v>483</v>
      </c>
      <c r="J49" s="345" t="s">
        <v>483</v>
      </c>
      <c r="K49" s="345" t="s">
        <v>483</v>
      </c>
      <c r="L49" s="345" t="s">
        <v>483</v>
      </c>
      <c r="M49" s="346" t="s">
        <v>483</v>
      </c>
    </row>
    <row r="50" spans="2:13" ht="27.75" customHeight="1" x14ac:dyDescent="0.2">
      <c r="B50" s="1195" t="s">
        <v>40</v>
      </c>
      <c r="C50" s="1196"/>
      <c r="D50" s="106"/>
      <c r="E50" s="1201" t="s">
        <v>41</v>
      </c>
      <c r="F50" s="1201"/>
      <c r="G50" s="1201"/>
      <c r="H50" s="1202"/>
      <c r="I50" s="344">
        <v>97269</v>
      </c>
      <c r="J50" s="345">
        <v>82269</v>
      </c>
      <c r="K50" s="345">
        <v>91606</v>
      </c>
      <c r="L50" s="345">
        <v>96543</v>
      </c>
      <c r="M50" s="346">
        <v>97038</v>
      </c>
    </row>
    <row r="51" spans="2:13" ht="27.75" customHeight="1" x14ac:dyDescent="0.2">
      <c r="B51" s="1197"/>
      <c r="C51" s="1198"/>
      <c r="D51" s="103"/>
      <c r="E51" s="1201" t="s">
        <v>42</v>
      </c>
      <c r="F51" s="1201"/>
      <c r="G51" s="1201"/>
      <c r="H51" s="1202"/>
      <c r="I51" s="344" t="s">
        <v>483</v>
      </c>
      <c r="J51" s="345" t="s">
        <v>483</v>
      </c>
      <c r="K51" s="345" t="s">
        <v>483</v>
      </c>
      <c r="L51" s="345" t="s">
        <v>483</v>
      </c>
      <c r="M51" s="346" t="s">
        <v>483</v>
      </c>
    </row>
    <row r="52" spans="2:13" ht="27.75" customHeight="1" x14ac:dyDescent="0.2">
      <c r="B52" s="1199"/>
      <c r="C52" s="1200"/>
      <c r="D52" s="103"/>
      <c r="E52" s="1201" t="s">
        <v>43</v>
      </c>
      <c r="F52" s="1201"/>
      <c r="G52" s="1201"/>
      <c r="H52" s="1202"/>
      <c r="I52" s="344">
        <v>49332</v>
      </c>
      <c r="J52" s="345">
        <v>44786</v>
      </c>
      <c r="K52" s="345">
        <v>43096</v>
      </c>
      <c r="L52" s="345">
        <v>39858</v>
      </c>
      <c r="M52" s="346">
        <v>37007</v>
      </c>
    </row>
    <row r="53" spans="2:13" ht="27.75" customHeight="1" thickBot="1" x14ac:dyDescent="0.25">
      <c r="B53" s="1203" t="s">
        <v>19</v>
      </c>
      <c r="C53" s="1204"/>
      <c r="D53" s="107"/>
      <c r="E53" s="1205" t="s">
        <v>44</v>
      </c>
      <c r="F53" s="1205"/>
      <c r="G53" s="1205"/>
      <c r="H53" s="1206"/>
      <c r="I53" s="347">
        <v>-120221</v>
      </c>
      <c r="J53" s="348">
        <v>-101359</v>
      </c>
      <c r="K53" s="348">
        <v>-108266</v>
      </c>
      <c r="L53" s="348">
        <v>-110543</v>
      </c>
      <c r="M53" s="349">
        <v>-103587</v>
      </c>
    </row>
    <row r="54" spans="2:13" ht="27.75" customHeight="1" x14ac:dyDescent="0.2">
      <c r="B54" s="108"/>
      <c r="C54" s="109"/>
      <c r="D54" s="109"/>
      <c r="E54" s="110"/>
      <c r="F54" s="110"/>
      <c r="G54" s="110"/>
      <c r="H54" s="110"/>
      <c r="I54" s="111"/>
      <c r="J54" s="111"/>
      <c r="K54" s="111"/>
      <c r="L54" s="111"/>
      <c r="M54" s="111"/>
    </row>
    <row r="55" spans="2:13" ht="13.2" x14ac:dyDescent="0.2"/>
  </sheetData>
  <sheetProtection algorithmName="SHA-512" hashValue="3YNCKsK1Is+yv8h63103x/qsmY3XmHsOlqvCWNAUcfDczaa1OpDD6xHUhqw5piYWgBC7JVNg6nMtSzxAC1a2iQ==" saltValue="f9fO8rxWeP3u51F/LZsAP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45</v>
      </c>
    </row>
    <row r="54" spans="2:8" ht="29.25" customHeight="1" thickBot="1" x14ac:dyDescent="0.3">
      <c r="B54" s="113" t="s">
        <v>1</v>
      </c>
      <c r="C54" s="114"/>
      <c r="D54" s="114"/>
      <c r="E54" s="115" t="s">
        <v>2</v>
      </c>
      <c r="F54" s="116" t="s">
        <v>524</v>
      </c>
      <c r="G54" s="116" t="s">
        <v>525</v>
      </c>
      <c r="H54" s="117" t="s">
        <v>526</v>
      </c>
    </row>
    <row r="55" spans="2:8" ht="52.5" customHeight="1" x14ac:dyDescent="0.2">
      <c r="B55" s="118"/>
      <c r="C55" s="1222" t="s">
        <v>46</v>
      </c>
      <c r="D55" s="1222"/>
      <c r="E55" s="1223"/>
      <c r="F55" s="119">
        <v>16133</v>
      </c>
      <c r="G55" s="119">
        <v>18466</v>
      </c>
      <c r="H55" s="120">
        <v>19389</v>
      </c>
    </row>
    <row r="56" spans="2:8" ht="52.5" customHeight="1" x14ac:dyDescent="0.2">
      <c r="B56" s="121"/>
      <c r="C56" s="1224" t="s">
        <v>47</v>
      </c>
      <c r="D56" s="1224"/>
      <c r="E56" s="1225"/>
      <c r="F56" s="122">
        <v>8643</v>
      </c>
      <c r="G56" s="122">
        <v>8326</v>
      </c>
      <c r="H56" s="123">
        <v>7522</v>
      </c>
    </row>
    <row r="57" spans="2:8" ht="53.25" customHeight="1" x14ac:dyDescent="0.2">
      <c r="B57" s="121"/>
      <c r="C57" s="1226" t="s">
        <v>48</v>
      </c>
      <c r="D57" s="1226"/>
      <c r="E57" s="1227"/>
      <c r="F57" s="124">
        <v>66661</v>
      </c>
      <c r="G57" s="124">
        <v>69162</v>
      </c>
      <c r="H57" s="125">
        <v>67621</v>
      </c>
    </row>
    <row r="58" spans="2:8" ht="45.75" customHeight="1" x14ac:dyDescent="0.2">
      <c r="B58" s="126"/>
      <c r="C58" s="1214" t="s">
        <v>556</v>
      </c>
      <c r="D58" s="1215"/>
      <c r="E58" s="1216"/>
      <c r="F58" s="127">
        <v>35087</v>
      </c>
      <c r="G58" s="127">
        <v>33488</v>
      </c>
      <c r="H58" s="128">
        <v>30249</v>
      </c>
    </row>
    <row r="59" spans="2:8" ht="45.75" customHeight="1" x14ac:dyDescent="0.2">
      <c r="B59" s="126"/>
      <c r="C59" s="1214" t="s">
        <v>557</v>
      </c>
      <c r="D59" s="1215"/>
      <c r="E59" s="1216"/>
      <c r="F59" s="127">
        <v>23060</v>
      </c>
      <c r="G59" s="127">
        <v>24080</v>
      </c>
      <c r="H59" s="128">
        <v>22910</v>
      </c>
    </row>
    <row r="60" spans="2:8" ht="45.75" customHeight="1" x14ac:dyDescent="0.2">
      <c r="B60" s="126"/>
      <c r="C60" s="1214" t="s">
        <v>558</v>
      </c>
      <c r="D60" s="1215"/>
      <c r="E60" s="1216"/>
      <c r="F60" s="127">
        <v>3000</v>
      </c>
      <c r="G60" s="127">
        <v>6001</v>
      </c>
      <c r="H60" s="128">
        <v>9006</v>
      </c>
    </row>
    <row r="61" spans="2:8" ht="45.75" customHeight="1" x14ac:dyDescent="0.2">
      <c r="B61" s="126"/>
      <c r="C61" s="1214" t="s">
        <v>559</v>
      </c>
      <c r="D61" s="1215"/>
      <c r="E61" s="1216"/>
      <c r="F61" s="127">
        <v>2000</v>
      </c>
      <c r="G61" s="127">
        <v>2000</v>
      </c>
      <c r="H61" s="128">
        <v>2000</v>
      </c>
    </row>
    <row r="62" spans="2:8" ht="45.75" customHeight="1" thickBot="1" x14ac:dyDescent="0.25">
      <c r="B62" s="129"/>
      <c r="C62" s="1217" t="s">
        <v>560</v>
      </c>
      <c r="D62" s="1218"/>
      <c r="E62" s="1219"/>
      <c r="F62" s="130">
        <v>1500</v>
      </c>
      <c r="G62" s="130">
        <v>1500</v>
      </c>
      <c r="H62" s="131">
        <v>1500</v>
      </c>
    </row>
    <row r="63" spans="2:8" ht="52.5" customHeight="1" thickBot="1" x14ac:dyDescent="0.25">
      <c r="B63" s="132"/>
      <c r="C63" s="1220" t="s">
        <v>49</v>
      </c>
      <c r="D63" s="1220"/>
      <c r="E63" s="1221"/>
      <c r="F63" s="133">
        <v>91437</v>
      </c>
      <c r="G63" s="133">
        <v>95954</v>
      </c>
      <c r="H63" s="134">
        <v>94532</v>
      </c>
    </row>
    <row r="64" spans="2:8" ht="13.2" x14ac:dyDescent="0.2"/>
  </sheetData>
  <sheetProtection algorithmName="SHA-512" hashValue="fbqTxB7rUVNrKxfxyYshYW6Gl24X/DDr6e0IRmodA6OGt6I/ZAJLahCvBTCYKcthzgCHtgZPCRtI6AJ/JwPuGA==" saltValue="E7YuhssBhv5XqMRfvOI53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24" zoomScale="70" zoomScaleNormal="70" zoomScaleSheetLayoutView="55" workbookViewId="0"/>
  </sheetViews>
  <sheetFormatPr defaultColWidth="0" defaultRowHeight="13.5" customHeight="1" zeroHeight="1" x14ac:dyDescent="0.2"/>
  <cols>
    <col min="1" max="1" width="6.33203125" style="254" customWidth="1"/>
    <col min="2" max="107" width="2.44140625" style="254" customWidth="1"/>
    <col min="108" max="108" width="6.109375" style="260" customWidth="1"/>
    <col min="109" max="109" width="5.88671875" style="258" customWidth="1"/>
    <col min="110" max="16384" width="8.6640625" style="254" hidden="1"/>
  </cols>
  <sheetData>
    <row r="1" spans="1:109" ht="42.75" customHeight="1" x14ac:dyDescent="0.2">
      <c r="A1" s="351"/>
      <c r="B1" s="352"/>
      <c r="DD1" s="254"/>
      <c r="DE1" s="254"/>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4"/>
      <c r="DE2" s="254"/>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4"/>
      <c r="DE3" s="254"/>
    </row>
    <row r="4" spans="1:109" s="252"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2"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2"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2"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2"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2"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2"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2"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2"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2"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2"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2" customFormat="1" ht="13.2" x14ac:dyDescent="0.2">
      <c r="A15" s="254"/>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2" customFormat="1" ht="13.2" x14ac:dyDescent="0.2">
      <c r="A16" s="254"/>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2" customFormat="1" ht="13.2" x14ac:dyDescent="0.2">
      <c r="A17" s="254"/>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2" customFormat="1" ht="13.2" x14ac:dyDescent="0.2">
      <c r="A18" s="254"/>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4"/>
      <c r="DE19" s="254"/>
    </row>
    <row r="20" spans="1:109" ht="13.2" x14ac:dyDescent="0.2">
      <c r="DD20" s="254"/>
      <c r="DE20" s="254"/>
    </row>
    <row r="21" spans="1:109" ht="17.25" customHeight="1" x14ac:dyDescent="0.2">
      <c r="B21" s="354"/>
      <c r="C21" s="256"/>
      <c r="D21" s="256"/>
      <c r="E21" s="256"/>
      <c r="F21" s="256"/>
      <c r="G21" s="256"/>
      <c r="H21" s="256"/>
      <c r="I21" s="256"/>
      <c r="J21" s="256"/>
      <c r="K21" s="256"/>
      <c r="L21" s="256"/>
      <c r="M21" s="256"/>
      <c r="N21" s="355"/>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355"/>
      <c r="AU21" s="256"/>
      <c r="AV21" s="256"/>
      <c r="AW21" s="256"/>
      <c r="AX21" s="256"/>
      <c r="AY21" s="256"/>
      <c r="AZ21" s="256"/>
      <c r="BA21" s="256"/>
      <c r="BB21" s="256"/>
      <c r="BC21" s="256"/>
      <c r="BD21" s="256"/>
      <c r="BE21" s="256"/>
      <c r="BF21" s="355"/>
      <c r="BG21" s="256"/>
      <c r="BH21" s="256"/>
      <c r="BI21" s="256"/>
      <c r="BJ21" s="256"/>
      <c r="BK21" s="256"/>
      <c r="BL21" s="256"/>
      <c r="BM21" s="256"/>
      <c r="BN21" s="256"/>
      <c r="BO21" s="256"/>
      <c r="BP21" s="256"/>
      <c r="BQ21" s="256"/>
      <c r="BR21" s="355"/>
      <c r="BS21" s="256"/>
      <c r="BT21" s="256"/>
      <c r="BU21" s="256"/>
      <c r="BV21" s="256"/>
      <c r="BW21" s="256"/>
      <c r="BX21" s="256"/>
      <c r="BY21" s="256"/>
      <c r="BZ21" s="256"/>
      <c r="CA21" s="256"/>
      <c r="CB21" s="256"/>
      <c r="CC21" s="256"/>
      <c r="CD21" s="355"/>
      <c r="CE21" s="256"/>
      <c r="CF21" s="256"/>
      <c r="CG21" s="256"/>
      <c r="CH21" s="256"/>
      <c r="CI21" s="256"/>
      <c r="CJ21" s="256"/>
      <c r="CK21" s="256"/>
      <c r="CL21" s="256"/>
      <c r="CM21" s="256"/>
      <c r="CN21" s="256"/>
      <c r="CO21" s="256"/>
      <c r="CP21" s="355"/>
      <c r="CQ21" s="256"/>
      <c r="CR21" s="256"/>
      <c r="CS21" s="256"/>
      <c r="CT21" s="256"/>
      <c r="CU21" s="256"/>
      <c r="CV21" s="256"/>
      <c r="CW21" s="256"/>
      <c r="CX21" s="256"/>
      <c r="CY21" s="256"/>
      <c r="CZ21" s="256"/>
      <c r="DA21" s="256"/>
      <c r="DB21" s="355"/>
      <c r="DC21" s="256"/>
      <c r="DD21" s="257"/>
      <c r="DE21" s="254"/>
    </row>
    <row r="22" spans="1:109" ht="17.25" customHeight="1" x14ac:dyDescent="0.2">
      <c r="B22" s="258"/>
    </row>
    <row r="23" spans="1:109" ht="13.2" x14ac:dyDescent="0.2">
      <c r="B23" s="258"/>
    </row>
    <row r="24" spans="1:109" ht="13.2" x14ac:dyDescent="0.2">
      <c r="B24" s="258"/>
    </row>
    <row r="25" spans="1:109" ht="13.2" x14ac:dyDescent="0.2">
      <c r="B25" s="258"/>
    </row>
    <row r="26" spans="1:109" ht="13.2" x14ac:dyDescent="0.2">
      <c r="B26" s="258"/>
    </row>
    <row r="27" spans="1:109" ht="13.2" x14ac:dyDescent="0.2">
      <c r="B27" s="258"/>
    </row>
    <row r="28" spans="1:109" ht="13.2" x14ac:dyDescent="0.2">
      <c r="B28" s="258"/>
    </row>
    <row r="29" spans="1:109" ht="13.2" x14ac:dyDescent="0.2">
      <c r="B29" s="258"/>
    </row>
    <row r="30" spans="1:109" ht="13.2" x14ac:dyDescent="0.2">
      <c r="B30" s="258"/>
    </row>
    <row r="31" spans="1:109" ht="13.2" x14ac:dyDescent="0.2">
      <c r="B31" s="258"/>
    </row>
    <row r="32" spans="1:109" ht="13.2" x14ac:dyDescent="0.2">
      <c r="B32" s="258"/>
    </row>
    <row r="33" spans="2:109" ht="13.2" x14ac:dyDescent="0.2">
      <c r="B33" s="258"/>
    </row>
    <row r="34" spans="2:109" ht="13.2" x14ac:dyDescent="0.2">
      <c r="B34" s="258"/>
    </row>
    <row r="35" spans="2:109" ht="13.2" x14ac:dyDescent="0.2">
      <c r="B35" s="258"/>
    </row>
    <row r="36" spans="2:109" ht="13.2" x14ac:dyDescent="0.2">
      <c r="B36" s="258"/>
    </row>
    <row r="37" spans="2:109" ht="13.2" x14ac:dyDescent="0.2">
      <c r="B37" s="258"/>
    </row>
    <row r="38" spans="2:109" ht="13.2" x14ac:dyDescent="0.2">
      <c r="B38" s="258"/>
    </row>
    <row r="39" spans="2:109" ht="13.2" x14ac:dyDescent="0.2">
      <c r="B39" s="339"/>
      <c r="C39" s="310"/>
      <c r="D39" s="310"/>
      <c r="E39" s="310"/>
      <c r="F39" s="310"/>
      <c r="G39" s="310"/>
      <c r="H39" s="310"/>
      <c r="I39" s="310"/>
      <c r="J39" s="310"/>
      <c r="K39" s="310"/>
      <c r="L39" s="310"/>
      <c r="M39" s="310"/>
      <c r="N39" s="310"/>
      <c r="O39" s="310"/>
      <c r="P39" s="310"/>
      <c r="Q39" s="310"/>
      <c r="R39" s="310"/>
      <c r="S39" s="310"/>
      <c r="T39" s="310"/>
      <c r="U39" s="310"/>
      <c r="V39" s="310"/>
      <c r="W39" s="310"/>
      <c r="X39" s="310"/>
      <c r="Y39" s="310"/>
      <c r="Z39" s="310"/>
      <c r="AA39" s="310"/>
      <c r="AB39" s="310"/>
      <c r="AC39" s="310"/>
      <c r="AD39" s="310"/>
      <c r="AE39" s="310"/>
      <c r="AF39" s="310"/>
      <c r="AG39" s="310"/>
      <c r="AH39" s="310"/>
      <c r="AI39" s="310"/>
      <c r="AJ39" s="310"/>
      <c r="AK39" s="310"/>
      <c r="AL39" s="310"/>
      <c r="AM39" s="310"/>
      <c r="AN39" s="310"/>
      <c r="AO39" s="310"/>
      <c r="AP39" s="310"/>
      <c r="AQ39" s="310"/>
      <c r="AR39" s="310"/>
      <c r="AS39" s="310"/>
      <c r="AT39" s="310"/>
      <c r="AU39" s="310"/>
      <c r="AV39" s="310"/>
      <c r="AW39" s="310"/>
      <c r="AX39" s="310"/>
      <c r="AY39" s="310"/>
      <c r="AZ39" s="310"/>
      <c r="BA39" s="310"/>
      <c r="BB39" s="310"/>
      <c r="BC39" s="310"/>
      <c r="BD39" s="310"/>
      <c r="BE39" s="310"/>
      <c r="BF39" s="310"/>
      <c r="BG39" s="310"/>
      <c r="BH39" s="310"/>
      <c r="BI39" s="310"/>
      <c r="BJ39" s="310"/>
      <c r="BK39" s="310"/>
      <c r="BL39" s="310"/>
      <c r="BM39" s="310"/>
      <c r="BN39" s="310"/>
      <c r="BO39" s="310"/>
      <c r="BP39" s="310"/>
      <c r="BQ39" s="310"/>
      <c r="BR39" s="310"/>
      <c r="BS39" s="310"/>
      <c r="BT39" s="310"/>
      <c r="BU39" s="310"/>
      <c r="BV39" s="310"/>
      <c r="BW39" s="310"/>
      <c r="BX39" s="310"/>
      <c r="BY39" s="310"/>
      <c r="BZ39" s="310"/>
      <c r="CA39" s="310"/>
      <c r="CB39" s="310"/>
      <c r="CC39" s="310"/>
      <c r="CD39" s="310"/>
      <c r="CE39" s="310"/>
      <c r="CF39" s="310"/>
      <c r="CG39" s="310"/>
      <c r="CH39" s="310"/>
      <c r="CI39" s="310"/>
      <c r="CJ39" s="310"/>
      <c r="CK39" s="310"/>
      <c r="CL39" s="310"/>
      <c r="CM39" s="310"/>
      <c r="CN39" s="310"/>
      <c r="CO39" s="310"/>
      <c r="CP39" s="310"/>
      <c r="CQ39" s="310"/>
      <c r="CR39" s="310"/>
      <c r="CS39" s="310"/>
      <c r="CT39" s="310"/>
      <c r="CU39" s="310"/>
      <c r="CV39" s="310"/>
      <c r="CW39" s="310"/>
      <c r="CX39" s="310"/>
      <c r="CY39" s="310"/>
      <c r="CZ39" s="310"/>
      <c r="DA39" s="310"/>
      <c r="DB39" s="310"/>
      <c r="DC39" s="310"/>
      <c r="DD39" s="340"/>
    </row>
    <row r="40" spans="2:109" ht="13.2" x14ac:dyDescent="0.2">
      <c r="B40" s="356"/>
      <c r="DD40" s="356"/>
      <c r="DE40" s="254"/>
    </row>
    <row r="41" spans="2:109" ht="16.2" x14ac:dyDescent="0.2">
      <c r="B41" s="255" t="s">
        <v>564</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6"/>
      <c r="BO41" s="256"/>
      <c r="BP41" s="256"/>
      <c r="BQ41" s="256"/>
      <c r="BR41" s="256"/>
      <c r="BS41" s="256"/>
      <c r="BT41" s="256"/>
      <c r="BU41" s="256"/>
      <c r="BV41" s="256"/>
      <c r="BW41" s="256"/>
      <c r="BX41" s="256"/>
      <c r="BY41" s="256"/>
      <c r="BZ41" s="256"/>
      <c r="CA41" s="256"/>
      <c r="CB41" s="256"/>
      <c r="CC41" s="256"/>
      <c r="CD41" s="256"/>
      <c r="CE41" s="256"/>
      <c r="CF41" s="256"/>
      <c r="CG41" s="256"/>
      <c r="CH41" s="256"/>
      <c r="CI41" s="256"/>
      <c r="CJ41" s="256"/>
      <c r="CK41" s="256"/>
      <c r="CL41" s="256"/>
      <c r="CM41" s="256"/>
      <c r="CN41" s="256"/>
      <c r="CO41" s="256"/>
      <c r="CP41" s="256"/>
      <c r="CQ41" s="256"/>
      <c r="CR41" s="256"/>
      <c r="CS41" s="256"/>
      <c r="CT41" s="256"/>
      <c r="CU41" s="256"/>
      <c r="CV41" s="256"/>
      <c r="CW41" s="256"/>
      <c r="CX41" s="256"/>
      <c r="CY41" s="256"/>
      <c r="CZ41" s="256"/>
      <c r="DA41" s="256"/>
      <c r="DB41" s="256"/>
      <c r="DC41" s="256"/>
      <c r="DD41" s="257"/>
    </row>
    <row r="42" spans="2:109" ht="13.2" x14ac:dyDescent="0.2">
      <c r="B42" s="258"/>
      <c r="G42" s="357"/>
      <c r="I42" s="358"/>
      <c r="J42" s="358"/>
      <c r="K42" s="358"/>
      <c r="AM42" s="357"/>
      <c r="AN42" s="357" t="s">
        <v>565</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8"/>
      <c r="AN43" s="1241" t="s">
        <v>566</v>
      </c>
      <c r="AO43" s="1242"/>
      <c r="AP43" s="1242"/>
      <c r="AQ43" s="1242"/>
      <c r="AR43" s="1242"/>
      <c r="AS43" s="1242"/>
      <c r="AT43" s="1242"/>
      <c r="AU43" s="1242"/>
      <c r="AV43" s="1242"/>
      <c r="AW43" s="1242"/>
      <c r="AX43" s="1242"/>
      <c r="AY43" s="1242"/>
      <c r="AZ43" s="1242"/>
      <c r="BA43" s="1242"/>
      <c r="BB43" s="1242"/>
      <c r="BC43" s="1242"/>
      <c r="BD43" s="1242"/>
      <c r="BE43" s="1242"/>
      <c r="BF43" s="1242"/>
      <c r="BG43" s="1242"/>
      <c r="BH43" s="1242"/>
      <c r="BI43" s="1242"/>
      <c r="BJ43" s="1242"/>
      <c r="BK43" s="1242"/>
      <c r="BL43" s="1242"/>
      <c r="BM43" s="1242"/>
      <c r="BN43" s="1242"/>
      <c r="BO43" s="1242"/>
      <c r="BP43" s="1242"/>
      <c r="BQ43" s="1242"/>
      <c r="BR43" s="1242"/>
      <c r="BS43" s="1242"/>
      <c r="BT43" s="1242"/>
      <c r="BU43" s="1242"/>
      <c r="BV43" s="1242"/>
      <c r="BW43" s="1242"/>
      <c r="BX43" s="1242"/>
      <c r="BY43" s="1242"/>
      <c r="BZ43" s="1242"/>
      <c r="CA43" s="1242"/>
      <c r="CB43" s="1242"/>
      <c r="CC43" s="1242"/>
      <c r="CD43" s="1242"/>
      <c r="CE43" s="1242"/>
      <c r="CF43" s="1242"/>
      <c r="CG43" s="1242"/>
      <c r="CH43" s="1242"/>
      <c r="CI43" s="1242"/>
      <c r="CJ43" s="1242"/>
      <c r="CK43" s="1242"/>
      <c r="CL43" s="1242"/>
      <c r="CM43" s="1242"/>
      <c r="CN43" s="1242"/>
      <c r="CO43" s="1242"/>
      <c r="CP43" s="1242"/>
      <c r="CQ43" s="1242"/>
      <c r="CR43" s="1242"/>
      <c r="CS43" s="1242"/>
      <c r="CT43" s="1242"/>
      <c r="CU43" s="1242"/>
      <c r="CV43" s="1242"/>
      <c r="CW43" s="1242"/>
      <c r="CX43" s="1242"/>
      <c r="CY43" s="1242"/>
      <c r="CZ43" s="1242"/>
      <c r="DA43" s="1242"/>
      <c r="DB43" s="1242"/>
      <c r="DC43" s="1243"/>
    </row>
    <row r="44" spans="2:109" ht="13.2" x14ac:dyDescent="0.2">
      <c r="B44" s="258"/>
      <c r="AN44" s="1244"/>
      <c r="AO44" s="1245"/>
      <c r="AP44" s="1245"/>
      <c r="AQ44" s="1245"/>
      <c r="AR44" s="1245"/>
      <c r="AS44" s="1245"/>
      <c r="AT44" s="1245"/>
      <c r="AU44" s="1245"/>
      <c r="AV44" s="1245"/>
      <c r="AW44" s="1245"/>
      <c r="AX44" s="1245"/>
      <c r="AY44" s="1245"/>
      <c r="AZ44" s="1245"/>
      <c r="BA44" s="1245"/>
      <c r="BB44" s="1245"/>
      <c r="BC44" s="1245"/>
      <c r="BD44" s="1245"/>
      <c r="BE44" s="1245"/>
      <c r="BF44" s="1245"/>
      <c r="BG44" s="1245"/>
      <c r="BH44" s="1245"/>
      <c r="BI44" s="1245"/>
      <c r="BJ44" s="1245"/>
      <c r="BK44" s="1245"/>
      <c r="BL44" s="1245"/>
      <c r="BM44" s="1245"/>
      <c r="BN44" s="1245"/>
      <c r="BO44" s="1245"/>
      <c r="BP44" s="1245"/>
      <c r="BQ44" s="1245"/>
      <c r="BR44" s="1245"/>
      <c r="BS44" s="1245"/>
      <c r="BT44" s="1245"/>
      <c r="BU44" s="1245"/>
      <c r="BV44" s="1245"/>
      <c r="BW44" s="1245"/>
      <c r="BX44" s="1245"/>
      <c r="BY44" s="1245"/>
      <c r="BZ44" s="1245"/>
      <c r="CA44" s="1245"/>
      <c r="CB44" s="1245"/>
      <c r="CC44" s="1245"/>
      <c r="CD44" s="1245"/>
      <c r="CE44" s="1245"/>
      <c r="CF44" s="1245"/>
      <c r="CG44" s="1245"/>
      <c r="CH44" s="1245"/>
      <c r="CI44" s="1245"/>
      <c r="CJ44" s="1245"/>
      <c r="CK44" s="1245"/>
      <c r="CL44" s="1245"/>
      <c r="CM44" s="1245"/>
      <c r="CN44" s="1245"/>
      <c r="CO44" s="1245"/>
      <c r="CP44" s="1245"/>
      <c r="CQ44" s="1245"/>
      <c r="CR44" s="1245"/>
      <c r="CS44" s="1245"/>
      <c r="CT44" s="1245"/>
      <c r="CU44" s="1245"/>
      <c r="CV44" s="1245"/>
      <c r="CW44" s="1245"/>
      <c r="CX44" s="1245"/>
      <c r="CY44" s="1245"/>
      <c r="CZ44" s="1245"/>
      <c r="DA44" s="1245"/>
      <c r="DB44" s="1245"/>
      <c r="DC44" s="1246"/>
    </row>
    <row r="45" spans="2:109" ht="13.2" x14ac:dyDescent="0.2">
      <c r="B45" s="258"/>
      <c r="AN45" s="1244"/>
      <c r="AO45" s="1245"/>
      <c r="AP45" s="1245"/>
      <c r="AQ45" s="1245"/>
      <c r="AR45" s="1245"/>
      <c r="AS45" s="1245"/>
      <c r="AT45" s="1245"/>
      <c r="AU45" s="1245"/>
      <c r="AV45" s="1245"/>
      <c r="AW45" s="1245"/>
      <c r="AX45" s="1245"/>
      <c r="AY45" s="1245"/>
      <c r="AZ45" s="1245"/>
      <c r="BA45" s="1245"/>
      <c r="BB45" s="1245"/>
      <c r="BC45" s="1245"/>
      <c r="BD45" s="1245"/>
      <c r="BE45" s="1245"/>
      <c r="BF45" s="1245"/>
      <c r="BG45" s="1245"/>
      <c r="BH45" s="1245"/>
      <c r="BI45" s="1245"/>
      <c r="BJ45" s="1245"/>
      <c r="BK45" s="1245"/>
      <c r="BL45" s="1245"/>
      <c r="BM45" s="1245"/>
      <c r="BN45" s="1245"/>
      <c r="BO45" s="1245"/>
      <c r="BP45" s="1245"/>
      <c r="BQ45" s="1245"/>
      <c r="BR45" s="1245"/>
      <c r="BS45" s="1245"/>
      <c r="BT45" s="1245"/>
      <c r="BU45" s="1245"/>
      <c r="BV45" s="1245"/>
      <c r="BW45" s="1245"/>
      <c r="BX45" s="1245"/>
      <c r="BY45" s="1245"/>
      <c r="BZ45" s="1245"/>
      <c r="CA45" s="1245"/>
      <c r="CB45" s="1245"/>
      <c r="CC45" s="1245"/>
      <c r="CD45" s="1245"/>
      <c r="CE45" s="1245"/>
      <c r="CF45" s="1245"/>
      <c r="CG45" s="1245"/>
      <c r="CH45" s="1245"/>
      <c r="CI45" s="1245"/>
      <c r="CJ45" s="1245"/>
      <c r="CK45" s="1245"/>
      <c r="CL45" s="1245"/>
      <c r="CM45" s="1245"/>
      <c r="CN45" s="1245"/>
      <c r="CO45" s="1245"/>
      <c r="CP45" s="1245"/>
      <c r="CQ45" s="1245"/>
      <c r="CR45" s="1245"/>
      <c r="CS45" s="1245"/>
      <c r="CT45" s="1245"/>
      <c r="CU45" s="1245"/>
      <c r="CV45" s="1245"/>
      <c r="CW45" s="1245"/>
      <c r="CX45" s="1245"/>
      <c r="CY45" s="1245"/>
      <c r="CZ45" s="1245"/>
      <c r="DA45" s="1245"/>
      <c r="DB45" s="1245"/>
      <c r="DC45" s="1246"/>
    </row>
    <row r="46" spans="2:109" ht="13.2" x14ac:dyDescent="0.2">
      <c r="B46" s="258"/>
      <c r="AN46" s="1244"/>
      <c r="AO46" s="1245"/>
      <c r="AP46" s="1245"/>
      <c r="AQ46" s="1245"/>
      <c r="AR46" s="1245"/>
      <c r="AS46" s="1245"/>
      <c r="AT46" s="1245"/>
      <c r="AU46" s="1245"/>
      <c r="AV46" s="1245"/>
      <c r="AW46" s="1245"/>
      <c r="AX46" s="1245"/>
      <c r="AY46" s="1245"/>
      <c r="AZ46" s="1245"/>
      <c r="BA46" s="1245"/>
      <c r="BB46" s="1245"/>
      <c r="BC46" s="1245"/>
      <c r="BD46" s="1245"/>
      <c r="BE46" s="1245"/>
      <c r="BF46" s="1245"/>
      <c r="BG46" s="1245"/>
      <c r="BH46" s="1245"/>
      <c r="BI46" s="1245"/>
      <c r="BJ46" s="1245"/>
      <c r="BK46" s="1245"/>
      <c r="BL46" s="1245"/>
      <c r="BM46" s="1245"/>
      <c r="BN46" s="1245"/>
      <c r="BO46" s="1245"/>
      <c r="BP46" s="1245"/>
      <c r="BQ46" s="1245"/>
      <c r="BR46" s="1245"/>
      <c r="BS46" s="1245"/>
      <c r="BT46" s="1245"/>
      <c r="BU46" s="1245"/>
      <c r="BV46" s="1245"/>
      <c r="BW46" s="1245"/>
      <c r="BX46" s="1245"/>
      <c r="BY46" s="1245"/>
      <c r="BZ46" s="1245"/>
      <c r="CA46" s="1245"/>
      <c r="CB46" s="1245"/>
      <c r="CC46" s="1245"/>
      <c r="CD46" s="1245"/>
      <c r="CE46" s="1245"/>
      <c r="CF46" s="1245"/>
      <c r="CG46" s="1245"/>
      <c r="CH46" s="1245"/>
      <c r="CI46" s="1245"/>
      <c r="CJ46" s="1245"/>
      <c r="CK46" s="1245"/>
      <c r="CL46" s="1245"/>
      <c r="CM46" s="1245"/>
      <c r="CN46" s="1245"/>
      <c r="CO46" s="1245"/>
      <c r="CP46" s="1245"/>
      <c r="CQ46" s="1245"/>
      <c r="CR46" s="1245"/>
      <c r="CS46" s="1245"/>
      <c r="CT46" s="1245"/>
      <c r="CU46" s="1245"/>
      <c r="CV46" s="1245"/>
      <c r="CW46" s="1245"/>
      <c r="CX46" s="1245"/>
      <c r="CY46" s="1245"/>
      <c r="CZ46" s="1245"/>
      <c r="DA46" s="1245"/>
      <c r="DB46" s="1245"/>
      <c r="DC46" s="1246"/>
    </row>
    <row r="47" spans="2:109" ht="13.2" x14ac:dyDescent="0.2">
      <c r="B47" s="258"/>
      <c r="AN47" s="1247"/>
      <c r="AO47" s="1248"/>
      <c r="AP47" s="1248"/>
      <c r="AQ47" s="1248"/>
      <c r="AR47" s="1248"/>
      <c r="AS47" s="1248"/>
      <c r="AT47" s="1248"/>
      <c r="AU47" s="1248"/>
      <c r="AV47" s="1248"/>
      <c r="AW47" s="1248"/>
      <c r="AX47" s="1248"/>
      <c r="AY47" s="1248"/>
      <c r="AZ47" s="1248"/>
      <c r="BA47" s="1248"/>
      <c r="BB47" s="1248"/>
      <c r="BC47" s="1248"/>
      <c r="BD47" s="1248"/>
      <c r="BE47" s="1248"/>
      <c r="BF47" s="1248"/>
      <c r="BG47" s="1248"/>
      <c r="BH47" s="1248"/>
      <c r="BI47" s="1248"/>
      <c r="BJ47" s="1248"/>
      <c r="BK47" s="1248"/>
      <c r="BL47" s="1248"/>
      <c r="BM47" s="1248"/>
      <c r="BN47" s="1248"/>
      <c r="BO47" s="1248"/>
      <c r="BP47" s="1248"/>
      <c r="BQ47" s="1248"/>
      <c r="BR47" s="1248"/>
      <c r="BS47" s="1248"/>
      <c r="BT47" s="1248"/>
      <c r="BU47" s="1248"/>
      <c r="BV47" s="1248"/>
      <c r="BW47" s="1248"/>
      <c r="BX47" s="1248"/>
      <c r="BY47" s="1248"/>
      <c r="BZ47" s="1248"/>
      <c r="CA47" s="1248"/>
      <c r="CB47" s="1248"/>
      <c r="CC47" s="1248"/>
      <c r="CD47" s="1248"/>
      <c r="CE47" s="1248"/>
      <c r="CF47" s="1248"/>
      <c r="CG47" s="1248"/>
      <c r="CH47" s="1248"/>
      <c r="CI47" s="1248"/>
      <c r="CJ47" s="1248"/>
      <c r="CK47" s="1248"/>
      <c r="CL47" s="1248"/>
      <c r="CM47" s="1248"/>
      <c r="CN47" s="1248"/>
      <c r="CO47" s="1248"/>
      <c r="CP47" s="1248"/>
      <c r="CQ47" s="1248"/>
      <c r="CR47" s="1248"/>
      <c r="CS47" s="1248"/>
      <c r="CT47" s="1248"/>
      <c r="CU47" s="1248"/>
      <c r="CV47" s="1248"/>
      <c r="CW47" s="1248"/>
      <c r="CX47" s="1248"/>
      <c r="CY47" s="1248"/>
      <c r="CZ47" s="1248"/>
      <c r="DA47" s="1248"/>
      <c r="DB47" s="1248"/>
      <c r="DC47" s="1249"/>
    </row>
    <row r="48" spans="2:109" ht="13.2" x14ac:dyDescent="0.2">
      <c r="B48" s="258"/>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8"/>
      <c r="AN49" s="254" t="s">
        <v>567</v>
      </c>
    </row>
    <row r="50" spans="1:109" ht="13.2" x14ac:dyDescent="0.2">
      <c r="B50" s="258"/>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522</v>
      </c>
      <c r="BQ50" s="1233"/>
      <c r="BR50" s="1233"/>
      <c r="BS50" s="1233"/>
      <c r="BT50" s="1233"/>
      <c r="BU50" s="1233"/>
      <c r="BV50" s="1233"/>
      <c r="BW50" s="1233"/>
      <c r="BX50" s="1233" t="s">
        <v>523</v>
      </c>
      <c r="BY50" s="1233"/>
      <c r="BZ50" s="1233"/>
      <c r="CA50" s="1233"/>
      <c r="CB50" s="1233"/>
      <c r="CC50" s="1233"/>
      <c r="CD50" s="1233"/>
      <c r="CE50" s="1233"/>
      <c r="CF50" s="1233" t="s">
        <v>524</v>
      </c>
      <c r="CG50" s="1233"/>
      <c r="CH50" s="1233"/>
      <c r="CI50" s="1233"/>
      <c r="CJ50" s="1233"/>
      <c r="CK50" s="1233"/>
      <c r="CL50" s="1233"/>
      <c r="CM50" s="1233"/>
      <c r="CN50" s="1233" t="s">
        <v>525</v>
      </c>
      <c r="CO50" s="1233"/>
      <c r="CP50" s="1233"/>
      <c r="CQ50" s="1233"/>
      <c r="CR50" s="1233"/>
      <c r="CS50" s="1233"/>
      <c r="CT50" s="1233"/>
      <c r="CU50" s="1233"/>
      <c r="CV50" s="1233" t="s">
        <v>526</v>
      </c>
      <c r="CW50" s="1233"/>
      <c r="CX50" s="1233"/>
      <c r="CY50" s="1233"/>
      <c r="CZ50" s="1233"/>
      <c r="DA50" s="1233"/>
      <c r="DB50" s="1233"/>
      <c r="DC50" s="1233"/>
    </row>
    <row r="51" spans="1:109" ht="13.5" customHeight="1" x14ac:dyDescent="0.2">
      <c r="B51" s="258"/>
      <c r="G51" s="1236"/>
      <c r="H51" s="1236"/>
      <c r="I51" s="1250"/>
      <c r="J51" s="1250"/>
      <c r="K51" s="1235"/>
      <c r="L51" s="1235"/>
      <c r="M51" s="1235"/>
      <c r="N51" s="1235"/>
      <c r="AM51" s="359"/>
      <c r="AN51" s="1231" t="s">
        <v>568</v>
      </c>
      <c r="AO51" s="1231"/>
      <c r="AP51" s="1231"/>
      <c r="AQ51" s="1231"/>
      <c r="AR51" s="1231"/>
      <c r="AS51" s="1231"/>
      <c r="AT51" s="1231"/>
      <c r="AU51" s="1231"/>
      <c r="AV51" s="1231"/>
      <c r="AW51" s="1231"/>
      <c r="AX51" s="1231"/>
      <c r="AY51" s="1231"/>
      <c r="AZ51" s="1231"/>
      <c r="BA51" s="1231"/>
      <c r="BB51" s="1231" t="s">
        <v>569</v>
      </c>
      <c r="BC51" s="1231"/>
      <c r="BD51" s="1231"/>
      <c r="BE51" s="1231"/>
      <c r="BF51" s="1231"/>
      <c r="BG51" s="1231"/>
      <c r="BH51" s="1231"/>
      <c r="BI51" s="1231"/>
      <c r="BJ51" s="1231"/>
      <c r="BK51" s="1231"/>
      <c r="BL51" s="1231"/>
      <c r="BM51" s="1231"/>
      <c r="BN51" s="1231"/>
      <c r="BO51" s="1231"/>
      <c r="BP51" s="1240"/>
      <c r="BQ51" s="1228"/>
      <c r="BR51" s="1228"/>
      <c r="BS51" s="1228"/>
      <c r="BT51" s="1228"/>
      <c r="BU51" s="1228"/>
      <c r="BV51" s="1228"/>
      <c r="BW51" s="1228"/>
      <c r="BX51" s="1240"/>
      <c r="BY51" s="1228"/>
      <c r="BZ51" s="1228"/>
      <c r="CA51" s="1228"/>
      <c r="CB51" s="1228"/>
      <c r="CC51" s="1228"/>
      <c r="CD51" s="1228"/>
      <c r="CE51" s="1228"/>
      <c r="CF51" s="1240"/>
      <c r="CG51" s="1228"/>
      <c r="CH51" s="1228"/>
      <c r="CI51" s="1228"/>
      <c r="CJ51" s="1228"/>
      <c r="CK51" s="1228"/>
      <c r="CL51" s="1228"/>
      <c r="CM51" s="1228"/>
      <c r="CN51" s="1240"/>
      <c r="CO51" s="1228"/>
      <c r="CP51" s="1228"/>
      <c r="CQ51" s="1228"/>
      <c r="CR51" s="1228"/>
      <c r="CS51" s="1228"/>
      <c r="CT51" s="1228"/>
      <c r="CU51" s="1228"/>
      <c r="CV51" s="1240"/>
      <c r="CW51" s="1228"/>
      <c r="CX51" s="1228"/>
      <c r="CY51" s="1228"/>
      <c r="CZ51" s="1228"/>
      <c r="DA51" s="1228"/>
      <c r="DB51" s="1228"/>
      <c r="DC51" s="1228"/>
    </row>
    <row r="52" spans="1:109" ht="13.2" x14ac:dyDescent="0.2">
      <c r="B52" s="258"/>
      <c r="G52" s="1236"/>
      <c r="H52" s="1236"/>
      <c r="I52" s="1250"/>
      <c r="J52" s="1250"/>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8"/>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570</v>
      </c>
      <c r="BC53" s="1231"/>
      <c r="BD53" s="1231"/>
      <c r="BE53" s="1231"/>
      <c r="BF53" s="1231"/>
      <c r="BG53" s="1231"/>
      <c r="BH53" s="1231"/>
      <c r="BI53" s="1231"/>
      <c r="BJ53" s="1231"/>
      <c r="BK53" s="1231"/>
      <c r="BL53" s="1231"/>
      <c r="BM53" s="1231"/>
      <c r="BN53" s="1231"/>
      <c r="BO53" s="1231"/>
      <c r="BP53" s="1240"/>
      <c r="BQ53" s="1228"/>
      <c r="BR53" s="1228"/>
      <c r="BS53" s="1228"/>
      <c r="BT53" s="1228"/>
      <c r="BU53" s="1228"/>
      <c r="BV53" s="1228"/>
      <c r="BW53" s="1228"/>
      <c r="BX53" s="1240"/>
      <c r="BY53" s="1228"/>
      <c r="BZ53" s="1228"/>
      <c r="CA53" s="1228"/>
      <c r="CB53" s="1228"/>
      <c r="CC53" s="1228"/>
      <c r="CD53" s="1228"/>
      <c r="CE53" s="1228"/>
      <c r="CF53" s="1240"/>
      <c r="CG53" s="1228"/>
      <c r="CH53" s="1228"/>
      <c r="CI53" s="1228"/>
      <c r="CJ53" s="1228"/>
      <c r="CK53" s="1228"/>
      <c r="CL53" s="1228"/>
      <c r="CM53" s="1228"/>
      <c r="CN53" s="1240"/>
      <c r="CO53" s="1228"/>
      <c r="CP53" s="1228"/>
      <c r="CQ53" s="1228"/>
      <c r="CR53" s="1228"/>
      <c r="CS53" s="1228"/>
      <c r="CT53" s="1228"/>
      <c r="CU53" s="1228"/>
      <c r="CV53" s="1240"/>
      <c r="CW53" s="1228"/>
      <c r="CX53" s="1228"/>
      <c r="CY53" s="1228"/>
      <c r="CZ53" s="1228"/>
      <c r="DA53" s="1228"/>
      <c r="DB53" s="1228"/>
      <c r="DC53" s="1228"/>
    </row>
    <row r="54" spans="1:109" ht="13.2" x14ac:dyDescent="0.2">
      <c r="A54" s="358"/>
      <c r="B54" s="258"/>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8"/>
      <c r="G55" s="1234"/>
      <c r="H55" s="1234"/>
      <c r="I55" s="1234"/>
      <c r="J55" s="1234"/>
      <c r="K55" s="1235"/>
      <c r="L55" s="1235"/>
      <c r="M55" s="1235"/>
      <c r="N55" s="1235"/>
      <c r="AN55" s="1233" t="s">
        <v>571</v>
      </c>
      <c r="AO55" s="1233"/>
      <c r="AP55" s="1233"/>
      <c r="AQ55" s="1233"/>
      <c r="AR55" s="1233"/>
      <c r="AS55" s="1233"/>
      <c r="AT55" s="1233"/>
      <c r="AU55" s="1233"/>
      <c r="AV55" s="1233"/>
      <c r="AW55" s="1233"/>
      <c r="AX55" s="1233"/>
      <c r="AY55" s="1233"/>
      <c r="AZ55" s="1233"/>
      <c r="BA55" s="1233"/>
      <c r="BB55" s="1231" t="s">
        <v>569</v>
      </c>
      <c r="BC55" s="1231"/>
      <c r="BD55" s="1231"/>
      <c r="BE55" s="1231"/>
      <c r="BF55" s="1231"/>
      <c r="BG55" s="1231"/>
      <c r="BH55" s="1231"/>
      <c r="BI55" s="1231"/>
      <c r="BJ55" s="1231"/>
      <c r="BK55" s="1231"/>
      <c r="BL55" s="1231"/>
      <c r="BM55" s="1231"/>
      <c r="BN55" s="1231"/>
      <c r="BO55" s="1231"/>
      <c r="BP55" s="1240"/>
      <c r="BQ55" s="1228"/>
      <c r="BR55" s="1228"/>
      <c r="BS55" s="1228"/>
      <c r="BT55" s="1228"/>
      <c r="BU55" s="1228"/>
      <c r="BV55" s="1228"/>
      <c r="BW55" s="1228"/>
      <c r="BX55" s="1240"/>
      <c r="BY55" s="1228"/>
      <c r="BZ55" s="1228"/>
      <c r="CA55" s="1228"/>
      <c r="CB55" s="1228"/>
      <c r="CC55" s="1228"/>
      <c r="CD55" s="1228"/>
      <c r="CE55" s="1228"/>
      <c r="CF55" s="1240"/>
      <c r="CG55" s="1228"/>
      <c r="CH55" s="1228"/>
      <c r="CI55" s="1228"/>
      <c r="CJ55" s="1228"/>
      <c r="CK55" s="1228"/>
      <c r="CL55" s="1228"/>
      <c r="CM55" s="1228"/>
      <c r="CN55" s="1240"/>
      <c r="CO55" s="1228"/>
      <c r="CP55" s="1228"/>
      <c r="CQ55" s="1228"/>
      <c r="CR55" s="1228"/>
      <c r="CS55" s="1228"/>
      <c r="CT55" s="1228"/>
      <c r="CU55" s="1228"/>
      <c r="CV55" s="1240"/>
      <c r="CW55" s="1228"/>
      <c r="CX55" s="1228"/>
      <c r="CY55" s="1228"/>
      <c r="CZ55" s="1228"/>
      <c r="DA55" s="1228"/>
      <c r="DB55" s="1228"/>
      <c r="DC55" s="1228"/>
    </row>
    <row r="56" spans="1:109" ht="13.2" x14ac:dyDescent="0.2">
      <c r="A56" s="358"/>
      <c r="B56" s="258"/>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4"/>
      <c r="AN57" s="1233"/>
      <c r="AO57" s="1233"/>
      <c r="AP57" s="1233"/>
      <c r="AQ57" s="1233"/>
      <c r="AR57" s="1233"/>
      <c r="AS57" s="1233"/>
      <c r="AT57" s="1233"/>
      <c r="AU57" s="1233"/>
      <c r="AV57" s="1233"/>
      <c r="AW57" s="1233"/>
      <c r="AX57" s="1233"/>
      <c r="AY57" s="1233"/>
      <c r="AZ57" s="1233"/>
      <c r="BA57" s="1233"/>
      <c r="BB57" s="1231" t="s">
        <v>570</v>
      </c>
      <c r="BC57" s="1231"/>
      <c r="BD57" s="1231"/>
      <c r="BE57" s="1231"/>
      <c r="BF57" s="1231"/>
      <c r="BG57" s="1231"/>
      <c r="BH57" s="1231"/>
      <c r="BI57" s="1231"/>
      <c r="BJ57" s="1231"/>
      <c r="BK57" s="1231"/>
      <c r="BL57" s="1231"/>
      <c r="BM57" s="1231"/>
      <c r="BN57" s="1231"/>
      <c r="BO57" s="1231"/>
      <c r="BP57" s="1240"/>
      <c r="BQ57" s="1228"/>
      <c r="BR57" s="1228"/>
      <c r="BS57" s="1228"/>
      <c r="BT57" s="1228"/>
      <c r="BU57" s="1228"/>
      <c r="BV57" s="1228"/>
      <c r="BW57" s="1228"/>
      <c r="BX57" s="1240"/>
      <c r="BY57" s="1228"/>
      <c r="BZ57" s="1228"/>
      <c r="CA57" s="1228"/>
      <c r="CB57" s="1228"/>
      <c r="CC57" s="1228"/>
      <c r="CD57" s="1228"/>
      <c r="CE57" s="1228"/>
      <c r="CF57" s="1240"/>
      <c r="CG57" s="1228"/>
      <c r="CH57" s="1228"/>
      <c r="CI57" s="1228"/>
      <c r="CJ57" s="1228"/>
      <c r="CK57" s="1228"/>
      <c r="CL57" s="1228"/>
      <c r="CM57" s="1228"/>
      <c r="CN57" s="1240"/>
      <c r="CO57" s="1228"/>
      <c r="CP57" s="1228"/>
      <c r="CQ57" s="1228"/>
      <c r="CR57" s="1228"/>
      <c r="CS57" s="1228"/>
      <c r="CT57" s="1228"/>
      <c r="CU57" s="1228"/>
      <c r="CV57" s="1240"/>
      <c r="CW57" s="1228"/>
      <c r="CX57" s="1228"/>
      <c r="CY57" s="1228"/>
      <c r="CZ57" s="1228"/>
      <c r="DA57" s="1228"/>
      <c r="DB57" s="1228"/>
      <c r="DC57" s="1228"/>
      <c r="DD57" s="363"/>
      <c r="DE57" s="362"/>
    </row>
    <row r="58" spans="1:109" s="358" customFormat="1" ht="13.2" x14ac:dyDescent="0.2">
      <c r="A58" s="254"/>
      <c r="B58" s="362"/>
      <c r="G58" s="1234"/>
      <c r="H58" s="1234"/>
      <c r="I58" s="1229"/>
      <c r="J58" s="1229"/>
      <c r="K58" s="1235"/>
      <c r="L58" s="1235"/>
      <c r="M58" s="1235"/>
      <c r="N58" s="1235"/>
      <c r="AM58" s="254"/>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4"/>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4"/>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4"/>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4"/>
    </row>
    <row r="63" spans="1:109" ht="16.2" x14ac:dyDescent="0.2">
      <c r="B63" s="311" t="s">
        <v>572</v>
      </c>
    </row>
    <row r="64" spans="1:109" ht="13.2" x14ac:dyDescent="0.2">
      <c r="B64" s="258"/>
      <c r="G64" s="357"/>
      <c r="I64" s="369"/>
      <c r="J64" s="369"/>
      <c r="K64" s="369"/>
      <c r="L64" s="369"/>
      <c r="M64" s="369"/>
      <c r="N64" s="370"/>
      <c r="AM64" s="357"/>
      <c r="AN64" s="357" t="s">
        <v>565</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8"/>
      <c r="AN65" s="1241" t="s">
        <v>573</v>
      </c>
      <c r="AO65" s="1242"/>
      <c r="AP65" s="1242"/>
      <c r="AQ65" s="1242"/>
      <c r="AR65" s="1242"/>
      <c r="AS65" s="1242"/>
      <c r="AT65" s="1242"/>
      <c r="AU65" s="1242"/>
      <c r="AV65" s="1242"/>
      <c r="AW65" s="1242"/>
      <c r="AX65" s="1242"/>
      <c r="AY65" s="1242"/>
      <c r="AZ65" s="1242"/>
      <c r="BA65" s="1242"/>
      <c r="BB65" s="1242"/>
      <c r="BC65" s="1242"/>
      <c r="BD65" s="1242"/>
      <c r="BE65" s="1242"/>
      <c r="BF65" s="1242"/>
      <c r="BG65" s="1242"/>
      <c r="BH65" s="1242"/>
      <c r="BI65" s="1242"/>
      <c r="BJ65" s="1242"/>
      <c r="BK65" s="1242"/>
      <c r="BL65" s="1242"/>
      <c r="BM65" s="1242"/>
      <c r="BN65" s="1242"/>
      <c r="BO65" s="1242"/>
      <c r="BP65" s="1242"/>
      <c r="BQ65" s="1242"/>
      <c r="BR65" s="1242"/>
      <c r="BS65" s="1242"/>
      <c r="BT65" s="1242"/>
      <c r="BU65" s="1242"/>
      <c r="BV65" s="1242"/>
      <c r="BW65" s="1242"/>
      <c r="BX65" s="1242"/>
      <c r="BY65" s="1242"/>
      <c r="BZ65" s="1242"/>
      <c r="CA65" s="1242"/>
      <c r="CB65" s="1242"/>
      <c r="CC65" s="1242"/>
      <c r="CD65" s="1242"/>
      <c r="CE65" s="1242"/>
      <c r="CF65" s="1242"/>
      <c r="CG65" s="1242"/>
      <c r="CH65" s="1242"/>
      <c r="CI65" s="1242"/>
      <c r="CJ65" s="1242"/>
      <c r="CK65" s="1242"/>
      <c r="CL65" s="1242"/>
      <c r="CM65" s="1242"/>
      <c r="CN65" s="1242"/>
      <c r="CO65" s="1242"/>
      <c r="CP65" s="1242"/>
      <c r="CQ65" s="1242"/>
      <c r="CR65" s="1242"/>
      <c r="CS65" s="1242"/>
      <c r="CT65" s="1242"/>
      <c r="CU65" s="1242"/>
      <c r="CV65" s="1242"/>
      <c r="CW65" s="1242"/>
      <c r="CX65" s="1242"/>
      <c r="CY65" s="1242"/>
      <c r="CZ65" s="1242"/>
      <c r="DA65" s="1242"/>
      <c r="DB65" s="1242"/>
      <c r="DC65" s="1243"/>
    </row>
    <row r="66" spans="2:107" ht="13.2" x14ac:dyDescent="0.2">
      <c r="B66" s="258"/>
      <c r="AN66" s="1244"/>
      <c r="AO66" s="1245"/>
      <c r="AP66" s="1245"/>
      <c r="AQ66" s="1245"/>
      <c r="AR66" s="1245"/>
      <c r="AS66" s="1245"/>
      <c r="AT66" s="1245"/>
      <c r="AU66" s="1245"/>
      <c r="AV66" s="1245"/>
      <c r="AW66" s="1245"/>
      <c r="AX66" s="1245"/>
      <c r="AY66" s="1245"/>
      <c r="AZ66" s="1245"/>
      <c r="BA66" s="1245"/>
      <c r="BB66" s="1245"/>
      <c r="BC66" s="1245"/>
      <c r="BD66" s="1245"/>
      <c r="BE66" s="1245"/>
      <c r="BF66" s="1245"/>
      <c r="BG66" s="1245"/>
      <c r="BH66" s="1245"/>
      <c r="BI66" s="1245"/>
      <c r="BJ66" s="1245"/>
      <c r="BK66" s="1245"/>
      <c r="BL66" s="1245"/>
      <c r="BM66" s="1245"/>
      <c r="BN66" s="1245"/>
      <c r="BO66" s="1245"/>
      <c r="BP66" s="1245"/>
      <c r="BQ66" s="1245"/>
      <c r="BR66" s="1245"/>
      <c r="BS66" s="1245"/>
      <c r="BT66" s="1245"/>
      <c r="BU66" s="1245"/>
      <c r="BV66" s="1245"/>
      <c r="BW66" s="1245"/>
      <c r="BX66" s="1245"/>
      <c r="BY66" s="1245"/>
      <c r="BZ66" s="1245"/>
      <c r="CA66" s="1245"/>
      <c r="CB66" s="1245"/>
      <c r="CC66" s="1245"/>
      <c r="CD66" s="1245"/>
      <c r="CE66" s="1245"/>
      <c r="CF66" s="1245"/>
      <c r="CG66" s="1245"/>
      <c r="CH66" s="1245"/>
      <c r="CI66" s="1245"/>
      <c r="CJ66" s="1245"/>
      <c r="CK66" s="1245"/>
      <c r="CL66" s="1245"/>
      <c r="CM66" s="1245"/>
      <c r="CN66" s="1245"/>
      <c r="CO66" s="1245"/>
      <c r="CP66" s="1245"/>
      <c r="CQ66" s="1245"/>
      <c r="CR66" s="1245"/>
      <c r="CS66" s="1245"/>
      <c r="CT66" s="1245"/>
      <c r="CU66" s="1245"/>
      <c r="CV66" s="1245"/>
      <c r="CW66" s="1245"/>
      <c r="CX66" s="1245"/>
      <c r="CY66" s="1245"/>
      <c r="CZ66" s="1245"/>
      <c r="DA66" s="1245"/>
      <c r="DB66" s="1245"/>
      <c r="DC66" s="1246"/>
    </row>
    <row r="67" spans="2:107" ht="13.2" x14ac:dyDescent="0.2">
      <c r="B67" s="258"/>
      <c r="AN67" s="1244"/>
      <c r="AO67" s="1245"/>
      <c r="AP67" s="1245"/>
      <c r="AQ67" s="1245"/>
      <c r="AR67" s="1245"/>
      <c r="AS67" s="1245"/>
      <c r="AT67" s="1245"/>
      <c r="AU67" s="1245"/>
      <c r="AV67" s="1245"/>
      <c r="AW67" s="1245"/>
      <c r="AX67" s="1245"/>
      <c r="AY67" s="1245"/>
      <c r="AZ67" s="1245"/>
      <c r="BA67" s="1245"/>
      <c r="BB67" s="1245"/>
      <c r="BC67" s="1245"/>
      <c r="BD67" s="1245"/>
      <c r="BE67" s="1245"/>
      <c r="BF67" s="1245"/>
      <c r="BG67" s="1245"/>
      <c r="BH67" s="1245"/>
      <c r="BI67" s="1245"/>
      <c r="BJ67" s="1245"/>
      <c r="BK67" s="1245"/>
      <c r="BL67" s="1245"/>
      <c r="BM67" s="1245"/>
      <c r="BN67" s="1245"/>
      <c r="BO67" s="1245"/>
      <c r="BP67" s="1245"/>
      <c r="BQ67" s="1245"/>
      <c r="BR67" s="1245"/>
      <c r="BS67" s="1245"/>
      <c r="BT67" s="1245"/>
      <c r="BU67" s="1245"/>
      <c r="BV67" s="1245"/>
      <c r="BW67" s="1245"/>
      <c r="BX67" s="1245"/>
      <c r="BY67" s="1245"/>
      <c r="BZ67" s="1245"/>
      <c r="CA67" s="1245"/>
      <c r="CB67" s="1245"/>
      <c r="CC67" s="1245"/>
      <c r="CD67" s="1245"/>
      <c r="CE67" s="1245"/>
      <c r="CF67" s="1245"/>
      <c r="CG67" s="1245"/>
      <c r="CH67" s="1245"/>
      <c r="CI67" s="1245"/>
      <c r="CJ67" s="1245"/>
      <c r="CK67" s="1245"/>
      <c r="CL67" s="1245"/>
      <c r="CM67" s="1245"/>
      <c r="CN67" s="1245"/>
      <c r="CO67" s="1245"/>
      <c r="CP67" s="1245"/>
      <c r="CQ67" s="1245"/>
      <c r="CR67" s="1245"/>
      <c r="CS67" s="1245"/>
      <c r="CT67" s="1245"/>
      <c r="CU67" s="1245"/>
      <c r="CV67" s="1245"/>
      <c r="CW67" s="1245"/>
      <c r="CX67" s="1245"/>
      <c r="CY67" s="1245"/>
      <c r="CZ67" s="1245"/>
      <c r="DA67" s="1245"/>
      <c r="DB67" s="1245"/>
      <c r="DC67" s="1246"/>
    </row>
    <row r="68" spans="2:107" ht="13.2" x14ac:dyDescent="0.2">
      <c r="B68" s="258"/>
      <c r="AN68" s="1244"/>
      <c r="AO68" s="1245"/>
      <c r="AP68" s="1245"/>
      <c r="AQ68" s="1245"/>
      <c r="AR68" s="1245"/>
      <c r="AS68" s="1245"/>
      <c r="AT68" s="1245"/>
      <c r="AU68" s="1245"/>
      <c r="AV68" s="1245"/>
      <c r="AW68" s="1245"/>
      <c r="AX68" s="1245"/>
      <c r="AY68" s="1245"/>
      <c r="AZ68" s="1245"/>
      <c r="BA68" s="1245"/>
      <c r="BB68" s="1245"/>
      <c r="BC68" s="1245"/>
      <c r="BD68" s="1245"/>
      <c r="BE68" s="1245"/>
      <c r="BF68" s="1245"/>
      <c r="BG68" s="1245"/>
      <c r="BH68" s="1245"/>
      <c r="BI68" s="1245"/>
      <c r="BJ68" s="1245"/>
      <c r="BK68" s="1245"/>
      <c r="BL68" s="1245"/>
      <c r="BM68" s="1245"/>
      <c r="BN68" s="1245"/>
      <c r="BO68" s="1245"/>
      <c r="BP68" s="1245"/>
      <c r="BQ68" s="1245"/>
      <c r="BR68" s="1245"/>
      <c r="BS68" s="1245"/>
      <c r="BT68" s="1245"/>
      <c r="BU68" s="1245"/>
      <c r="BV68" s="1245"/>
      <c r="BW68" s="1245"/>
      <c r="BX68" s="1245"/>
      <c r="BY68" s="1245"/>
      <c r="BZ68" s="1245"/>
      <c r="CA68" s="1245"/>
      <c r="CB68" s="1245"/>
      <c r="CC68" s="1245"/>
      <c r="CD68" s="1245"/>
      <c r="CE68" s="1245"/>
      <c r="CF68" s="1245"/>
      <c r="CG68" s="1245"/>
      <c r="CH68" s="1245"/>
      <c r="CI68" s="1245"/>
      <c r="CJ68" s="1245"/>
      <c r="CK68" s="1245"/>
      <c r="CL68" s="1245"/>
      <c r="CM68" s="1245"/>
      <c r="CN68" s="1245"/>
      <c r="CO68" s="1245"/>
      <c r="CP68" s="1245"/>
      <c r="CQ68" s="1245"/>
      <c r="CR68" s="1245"/>
      <c r="CS68" s="1245"/>
      <c r="CT68" s="1245"/>
      <c r="CU68" s="1245"/>
      <c r="CV68" s="1245"/>
      <c r="CW68" s="1245"/>
      <c r="CX68" s="1245"/>
      <c r="CY68" s="1245"/>
      <c r="CZ68" s="1245"/>
      <c r="DA68" s="1245"/>
      <c r="DB68" s="1245"/>
      <c r="DC68" s="1246"/>
    </row>
    <row r="69" spans="2:107" ht="13.2" x14ac:dyDescent="0.2">
      <c r="B69" s="258"/>
      <c r="AN69" s="1247"/>
      <c r="AO69" s="1248"/>
      <c r="AP69" s="1248"/>
      <c r="AQ69" s="1248"/>
      <c r="AR69" s="1248"/>
      <c r="AS69" s="1248"/>
      <c r="AT69" s="1248"/>
      <c r="AU69" s="1248"/>
      <c r="AV69" s="1248"/>
      <c r="AW69" s="1248"/>
      <c r="AX69" s="1248"/>
      <c r="AY69" s="1248"/>
      <c r="AZ69" s="1248"/>
      <c r="BA69" s="1248"/>
      <c r="BB69" s="1248"/>
      <c r="BC69" s="1248"/>
      <c r="BD69" s="1248"/>
      <c r="BE69" s="1248"/>
      <c r="BF69" s="1248"/>
      <c r="BG69" s="1248"/>
      <c r="BH69" s="1248"/>
      <c r="BI69" s="1248"/>
      <c r="BJ69" s="1248"/>
      <c r="BK69" s="1248"/>
      <c r="BL69" s="1248"/>
      <c r="BM69" s="1248"/>
      <c r="BN69" s="1248"/>
      <c r="BO69" s="1248"/>
      <c r="BP69" s="1248"/>
      <c r="BQ69" s="1248"/>
      <c r="BR69" s="1248"/>
      <c r="BS69" s="1248"/>
      <c r="BT69" s="1248"/>
      <c r="BU69" s="1248"/>
      <c r="BV69" s="1248"/>
      <c r="BW69" s="1248"/>
      <c r="BX69" s="1248"/>
      <c r="BY69" s="1248"/>
      <c r="BZ69" s="1248"/>
      <c r="CA69" s="1248"/>
      <c r="CB69" s="1248"/>
      <c r="CC69" s="1248"/>
      <c r="CD69" s="1248"/>
      <c r="CE69" s="1248"/>
      <c r="CF69" s="1248"/>
      <c r="CG69" s="1248"/>
      <c r="CH69" s="1248"/>
      <c r="CI69" s="1248"/>
      <c r="CJ69" s="1248"/>
      <c r="CK69" s="1248"/>
      <c r="CL69" s="1248"/>
      <c r="CM69" s="1248"/>
      <c r="CN69" s="1248"/>
      <c r="CO69" s="1248"/>
      <c r="CP69" s="1248"/>
      <c r="CQ69" s="1248"/>
      <c r="CR69" s="1248"/>
      <c r="CS69" s="1248"/>
      <c r="CT69" s="1248"/>
      <c r="CU69" s="1248"/>
      <c r="CV69" s="1248"/>
      <c r="CW69" s="1248"/>
      <c r="CX69" s="1248"/>
      <c r="CY69" s="1248"/>
      <c r="CZ69" s="1248"/>
      <c r="DA69" s="1248"/>
      <c r="DB69" s="1248"/>
      <c r="DC69" s="1249"/>
    </row>
    <row r="70" spans="2:107" ht="13.2" x14ac:dyDescent="0.2">
      <c r="B70" s="258"/>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8"/>
      <c r="G71" s="374"/>
      <c r="I71" s="375"/>
      <c r="J71" s="372"/>
      <c r="K71" s="372"/>
      <c r="L71" s="373"/>
      <c r="M71" s="372"/>
      <c r="N71" s="373"/>
      <c r="AM71" s="374"/>
      <c r="AN71" s="254" t="s">
        <v>567</v>
      </c>
    </row>
    <row r="72" spans="2:107" ht="13.2" x14ac:dyDescent="0.2">
      <c r="B72" s="258"/>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522</v>
      </c>
      <c r="BQ72" s="1233"/>
      <c r="BR72" s="1233"/>
      <c r="BS72" s="1233"/>
      <c r="BT72" s="1233"/>
      <c r="BU72" s="1233"/>
      <c r="BV72" s="1233"/>
      <c r="BW72" s="1233"/>
      <c r="BX72" s="1233" t="s">
        <v>523</v>
      </c>
      <c r="BY72" s="1233"/>
      <c r="BZ72" s="1233"/>
      <c r="CA72" s="1233"/>
      <c r="CB72" s="1233"/>
      <c r="CC72" s="1233"/>
      <c r="CD72" s="1233"/>
      <c r="CE72" s="1233"/>
      <c r="CF72" s="1233" t="s">
        <v>524</v>
      </c>
      <c r="CG72" s="1233"/>
      <c r="CH72" s="1233"/>
      <c r="CI72" s="1233"/>
      <c r="CJ72" s="1233"/>
      <c r="CK72" s="1233"/>
      <c r="CL72" s="1233"/>
      <c r="CM72" s="1233"/>
      <c r="CN72" s="1233" t="s">
        <v>525</v>
      </c>
      <c r="CO72" s="1233"/>
      <c r="CP72" s="1233"/>
      <c r="CQ72" s="1233"/>
      <c r="CR72" s="1233"/>
      <c r="CS72" s="1233"/>
      <c r="CT72" s="1233"/>
      <c r="CU72" s="1233"/>
      <c r="CV72" s="1233" t="s">
        <v>526</v>
      </c>
      <c r="CW72" s="1233"/>
      <c r="CX72" s="1233"/>
      <c r="CY72" s="1233"/>
      <c r="CZ72" s="1233"/>
      <c r="DA72" s="1233"/>
      <c r="DB72" s="1233"/>
      <c r="DC72" s="1233"/>
    </row>
    <row r="73" spans="2:107" ht="13.2" x14ac:dyDescent="0.2">
      <c r="B73" s="258"/>
      <c r="G73" s="1236"/>
      <c r="H73" s="1236"/>
      <c r="I73" s="1236"/>
      <c r="J73" s="1236"/>
      <c r="K73" s="1232"/>
      <c r="L73" s="1232"/>
      <c r="M73" s="1232"/>
      <c r="N73" s="1232"/>
      <c r="AM73" s="359"/>
      <c r="AN73" s="1231" t="s">
        <v>568</v>
      </c>
      <c r="AO73" s="1231"/>
      <c r="AP73" s="1231"/>
      <c r="AQ73" s="1231"/>
      <c r="AR73" s="1231"/>
      <c r="AS73" s="1231"/>
      <c r="AT73" s="1231"/>
      <c r="AU73" s="1231"/>
      <c r="AV73" s="1231"/>
      <c r="AW73" s="1231"/>
      <c r="AX73" s="1231"/>
      <c r="AY73" s="1231"/>
      <c r="AZ73" s="1231"/>
      <c r="BA73" s="1231"/>
      <c r="BB73" s="1231" t="s">
        <v>569</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8"/>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8"/>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574</v>
      </c>
      <c r="BC75" s="1231"/>
      <c r="BD75" s="1231"/>
      <c r="BE75" s="1231"/>
      <c r="BF75" s="1231"/>
      <c r="BG75" s="1231"/>
      <c r="BH75" s="1231"/>
      <c r="BI75" s="1231"/>
      <c r="BJ75" s="1231"/>
      <c r="BK75" s="1231"/>
      <c r="BL75" s="1231"/>
      <c r="BM75" s="1231"/>
      <c r="BN75" s="1231"/>
      <c r="BO75" s="1231"/>
      <c r="BP75" s="1228">
        <v>-4.5</v>
      </c>
      <c r="BQ75" s="1228"/>
      <c r="BR75" s="1228"/>
      <c r="BS75" s="1228"/>
      <c r="BT75" s="1228"/>
      <c r="BU75" s="1228"/>
      <c r="BV75" s="1228"/>
      <c r="BW75" s="1228"/>
      <c r="BX75" s="1228">
        <v>-4.5</v>
      </c>
      <c r="BY75" s="1228"/>
      <c r="BZ75" s="1228"/>
      <c r="CA75" s="1228"/>
      <c r="CB75" s="1228"/>
      <c r="CC75" s="1228"/>
      <c r="CD75" s="1228"/>
      <c r="CE75" s="1228"/>
      <c r="CF75" s="1228">
        <v>-4.4000000000000004</v>
      </c>
      <c r="CG75" s="1228"/>
      <c r="CH75" s="1228"/>
      <c r="CI75" s="1228"/>
      <c r="CJ75" s="1228"/>
      <c r="CK75" s="1228"/>
      <c r="CL75" s="1228"/>
      <c r="CM75" s="1228"/>
      <c r="CN75" s="1228">
        <v>-4.2</v>
      </c>
      <c r="CO75" s="1228"/>
      <c r="CP75" s="1228"/>
      <c r="CQ75" s="1228"/>
      <c r="CR75" s="1228"/>
      <c r="CS75" s="1228"/>
      <c r="CT75" s="1228"/>
      <c r="CU75" s="1228"/>
      <c r="CV75" s="1228">
        <v>-3.7</v>
      </c>
      <c r="CW75" s="1228"/>
      <c r="CX75" s="1228"/>
      <c r="CY75" s="1228"/>
      <c r="CZ75" s="1228"/>
      <c r="DA75" s="1228"/>
      <c r="DB75" s="1228"/>
      <c r="DC75" s="1228"/>
    </row>
    <row r="76" spans="2:107" ht="13.2" x14ac:dyDescent="0.2">
      <c r="B76" s="258"/>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8"/>
      <c r="G77" s="1234"/>
      <c r="H77" s="1234"/>
      <c r="I77" s="1234"/>
      <c r="J77" s="1234"/>
      <c r="K77" s="1232"/>
      <c r="L77" s="1232"/>
      <c r="M77" s="1232"/>
      <c r="N77" s="1232"/>
      <c r="AN77" s="1233" t="s">
        <v>571</v>
      </c>
      <c r="AO77" s="1233"/>
      <c r="AP77" s="1233"/>
      <c r="AQ77" s="1233"/>
      <c r="AR77" s="1233"/>
      <c r="AS77" s="1233"/>
      <c r="AT77" s="1233"/>
      <c r="AU77" s="1233"/>
      <c r="AV77" s="1233"/>
      <c r="AW77" s="1233"/>
      <c r="AX77" s="1233"/>
      <c r="AY77" s="1233"/>
      <c r="AZ77" s="1233"/>
      <c r="BA77" s="1233"/>
      <c r="BB77" s="1231" t="s">
        <v>569</v>
      </c>
      <c r="BC77" s="1231"/>
      <c r="BD77" s="1231"/>
      <c r="BE77" s="1231"/>
      <c r="BF77" s="1231"/>
      <c r="BG77" s="1231"/>
      <c r="BH77" s="1231"/>
      <c r="BI77" s="1231"/>
      <c r="BJ77" s="1231"/>
      <c r="BK77" s="1231"/>
      <c r="BL77" s="1231"/>
      <c r="BM77" s="1231"/>
      <c r="BN77" s="1231"/>
      <c r="BO77" s="1231"/>
      <c r="BP77" s="1228">
        <v>0</v>
      </c>
      <c r="BQ77" s="1228"/>
      <c r="BR77" s="1228"/>
      <c r="BS77" s="1228"/>
      <c r="BT77" s="1228"/>
      <c r="BU77" s="1228"/>
      <c r="BV77" s="1228"/>
      <c r="BW77" s="1228"/>
      <c r="BX77" s="1228">
        <v>0</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8"/>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8"/>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574</v>
      </c>
      <c r="BC79" s="1231"/>
      <c r="BD79" s="1231"/>
      <c r="BE79" s="1231"/>
      <c r="BF79" s="1231"/>
      <c r="BG79" s="1231"/>
      <c r="BH79" s="1231"/>
      <c r="BI79" s="1231"/>
      <c r="BJ79" s="1231"/>
      <c r="BK79" s="1231"/>
      <c r="BL79" s="1231"/>
      <c r="BM79" s="1231"/>
      <c r="BN79" s="1231"/>
      <c r="BO79" s="1231"/>
      <c r="BP79" s="1228">
        <v>-3.5</v>
      </c>
      <c r="BQ79" s="1228"/>
      <c r="BR79" s="1228"/>
      <c r="BS79" s="1228"/>
      <c r="BT79" s="1228"/>
      <c r="BU79" s="1228"/>
      <c r="BV79" s="1228"/>
      <c r="BW79" s="1228"/>
      <c r="BX79" s="1228">
        <v>-3.4</v>
      </c>
      <c r="BY79" s="1228"/>
      <c r="BZ79" s="1228"/>
      <c r="CA79" s="1228"/>
      <c r="CB79" s="1228"/>
      <c r="CC79" s="1228"/>
      <c r="CD79" s="1228"/>
      <c r="CE79" s="1228"/>
      <c r="CF79" s="1228">
        <v>-3.2</v>
      </c>
      <c r="CG79" s="1228"/>
      <c r="CH79" s="1228"/>
      <c r="CI79" s="1228"/>
      <c r="CJ79" s="1228"/>
      <c r="CK79" s="1228"/>
      <c r="CL79" s="1228"/>
      <c r="CM79" s="1228"/>
      <c r="CN79" s="1228">
        <v>-3.1</v>
      </c>
      <c r="CO79" s="1228"/>
      <c r="CP79" s="1228"/>
      <c r="CQ79" s="1228"/>
      <c r="CR79" s="1228"/>
      <c r="CS79" s="1228"/>
      <c r="CT79" s="1228"/>
      <c r="CU79" s="1228"/>
      <c r="CV79" s="1228">
        <v>-2.6</v>
      </c>
      <c r="CW79" s="1228"/>
      <c r="CX79" s="1228"/>
      <c r="CY79" s="1228"/>
      <c r="CZ79" s="1228"/>
      <c r="DA79" s="1228"/>
      <c r="DB79" s="1228"/>
      <c r="DC79" s="1228"/>
    </row>
    <row r="80" spans="2:107" ht="13.2" x14ac:dyDescent="0.2">
      <c r="B80" s="258"/>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8"/>
    </row>
    <row r="82" spans="2:109" ht="16.2" x14ac:dyDescent="0.2">
      <c r="B82" s="258"/>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39"/>
      <c r="C83" s="310"/>
      <c r="D83" s="310"/>
      <c r="E83" s="310"/>
      <c r="F83" s="310"/>
      <c r="G83" s="310"/>
      <c r="H83" s="310"/>
      <c r="I83" s="310"/>
      <c r="J83" s="310"/>
      <c r="K83" s="310"/>
      <c r="L83" s="310"/>
      <c r="M83" s="310"/>
      <c r="N83" s="310"/>
      <c r="O83" s="310"/>
      <c r="P83" s="310"/>
      <c r="Q83" s="310"/>
      <c r="R83" s="310"/>
      <c r="S83" s="310"/>
      <c r="T83" s="310"/>
      <c r="U83" s="310"/>
      <c r="V83" s="310"/>
      <c r="W83" s="310"/>
      <c r="X83" s="310"/>
      <c r="Y83" s="310"/>
      <c r="Z83" s="310"/>
      <c r="AA83" s="310"/>
      <c r="AB83" s="310"/>
      <c r="AC83" s="310"/>
      <c r="AD83" s="310"/>
      <c r="AE83" s="310"/>
      <c r="AF83" s="310"/>
      <c r="AG83" s="310"/>
      <c r="AH83" s="310"/>
      <c r="AI83" s="310"/>
      <c r="AJ83" s="310"/>
      <c r="AK83" s="310"/>
      <c r="AL83" s="310"/>
      <c r="AM83" s="310"/>
      <c r="AN83" s="310"/>
      <c r="AO83" s="310"/>
      <c r="AP83" s="310"/>
      <c r="AQ83" s="310"/>
      <c r="AR83" s="310"/>
      <c r="AS83" s="310"/>
      <c r="AT83" s="310"/>
      <c r="AU83" s="310"/>
      <c r="AV83" s="310"/>
      <c r="AW83" s="310"/>
      <c r="AX83" s="310"/>
      <c r="AY83" s="310"/>
      <c r="AZ83" s="310"/>
      <c r="BA83" s="310"/>
      <c r="BB83" s="310"/>
      <c r="BC83" s="310"/>
      <c r="BD83" s="310"/>
      <c r="BE83" s="310"/>
      <c r="BF83" s="310"/>
      <c r="BG83" s="310"/>
      <c r="BH83" s="310"/>
      <c r="BI83" s="310"/>
      <c r="BJ83" s="310"/>
      <c r="BK83" s="310"/>
      <c r="BL83" s="310"/>
      <c r="BM83" s="310"/>
      <c r="BN83" s="310"/>
      <c r="BO83" s="310"/>
      <c r="BP83" s="310"/>
      <c r="BQ83" s="310"/>
      <c r="BR83" s="310"/>
      <c r="BS83" s="310"/>
      <c r="BT83" s="310"/>
      <c r="BU83" s="310"/>
      <c r="BV83" s="310"/>
      <c r="BW83" s="310"/>
      <c r="BX83" s="310"/>
      <c r="BY83" s="310"/>
      <c r="BZ83" s="310"/>
      <c r="CA83" s="310"/>
      <c r="CB83" s="310"/>
      <c r="CC83" s="310"/>
      <c r="CD83" s="310"/>
      <c r="CE83" s="310"/>
      <c r="CF83" s="310"/>
      <c r="CG83" s="310"/>
      <c r="CH83" s="310"/>
      <c r="CI83" s="310"/>
      <c r="CJ83" s="310"/>
      <c r="CK83" s="310"/>
      <c r="CL83" s="310"/>
      <c r="CM83" s="310"/>
      <c r="CN83" s="310"/>
      <c r="CO83" s="310"/>
      <c r="CP83" s="310"/>
      <c r="CQ83" s="310"/>
      <c r="CR83" s="310"/>
      <c r="CS83" s="310"/>
      <c r="CT83" s="310"/>
      <c r="CU83" s="310"/>
      <c r="CV83" s="310"/>
      <c r="CW83" s="310"/>
      <c r="CX83" s="310"/>
      <c r="CY83" s="310"/>
      <c r="CZ83" s="310"/>
      <c r="DA83" s="310"/>
      <c r="DB83" s="310"/>
      <c r="DC83" s="310"/>
      <c r="DD83" s="340"/>
    </row>
    <row r="84" spans="2:109" ht="13.2" x14ac:dyDescent="0.2">
      <c r="DD84" s="254"/>
      <c r="DE84" s="254"/>
    </row>
    <row r="85" spans="2:109" ht="13.2" x14ac:dyDescent="0.2">
      <c r="DD85" s="254"/>
      <c r="DE85" s="254"/>
    </row>
  </sheetData>
  <sheetProtection algorithmName="SHA-512" hashValue="aCPyMnst2RAQBNohj8P63+Cnc3ZX8lAx8oVyDfo203Wr/Bxl9Anjgu2D/Frrlekqa72Wj76c6soVDceE48cJBQ==" saltValue="Gr2Gul8VeNpAsmIb02gyX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84" zoomScale="70" zoomScaleNormal="70" zoomScaleSheetLayoutView="70" workbookViewId="0"/>
  </sheetViews>
  <sheetFormatPr defaultColWidth="0" defaultRowHeight="13.5" customHeight="1" zeroHeight="1" x14ac:dyDescent="0.2"/>
  <cols>
    <col min="1" max="34" width="2.44140625" style="253" customWidth="1"/>
    <col min="35" max="122" width="2.44140625" style="252" customWidth="1"/>
    <col min="123" max="16384" width="2.44140625" style="252" hidden="1"/>
  </cols>
  <sheetData>
    <row r="1" spans="1:34" ht="13.5" customHeight="1" x14ac:dyDescent="0.2">
      <c r="A1" s="25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row>
    <row r="2" spans="1:34" ht="13.2" x14ac:dyDescent="0.2">
      <c r="S2" s="252"/>
      <c r="AH2" s="252"/>
    </row>
    <row r="3" spans="1:34" ht="13.2" x14ac:dyDescent="0.2">
      <c r="C3" s="252"/>
      <c r="D3" s="252"/>
      <c r="E3" s="252"/>
      <c r="F3" s="252"/>
      <c r="G3" s="252"/>
      <c r="H3" s="252"/>
      <c r="I3" s="252"/>
      <c r="J3" s="252"/>
      <c r="K3" s="252"/>
      <c r="L3" s="252"/>
      <c r="M3" s="252"/>
      <c r="N3" s="252"/>
      <c r="O3" s="252"/>
      <c r="P3" s="252"/>
      <c r="Q3" s="252"/>
      <c r="R3" s="252"/>
      <c r="S3" s="252"/>
      <c r="U3" s="252"/>
      <c r="V3" s="252"/>
      <c r="W3" s="252"/>
      <c r="X3" s="252"/>
      <c r="Y3" s="252"/>
      <c r="Z3" s="252"/>
      <c r="AA3" s="252"/>
      <c r="AB3" s="252"/>
      <c r="AC3" s="252"/>
      <c r="AD3" s="252"/>
      <c r="AE3" s="252"/>
      <c r="AF3" s="252"/>
      <c r="AG3" s="252"/>
      <c r="AH3" s="252"/>
    </row>
    <row r="4" spans="1:34" ht="13.2" x14ac:dyDescent="0.2"/>
    <row r="5" spans="1:34" ht="13.2" x14ac:dyDescent="0.2"/>
    <row r="6" spans="1:34" ht="13.2" x14ac:dyDescent="0.2"/>
    <row r="7" spans="1:34" ht="13.2" x14ac:dyDescent="0.2"/>
    <row r="8" spans="1:34" ht="13.2" x14ac:dyDescent="0.2"/>
    <row r="9" spans="1:34" ht="13.2" x14ac:dyDescent="0.2">
      <c r="AH9" s="25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2"/>
    </row>
    <row r="18" spans="12:34" ht="13.2" x14ac:dyDescent="0.2"/>
    <row r="19" spans="12:34" ht="13.2" x14ac:dyDescent="0.2"/>
    <row r="20" spans="12:34" ht="13.2" x14ac:dyDescent="0.2">
      <c r="AH20" s="252"/>
    </row>
    <row r="21" spans="12:34" ht="13.2" x14ac:dyDescent="0.2">
      <c r="AH21" s="252"/>
    </row>
    <row r="22" spans="12:34" ht="13.2" x14ac:dyDescent="0.2"/>
    <row r="23" spans="12:34" ht="13.2" x14ac:dyDescent="0.2"/>
    <row r="24" spans="12:34" ht="13.2" x14ac:dyDescent="0.2">
      <c r="Q24" s="252"/>
    </row>
    <row r="25" spans="12:34" ht="13.2" x14ac:dyDescent="0.2"/>
    <row r="26" spans="12:34" ht="13.2" x14ac:dyDescent="0.2"/>
    <row r="27" spans="12:34" ht="13.2" x14ac:dyDescent="0.2"/>
    <row r="28" spans="12:34" ht="13.2" x14ac:dyDescent="0.2">
      <c r="O28" s="252"/>
      <c r="T28" s="252"/>
      <c r="AH28" s="252"/>
    </row>
    <row r="29" spans="12:34" ht="13.2" x14ac:dyDescent="0.2"/>
    <row r="30" spans="12:34" ht="13.2" x14ac:dyDescent="0.2"/>
    <row r="31" spans="12:34" ht="13.2" x14ac:dyDescent="0.2">
      <c r="Q31" s="252"/>
    </row>
    <row r="32" spans="12:34" ht="13.2" x14ac:dyDescent="0.2">
      <c r="L32" s="252"/>
    </row>
    <row r="33" spans="2:34" ht="13.2" x14ac:dyDescent="0.2">
      <c r="C33" s="252"/>
      <c r="E33" s="252"/>
      <c r="G33" s="252"/>
      <c r="I33" s="252"/>
      <c r="X33" s="252"/>
    </row>
    <row r="34" spans="2:34" ht="13.2" x14ac:dyDescent="0.2">
      <c r="B34" s="252"/>
      <c r="P34" s="252"/>
      <c r="R34" s="252"/>
      <c r="T34" s="252"/>
    </row>
    <row r="35" spans="2:34" ht="13.2" x14ac:dyDescent="0.2">
      <c r="D35" s="252"/>
      <c r="W35" s="252"/>
      <c r="AC35" s="252"/>
      <c r="AD35" s="252"/>
      <c r="AE35" s="252"/>
      <c r="AF35" s="252"/>
      <c r="AG35" s="252"/>
      <c r="AH35" s="252"/>
    </row>
    <row r="36" spans="2:34" ht="13.2" x14ac:dyDescent="0.2">
      <c r="H36" s="252"/>
      <c r="J36" s="252"/>
      <c r="K36" s="252"/>
      <c r="M36" s="252"/>
      <c r="Y36" s="252"/>
      <c r="Z36" s="252"/>
      <c r="AA36" s="252"/>
      <c r="AB36" s="252"/>
      <c r="AC36" s="252"/>
      <c r="AD36" s="252"/>
      <c r="AE36" s="252"/>
      <c r="AF36" s="252"/>
      <c r="AG36" s="252"/>
      <c r="AH36" s="252"/>
    </row>
    <row r="37" spans="2:34" ht="13.2" x14ac:dyDescent="0.2">
      <c r="AH37" s="252"/>
    </row>
    <row r="38" spans="2:34" ht="13.2" x14ac:dyDescent="0.2">
      <c r="AG38" s="252"/>
      <c r="AH38" s="252"/>
    </row>
    <row r="39" spans="2:34" ht="13.2" x14ac:dyDescent="0.2"/>
    <row r="40" spans="2:34" ht="13.2" x14ac:dyDescent="0.2">
      <c r="X40" s="252"/>
    </row>
    <row r="41" spans="2:34" ht="13.2" x14ac:dyDescent="0.2">
      <c r="R41" s="252"/>
    </row>
    <row r="42" spans="2:34" ht="13.2" x14ac:dyDescent="0.2">
      <c r="W42" s="252"/>
    </row>
    <row r="43" spans="2:34" ht="13.2" x14ac:dyDescent="0.2">
      <c r="Y43" s="252"/>
      <c r="Z43" s="252"/>
      <c r="AA43" s="252"/>
      <c r="AB43" s="252"/>
      <c r="AC43" s="252"/>
      <c r="AD43" s="252"/>
      <c r="AE43" s="252"/>
      <c r="AF43" s="252"/>
      <c r="AG43" s="252"/>
      <c r="AH43" s="252"/>
    </row>
    <row r="44" spans="2:34" ht="13.2" x14ac:dyDescent="0.2">
      <c r="AH44" s="252"/>
    </row>
    <row r="45" spans="2:34" ht="13.2" x14ac:dyDescent="0.2">
      <c r="X45" s="252"/>
    </row>
    <row r="46" spans="2:34" ht="13.2" x14ac:dyDescent="0.2"/>
    <row r="47" spans="2:34" ht="13.2" x14ac:dyDescent="0.2"/>
    <row r="48" spans="2:34" ht="13.2" x14ac:dyDescent="0.2">
      <c r="W48" s="252"/>
      <c r="Y48" s="252"/>
      <c r="Z48" s="252"/>
      <c r="AA48" s="252"/>
      <c r="AB48" s="252"/>
      <c r="AC48" s="252"/>
      <c r="AD48" s="252"/>
      <c r="AE48" s="252"/>
      <c r="AF48" s="252"/>
      <c r="AG48" s="252"/>
      <c r="AH48" s="252"/>
    </row>
    <row r="49" spans="28:34" ht="13.2" x14ac:dyDescent="0.2"/>
    <row r="50" spans="28:34" ht="13.2" x14ac:dyDescent="0.2">
      <c r="AE50" s="252"/>
      <c r="AF50" s="252"/>
      <c r="AG50" s="252"/>
      <c r="AH50" s="252"/>
    </row>
    <row r="51" spans="28:34" ht="13.2" x14ac:dyDescent="0.2">
      <c r="AC51" s="252"/>
      <c r="AD51" s="252"/>
      <c r="AE51" s="252"/>
      <c r="AF51" s="252"/>
      <c r="AG51" s="252"/>
      <c r="AH51" s="252"/>
    </row>
    <row r="52" spans="28:34" ht="13.2" x14ac:dyDescent="0.2"/>
    <row r="53" spans="28:34" ht="13.2" x14ac:dyDescent="0.2">
      <c r="AF53" s="252"/>
      <c r="AG53" s="252"/>
      <c r="AH53" s="252"/>
    </row>
    <row r="54" spans="28:34" ht="13.2" x14ac:dyDescent="0.2">
      <c r="AH54" s="252"/>
    </row>
    <row r="55" spans="28:34" ht="13.2" x14ac:dyDescent="0.2"/>
    <row r="56" spans="28:34" ht="13.2" x14ac:dyDescent="0.2">
      <c r="AB56" s="252"/>
      <c r="AC56" s="252"/>
      <c r="AD56" s="252"/>
      <c r="AE56" s="252"/>
      <c r="AF56" s="252"/>
      <c r="AG56" s="252"/>
      <c r="AH56" s="252"/>
    </row>
    <row r="57" spans="28:34" ht="13.2" x14ac:dyDescent="0.2">
      <c r="AH57" s="252"/>
    </row>
    <row r="58" spans="28:34" ht="13.2" x14ac:dyDescent="0.2">
      <c r="AH58" s="252"/>
    </row>
    <row r="59" spans="28:34" ht="13.2" x14ac:dyDescent="0.2"/>
    <row r="60" spans="28:34" ht="13.2" x14ac:dyDescent="0.2"/>
    <row r="61" spans="28:34" ht="13.2" x14ac:dyDescent="0.2"/>
    <row r="62" spans="28:34" ht="13.2" x14ac:dyDescent="0.2"/>
    <row r="63" spans="28:34" ht="13.2" x14ac:dyDescent="0.2">
      <c r="AH63" s="252"/>
    </row>
    <row r="64" spans="28:34" ht="13.2" x14ac:dyDescent="0.2">
      <c r="AG64" s="252"/>
      <c r="AH64" s="252"/>
    </row>
    <row r="65" spans="28:34" ht="13.2" x14ac:dyDescent="0.2"/>
    <row r="66" spans="28:34" ht="13.2" x14ac:dyDescent="0.2"/>
    <row r="67" spans="28:34" ht="13.2" x14ac:dyDescent="0.2"/>
    <row r="68" spans="28:34" ht="13.2" x14ac:dyDescent="0.2">
      <c r="AB68" s="252"/>
      <c r="AC68" s="252"/>
      <c r="AD68" s="252"/>
      <c r="AE68" s="252"/>
      <c r="AF68" s="252"/>
      <c r="AG68" s="252"/>
      <c r="AH68" s="252"/>
    </row>
    <row r="69" spans="28:34" ht="13.2" x14ac:dyDescent="0.2">
      <c r="AF69" s="252"/>
      <c r="AG69" s="252"/>
      <c r="AH69" s="252"/>
    </row>
    <row r="70" spans="28:34" ht="13.2" x14ac:dyDescent="0.2"/>
    <row r="71" spans="28:34" ht="13.2" x14ac:dyDescent="0.2"/>
    <row r="72" spans="28:34" ht="13.2" x14ac:dyDescent="0.2"/>
    <row r="73" spans="28:34" ht="13.2" x14ac:dyDescent="0.2"/>
    <row r="74" spans="28:34" ht="13.2" x14ac:dyDescent="0.2"/>
    <row r="75" spans="28:34" ht="13.2" x14ac:dyDescent="0.2">
      <c r="AH75" s="252"/>
    </row>
    <row r="76" spans="28:34" ht="13.2" x14ac:dyDescent="0.2">
      <c r="AF76" s="252"/>
      <c r="AG76" s="252"/>
      <c r="AH76" s="252"/>
    </row>
    <row r="77" spans="28:34" ht="13.2" x14ac:dyDescent="0.2">
      <c r="AG77" s="252"/>
      <c r="AH77" s="252"/>
    </row>
    <row r="78" spans="28:34" ht="13.2" x14ac:dyDescent="0.2"/>
    <row r="79" spans="28:34" ht="13.2" x14ac:dyDescent="0.2"/>
    <row r="80" spans="28:34" ht="13.2" x14ac:dyDescent="0.2"/>
    <row r="81" spans="25:34" ht="13.2" x14ac:dyDescent="0.2"/>
    <row r="82" spans="25:34" ht="13.2" x14ac:dyDescent="0.2">
      <c r="Y82" s="252"/>
    </row>
    <row r="83" spans="25:34" ht="13.2" x14ac:dyDescent="0.2">
      <c r="Y83" s="252"/>
      <c r="Z83" s="252"/>
      <c r="AA83" s="252"/>
      <c r="AB83" s="252"/>
      <c r="AC83" s="252"/>
      <c r="AD83" s="252"/>
      <c r="AE83" s="252"/>
      <c r="AF83" s="252"/>
      <c r="AG83" s="252"/>
      <c r="AH83" s="252"/>
    </row>
    <row r="84" spans="25:34" ht="13.2" x14ac:dyDescent="0.2"/>
    <row r="85" spans="25:34" ht="13.2" x14ac:dyDescent="0.2"/>
    <row r="86" spans="25:34" ht="13.2" x14ac:dyDescent="0.2"/>
    <row r="87" spans="25:34" ht="13.2" x14ac:dyDescent="0.2"/>
    <row r="88" spans="25:34" ht="13.2" x14ac:dyDescent="0.2">
      <c r="AH88" s="25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2"/>
      <c r="AG94" s="252"/>
      <c r="AH94" s="252"/>
    </row>
    <row r="95" spans="25:34" ht="13.5" customHeight="1" x14ac:dyDescent="0.2">
      <c r="AH95" s="25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2"/>
    </row>
    <row r="102" spans="33:34" ht="13.5" customHeight="1" x14ac:dyDescent="0.2"/>
    <row r="103" spans="33:34" ht="13.5" customHeight="1" x14ac:dyDescent="0.2"/>
    <row r="104" spans="33:34" ht="13.5" customHeight="1" x14ac:dyDescent="0.2">
      <c r="AG104" s="252"/>
      <c r="AH104" s="25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2"/>
    </row>
    <row r="117" spans="34:122" ht="13.5" customHeight="1" x14ac:dyDescent="0.2"/>
    <row r="118" spans="34:122" ht="13.5" customHeight="1" x14ac:dyDescent="0.2"/>
    <row r="119" spans="34:122" ht="13.5" customHeight="1" x14ac:dyDescent="0.2"/>
    <row r="120" spans="34:122" ht="13.5" customHeight="1" x14ac:dyDescent="0.2">
      <c r="AH120" s="252"/>
    </row>
    <row r="121" spans="34:122" ht="13.5" customHeight="1" x14ac:dyDescent="0.2">
      <c r="AH121" s="252"/>
    </row>
    <row r="122" spans="34:122" ht="13.5" customHeight="1" x14ac:dyDescent="0.2"/>
    <row r="123" spans="34:122" ht="13.5" customHeight="1" x14ac:dyDescent="0.2"/>
    <row r="124" spans="34:122" ht="13.5" customHeight="1" x14ac:dyDescent="0.2"/>
    <row r="125" spans="34:122" ht="13.5" customHeight="1" x14ac:dyDescent="0.2">
      <c r="DR125" s="252" t="s">
        <v>472</v>
      </c>
    </row>
  </sheetData>
  <sheetProtection algorithmName="SHA-512" hashValue="YOl9Pi02/gq0qx1UvkSMHnUyWFzGdS/fnRPmnYS1CrJvHnQnubQ/ZzAiO9bLRlytCk9dnWTfH4x5jucaz+kj3g==" saltValue="NtZWQjG3u0xY/ntkxa1d8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78" zoomScale="70" zoomScaleNormal="70" zoomScaleSheetLayoutView="55" workbookViewId="0"/>
  </sheetViews>
  <sheetFormatPr defaultColWidth="0" defaultRowHeight="13.5" customHeight="1" zeroHeight="1" x14ac:dyDescent="0.2"/>
  <cols>
    <col min="1" max="34" width="2.44140625" style="253" customWidth="1"/>
    <col min="35" max="122" width="2.44140625" style="252" customWidth="1"/>
    <col min="123" max="16384" width="2.44140625" style="252" hidden="1"/>
  </cols>
  <sheetData>
    <row r="1" spans="2:34" ht="13.5" customHeight="1" x14ac:dyDescent="0.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row>
    <row r="2" spans="2:34" ht="13.2" x14ac:dyDescent="0.2">
      <c r="S2" s="252"/>
      <c r="AH2" s="252"/>
    </row>
    <row r="3" spans="2:34" ht="13.2" x14ac:dyDescent="0.2">
      <c r="C3" s="252"/>
      <c r="D3" s="252"/>
      <c r="E3" s="252"/>
      <c r="F3" s="252"/>
      <c r="G3" s="252"/>
      <c r="H3" s="252"/>
      <c r="I3" s="252"/>
      <c r="J3" s="252"/>
      <c r="K3" s="252"/>
      <c r="L3" s="252"/>
      <c r="M3" s="252"/>
      <c r="N3" s="252"/>
      <c r="O3" s="252"/>
      <c r="P3" s="252"/>
      <c r="Q3" s="252"/>
      <c r="R3" s="252"/>
      <c r="S3" s="252"/>
      <c r="U3" s="252"/>
      <c r="V3" s="252"/>
      <c r="W3" s="252"/>
      <c r="X3" s="252"/>
      <c r="Y3" s="252"/>
      <c r="Z3" s="252"/>
      <c r="AA3" s="252"/>
      <c r="AB3" s="252"/>
      <c r="AC3" s="252"/>
      <c r="AD3" s="252"/>
      <c r="AE3" s="252"/>
      <c r="AF3" s="252"/>
      <c r="AG3" s="252"/>
      <c r="AH3" s="252"/>
    </row>
    <row r="4" spans="2:34" ht="13.2" x14ac:dyDescent="0.2"/>
    <row r="5" spans="2:34" ht="13.2" x14ac:dyDescent="0.2"/>
    <row r="6" spans="2:34" ht="13.2" x14ac:dyDescent="0.2"/>
    <row r="7" spans="2:34" ht="13.2" x14ac:dyDescent="0.2"/>
    <row r="8" spans="2:34" ht="13.2" x14ac:dyDescent="0.2"/>
    <row r="9" spans="2:34" ht="13.2" x14ac:dyDescent="0.2">
      <c r="AH9" s="25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2"/>
    </row>
    <row r="18" spans="12:34" ht="13.2" x14ac:dyDescent="0.2"/>
    <row r="19" spans="12:34" ht="13.2" x14ac:dyDescent="0.2"/>
    <row r="20" spans="12:34" ht="13.2" x14ac:dyDescent="0.2">
      <c r="AH20" s="252"/>
    </row>
    <row r="21" spans="12:34" ht="13.2" x14ac:dyDescent="0.2">
      <c r="AH21" s="252"/>
    </row>
    <row r="22" spans="12:34" ht="13.2" x14ac:dyDescent="0.2"/>
    <row r="23" spans="12:34" ht="13.2" x14ac:dyDescent="0.2"/>
    <row r="24" spans="12:34" ht="13.2" x14ac:dyDescent="0.2">
      <c r="Q24" s="252"/>
    </row>
    <row r="25" spans="12:34" ht="13.2" x14ac:dyDescent="0.2"/>
    <row r="26" spans="12:34" ht="13.2" x14ac:dyDescent="0.2"/>
    <row r="27" spans="12:34" ht="13.2" x14ac:dyDescent="0.2"/>
    <row r="28" spans="12:34" ht="13.2" x14ac:dyDescent="0.2">
      <c r="O28" s="252"/>
      <c r="T28" s="252"/>
      <c r="AH28" s="252"/>
    </row>
    <row r="29" spans="12:34" ht="13.2" x14ac:dyDescent="0.2"/>
    <row r="30" spans="12:34" ht="13.2" x14ac:dyDescent="0.2"/>
    <row r="31" spans="12:34" ht="13.2" x14ac:dyDescent="0.2">
      <c r="Q31" s="252"/>
    </row>
    <row r="32" spans="12:34" ht="13.2" x14ac:dyDescent="0.2">
      <c r="L32" s="252"/>
    </row>
    <row r="33" spans="2:34" ht="13.2" x14ac:dyDescent="0.2">
      <c r="C33" s="252"/>
      <c r="E33" s="252"/>
      <c r="G33" s="252"/>
      <c r="I33" s="252"/>
      <c r="X33" s="252"/>
    </row>
    <row r="34" spans="2:34" ht="13.2" x14ac:dyDescent="0.2">
      <c r="B34" s="252"/>
      <c r="P34" s="252"/>
      <c r="R34" s="252"/>
      <c r="T34" s="252"/>
    </row>
    <row r="35" spans="2:34" ht="13.2" x14ac:dyDescent="0.2">
      <c r="D35" s="252"/>
      <c r="W35" s="252"/>
      <c r="AC35" s="252"/>
      <c r="AD35" s="252"/>
      <c r="AE35" s="252"/>
      <c r="AF35" s="252"/>
      <c r="AG35" s="252"/>
      <c r="AH35" s="252"/>
    </row>
    <row r="36" spans="2:34" ht="13.2" x14ac:dyDescent="0.2">
      <c r="H36" s="252"/>
      <c r="J36" s="252"/>
      <c r="K36" s="252"/>
      <c r="M36" s="252"/>
      <c r="Y36" s="252"/>
      <c r="Z36" s="252"/>
      <c r="AA36" s="252"/>
      <c r="AB36" s="252"/>
      <c r="AC36" s="252"/>
      <c r="AD36" s="252"/>
      <c r="AE36" s="252"/>
      <c r="AF36" s="252"/>
      <c r="AG36" s="252"/>
      <c r="AH36" s="252"/>
    </row>
    <row r="37" spans="2:34" ht="13.2" x14ac:dyDescent="0.2">
      <c r="AH37" s="252"/>
    </row>
    <row r="38" spans="2:34" ht="13.2" x14ac:dyDescent="0.2">
      <c r="AG38" s="252"/>
      <c r="AH38" s="252"/>
    </row>
    <row r="39" spans="2:34" ht="13.2" x14ac:dyDescent="0.2"/>
    <row r="40" spans="2:34" ht="13.2" x14ac:dyDescent="0.2">
      <c r="X40" s="252"/>
    </row>
    <row r="41" spans="2:34" ht="13.2" x14ac:dyDescent="0.2">
      <c r="R41" s="252"/>
    </row>
    <row r="42" spans="2:34" ht="13.2" x14ac:dyDescent="0.2">
      <c r="W42" s="252"/>
    </row>
    <row r="43" spans="2:34" ht="13.2" x14ac:dyDescent="0.2">
      <c r="Y43" s="252"/>
      <c r="Z43" s="252"/>
      <c r="AA43" s="252"/>
      <c r="AB43" s="252"/>
      <c r="AC43" s="252"/>
      <c r="AD43" s="252"/>
      <c r="AE43" s="252"/>
      <c r="AF43" s="252"/>
      <c r="AG43" s="252"/>
      <c r="AH43" s="252"/>
    </row>
    <row r="44" spans="2:34" ht="13.2" x14ac:dyDescent="0.2">
      <c r="AH44" s="252"/>
    </row>
    <row r="45" spans="2:34" ht="13.2" x14ac:dyDescent="0.2">
      <c r="X45" s="252"/>
    </row>
    <row r="46" spans="2:34" ht="13.2" x14ac:dyDescent="0.2"/>
    <row r="47" spans="2:34" ht="13.2" x14ac:dyDescent="0.2"/>
    <row r="48" spans="2:34" ht="13.2" x14ac:dyDescent="0.2">
      <c r="W48" s="252"/>
      <c r="Y48" s="252"/>
      <c r="Z48" s="252"/>
      <c r="AA48" s="252"/>
      <c r="AB48" s="252"/>
      <c r="AC48" s="252"/>
      <c r="AD48" s="252"/>
      <c r="AE48" s="252"/>
      <c r="AF48" s="252"/>
      <c r="AG48" s="252"/>
      <c r="AH48" s="252"/>
    </row>
    <row r="49" spans="28:34" ht="13.2" x14ac:dyDescent="0.2"/>
    <row r="50" spans="28:34" ht="13.2" x14ac:dyDescent="0.2">
      <c r="AE50" s="252"/>
      <c r="AF50" s="252"/>
      <c r="AG50" s="252"/>
      <c r="AH50" s="252"/>
    </row>
    <row r="51" spans="28:34" ht="13.2" x14ac:dyDescent="0.2">
      <c r="AC51" s="252"/>
      <c r="AD51" s="252"/>
      <c r="AE51" s="252"/>
      <c r="AF51" s="252"/>
      <c r="AG51" s="252"/>
      <c r="AH51" s="252"/>
    </row>
    <row r="52" spans="28:34" ht="13.2" x14ac:dyDescent="0.2"/>
    <row r="53" spans="28:34" ht="13.2" x14ac:dyDescent="0.2">
      <c r="AF53" s="252"/>
      <c r="AG53" s="252"/>
      <c r="AH53" s="252"/>
    </row>
    <row r="54" spans="28:34" ht="13.2" x14ac:dyDescent="0.2">
      <c r="AH54" s="252"/>
    </row>
    <row r="55" spans="28:34" ht="13.2" x14ac:dyDescent="0.2"/>
    <row r="56" spans="28:34" ht="13.2" x14ac:dyDescent="0.2">
      <c r="AB56" s="252"/>
      <c r="AC56" s="252"/>
      <c r="AD56" s="252"/>
      <c r="AE56" s="252"/>
      <c r="AF56" s="252"/>
      <c r="AG56" s="252"/>
      <c r="AH56" s="252"/>
    </row>
    <row r="57" spans="28:34" ht="13.2" x14ac:dyDescent="0.2">
      <c r="AH57" s="252"/>
    </row>
    <row r="58" spans="28:34" ht="13.2" x14ac:dyDescent="0.2">
      <c r="AH58" s="252"/>
    </row>
    <row r="59" spans="28:34" ht="13.2" x14ac:dyDescent="0.2">
      <c r="AG59" s="252"/>
      <c r="AH59" s="252"/>
    </row>
    <row r="60" spans="28:34" ht="13.2" x14ac:dyDescent="0.2"/>
    <row r="61" spans="28:34" ht="13.2" x14ac:dyDescent="0.2"/>
    <row r="62" spans="28:34" ht="13.2" x14ac:dyDescent="0.2"/>
    <row r="63" spans="28:34" ht="13.2" x14ac:dyDescent="0.2">
      <c r="AH63" s="252"/>
    </row>
    <row r="64" spans="28:34" ht="13.2" x14ac:dyDescent="0.2">
      <c r="AG64" s="252"/>
      <c r="AH64" s="252"/>
    </row>
    <row r="65" spans="28:34" ht="13.2" x14ac:dyDescent="0.2"/>
    <row r="66" spans="28:34" ht="13.2" x14ac:dyDescent="0.2"/>
    <row r="67" spans="28:34" ht="13.2" x14ac:dyDescent="0.2"/>
    <row r="68" spans="28:34" ht="13.2" x14ac:dyDescent="0.2">
      <c r="AB68" s="252"/>
      <c r="AC68" s="252"/>
      <c r="AD68" s="252"/>
      <c r="AE68" s="252"/>
      <c r="AF68" s="252"/>
      <c r="AG68" s="252"/>
      <c r="AH68" s="252"/>
    </row>
    <row r="69" spans="28:34" ht="13.2" x14ac:dyDescent="0.2">
      <c r="AF69" s="252"/>
      <c r="AG69" s="252"/>
      <c r="AH69" s="252"/>
    </row>
    <row r="70" spans="28:34" ht="13.2" x14ac:dyDescent="0.2"/>
    <row r="71" spans="28:34" ht="13.2" x14ac:dyDescent="0.2"/>
    <row r="72" spans="28:34" ht="13.2" x14ac:dyDescent="0.2"/>
    <row r="73" spans="28:34" ht="13.2" x14ac:dyDescent="0.2"/>
    <row r="74" spans="28:34" ht="13.2" x14ac:dyDescent="0.2"/>
    <row r="75" spans="28:34" ht="13.2" x14ac:dyDescent="0.2">
      <c r="AH75" s="252"/>
    </row>
    <row r="76" spans="28:34" ht="13.2" x14ac:dyDescent="0.2">
      <c r="AF76" s="252"/>
      <c r="AG76" s="252"/>
      <c r="AH76" s="252"/>
    </row>
    <row r="77" spans="28:34" ht="13.2" x14ac:dyDescent="0.2">
      <c r="AG77" s="252"/>
      <c r="AH77" s="252"/>
    </row>
    <row r="78" spans="28:34" ht="13.2" x14ac:dyDescent="0.2"/>
    <row r="79" spans="28:34" ht="13.2" x14ac:dyDescent="0.2"/>
    <row r="80" spans="28:34" ht="13.2" x14ac:dyDescent="0.2"/>
    <row r="81" spans="25:34" ht="13.2" x14ac:dyDescent="0.2"/>
    <row r="82" spans="25:34" ht="13.2" x14ac:dyDescent="0.2">
      <c r="Y82" s="252"/>
    </row>
    <row r="83" spans="25:34" ht="13.2" x14ac:dyDescent="0.2">
      <c r="Y83" s="252"/>
      <c r="Z83" s="252"/>
      <c r="AA83" s="252"/>
      <c r="AB83" s="252"/>
      <c r="AC83" s="252"/>
      <c r="AD83" s="252"/>
      <c r="AE83" s="252"/>
      <c r="AF83" s="252"/>
      <c r="AG83" s="252"/>
      <c r="AH83" s="252"/>
    </row>
    <row r="84" spans="25:34" ht="13.2" x14ac:dyDescent="0.2"/>
    <row r="85" spans="25:34" ht="13.2" x14ac:dyDescent="0.2"/>
    <row r="86" spans="25:34" ht="13.2" x14ac:dyDescent="0.2"/>
    <row r="87" spans="25:34" ht="13.2" x14ac:dyDescent="0.2"/>
    <row r="88" spans="25:34" ht="13.2" x14ac:dyDescent="0.2">
      <c r="AH88" s="25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2"/>
      <c r="AG94" s="252"/>
      <c r="AH94" s="252"/>
    </row>
    <row r="95" spans="25:34" ht="13.5" customHeight="1" x14ac:dyDescent="0.2">
      <c r="AH95" s="25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2"/>
    </row>
    <row r="102" spans="33:34" ht="13.5" customHeight="1" x14ac:dyDescent="0.2"/>
    <row r="103" spans="33:34" ht="13.5" customHeight="1" x14ac:dyDescent="0.2"/>
    <row r="104" spans="33:34" ht="13.5" customHeight="1" x14ac:dyDescent="0.2">
      <c r="AG104" s="252"/>
      <c r="AH104" s="25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2"/>
    </row>
    <row r="117" spans="34:122" ht="13.5" customHeight="1" x14ac:dyDescent="0.2"/>
    <row r="118" spans="34:122" ht="13.5" customHeight="1" x14ac:dyDescent="0.2"/>
    <row r="119" spans="34:122" ht="13.5" customHeight="1" x14ac:dyDescent="0.2"/>
    <row r="120" spans="34:122" ht="13.5" customHeight="1" x14ac:dyDescent="0.2">
      <c r="AH120" s="252"/>
    </row>
    <row r="121" spans="34:122" ht="13.5" customHeight="1" x14ac:dyDescent="0.2">
      <c r="AH121" s="252"/>
    </row>
    <row r="122" spans="34:122" ht="13.5" customHeight="1" x14ac:dyDescent="0.2"/>
    <row r="123" spans="34:122" ht="13.5" customHeight="1" x14ac:dyDescent="0.2"/>
    <row r="124" spans="34:122" ht="13.5" customHeight="1" x14ac:dyDescent="0.2"/>
    <row r="125" spans="34:122" ht="13.5" customHeight="1" x14ac:dyDescent="0.2">
      <c r="DR125" s="252" t="s">
        <v>472</v>
      </c>
    </row>
  </sheetData>
  <sheetProtection algorithmName="SHA-512" hashValue="UmMgCVcV/1IdQP3AsReUMfpCFdLyAzNz8pum4aed7M0KJqsNeKi0bxRzUnB8d6wQeD2b8eAxpNS9FIQP2OUlig==" saltValue="q2i+0957oS5zDs16MSr9T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50</v>
      </c>
      <c r="E2" s="146"/>
      <c r="F2" s="147" t="s">
        <v>521</v>
      </c>
      <c r="G2" s="148"/>
      <c r="H2" s="149"/>
    </row>
    <row r="3" spans="1:8" x14ac:dyDescent="0.2">
      <c r="A3" s="145" t="s">
        <v>514</v>
      </c>
      <c r="B3" s="150"/>
      <c r="C3" s="151"/>
      <c r="D3" s="152">
        <v>107833</v>
      </c>
      <c r="E3" s="153"/>
      <c r="F3" s="154">
        <v>51681</v>
      </c>
      <c r="G3" s="155"/>
      <c r="H3" s="156"/>
    </row>
    <row r="4" spans="1:8" x14ac:dyDescent="0.2">
      <c r="A4" s="157"/>
      <c r="B4" s="158"/>
      <c r="C4" s="159"/>
      <c r="D4" s="160">
        <v>77248</v>
      </c>
      <c r="E4" s="161"/>
      <c r="F4" s="162">
        <v>37226</v>
      </c>
      <c r="G4" s="163"/>
      <c r="H4" s="164"/>
    </row>
    <row r="5" spans="1:8" x14ac:dyDescent="0.2">
      <c r="A5" s="145" t="s">
        <v>516</v>
      </c>
      <c r="B5" s="150"/>
      <c r="C5" s="151"/>
      <c r="D5" s="152">
        <v>82908</v>
      </c>
      <c r="E5" s="153"/>
      <c r="F5" s="154">
        <v>50465</v>
      </c>
      <c r="G5" s="155"/>
      <c r="H5" s="156"/>
    </row>
    <row r="6" spans="1:8" x14ac:dyDescent="0.2">
      <c r="A6" s="157"/>
      <c r="B6" s="158"/>
      <c r="C6" s="159"/>
      <c r="D6" s="160">
        <v>64028</v>
      </c>
      <c r="E6" s="161"/>
      <c r="F6" s="162">
        <v>34193</v>
      </c>
      <c r="G6" s="163"/>
      <c r="H6" s="164"/>
    </row>
    <row r="7" spans="1:8" x14ac:dyDescent="0.2">
      <c r="A7" s="145" t="s">
        <v>517</v>
      </c>
      <c r="B7" s="150"/>
      <c r="C7" s="151"/>
      <c r="D7" s="152">
        <v>66200</v>
      </c>
      <c r="E7" s="153"/>
      <c r="F7" s="154">
        <v>51679</v>
      </c>
      <c r="G7" s="155"/>
      <c r="H7" s="156"/>
    </row>
    <row r="8" spans="1:8" x14ac:dyDescent="0.2">
      <c r="A8" s="157"/>
      <c r="B8" s="158"/>
      <c r="C8" s="159"/>
      <c r="D8" s="160">
        <v>50677</v>
      </c>
      <c r="E8" s="161"/>
      <c r="F8" s="162">
        <v>35132</v>
      </c>
      <c r="G8" s="163"/>
      <c r="H8" s="164"/>
    </row>
    <row r="9" spans="1:8" x14ac:dyDescent="0.2">
      <c r="A9" s="145" t="s">
        <v>518</v>
      </c>
      <c r="B9" s="150"/>
      <c r="C9" s="151"/>
      <c r="D9" s="152">
        <v>76576</v>
      </c>
      <c r="E9" s="153"/>
      <c r="F9" s="154">
        <v>49665</v>
      </c>
      <c r="G9" s="155"/>
      <c r="H9" s="156"/>
    </row>
    <row r="10" spans="1:8" x14ac:dyDescent="0.2">
      <c r="A10" s="157"/>
      <c r="B10" s="158"/>
      <c r="C10" s="159"/>
      <c r="D10" s="160">
        <v>66366</v>
      </c>
      <c r="E10" s="161"/>
      <c r="F10" s="162">
        <v>34678</v>
      </c>
      <c r="G10" s="163"/>
      <c r="H10" s="164"/>
    </row>
    <row r="11" spans="1:8" x14ac:dyDescent="0.2">
      <c r="A11" s="145" t="s">
        <v>519</v>
      </c>
      <c r="B11" s="150"/>
      <c r="C11" s="151"/>
      <c r="D11" s="152">
        <v>83331</v>
      </c>
      <c r="E11" s="153"/>
      <c r="F11" s="154">
        <v>63439</v>
      </c>
      <c r="G11" s="155"/>
      <c r="H11" s="156"/>
    </row>
    <row r="12" spans="1:8" x14ac:dyDescent="0.2">
      <c r="A12" s="157"/>
      <c r="B12" s="158"/>
      <c r="C12" s="165"/>
      <c r="D12" s="160">
        <v>62532</v>
      </c>
      <c r="E12" s="161"/>
      <c r="F12" s="162">
        <v>46463</v>
      </c>
      <c r="G12" s="163"/>
      <c r="H12" s="164"/>
    </row>
    <row r="13" spans="1:8" x14ac:dyDescent="0.2">
      <c r="A13" s="145"/>
      <c r="B13" s="150"/>
      <c r="C13" s="151"/>
      <c r="D13" s="152">
        <v>83370</v>
      </c>
      <c r="E13" s="153"/>
      <c r="F13" s="154">
        <v>53386</v>
      </c>
      <c r="G13" s="166"/>
      <c r="H13" s="156"/>
    </row>
    <row r="14" spans="1:8" x14ac:dyDescent="0.2">
      <c r="A14" s="157"/>
      <c r="B14" s="158"/>
      <c r="C14" s="159"/>
      <c r="D14" s="160">
        <v>64170</v>
      </c>
      <c r="E14" s="161"/>
      <c r="F14" s="162">
        <v>37538</v>
      </c>
      <c r="G14" s="163"/>
      <c r="H14" s="164"/>
    </row>
    <row r="17" spans="1:11" x14ac:dyDescent="0.2">
      <c r="A17" s="141" t="s">
        <v>51</v>
      </c>
    </row>
    <row r="18" spans="1:11" x14ac:dyDescent="0.2">
      <c r="A18" s="167"/>
      <c r="B18" s="167" t="str">
        <f>実質収支比率等に係る経年分析!F$46</f>
        <v>R01</v>
      </c>
      <c r="C18" s="167" t="str">
        <f>実質収支比率等に係る経年分析!G$46</f>
        <v>R02</v>
      </c>
      <c r="D18" s="167" t="str">
        <f>実質収支比率等に係る経年分析!H$46</f>
        <v>R03</v>
      </c>
      <c r="E18" s="167" t="str">
        <f>実質収支比率等に係る経年分析!I$46</f>
        <v>R04</v>
      </c>
      <c r="F18" s="167" t="str">
        <f>実質収支比率等に係る経年分析!J$46</f>
        <v>R05</v>
      </c>
    </row>
    <row r="19" spans="1:11" x14ac:dyDescent="0.2">
      <c r="A19" s="167" t="s">
        <v>52</v>
      </c>
      <c r="B19" s="167">
        <f>ROUND(VALUE(SUBSTITUTE(実質収支比率等に係る経年分析!F$48,"▲","-")),2)</f>
        <v>4.95</v>
      </c>
      <c r="C19" s="167">
        <f>ROUND(VALUE(SUBSTITUTE(実質収支比率等に係る経年分析!G$48,"▲","-")),2)</f>
        <v>3.44</v>
      </c>
      <c r="D19" s="167">
        <f>ROUND(VALUE(SUBSTITUTE(実質収支比率等に係る経年分析!H$48,"▲","-")),2)</f>
        <v>6.44</v>
      </c>
      <c r="E19" s="167">
        <f>ROUND(VALUE(SUBSTITUTE(実質収支比率等に係る経年分析!I$48,"▲","-")),2)</f>
        <v>5.71</v>
      </c>
      <c r="F19" s="167">
        <f>ROUND(VALUE(SUBSTITUTE(実質収支比率等に係る経年分析!J$48,"▲","-")),2)</f>
        <v>5.2</v>
      </c>
    </row>
    <row r="20" spans="1:11" x14ac:dyDescent="0.2">
      <c r="A20" s="167" t="s">
        <v>53</v>
      </c>
      <c r="B20" s="167">
        <f>ROUND(VALUE(SUBSTITUTE(実質収支比率等に係る経年分析!F$47,"▲","-")),2)</f>
        <v>19.579999999999998</v>
      </c>
      <c r="C20" s="167">
        <f>ROUND(VALUE(SUBSTITUTE(実質収支比率等に係る経年分析!G$47,"▲","-")),2)</f>
        <v>10.28</v>
      </c>
      <c r="D20" s="167">
        <f>ROUND(VALUE(SUBSTITUTE(実質収支比率等に係る経年分析!H$47,"▲","-")),2)</f>
        <v>14.96</v>
      </c>
      <c r="E20" s="167">
        <f>ROUND(VALUE(SUBSTITUTE(実質収支比率等に係る経年分析!I$47,"▲","-")),2)</f>
        <v>16.829999999999998</v>
      </c>
      <c r="F20" s="167">
        <f>ROUND(VALUE(SUBSTITUTE(実質収支比率等に係る経年分析!J$47,"▲","-")),2)</f>
        <v>17.100000000000001</v>
      </c>
    </row>
    <row r="21" spans="1:11" x14ac:dyDescent="0.2">
      <c r="A21" s="167" t="s">
        <v>54</v>
      </c>
      <c r="B21" s="167">
        <f>IF(ISNUMBER(VALUE(SUBSTITUTE(実質収支比率等に係る経年分析!F$49,"▲","-"))),ROUND(VALUE(SUBSTITUTE(実質収支比率等に係る経年分析!F$49,"▲","-")),2),NA())</f>
        <v>0.87</v>
      </c>
      <c r="C21" s="167">
        <f>IF(ISNUMBER(VALUE(SUBSTITUTE(実質収支比率等に係る経年分析!G$49,"▲","-"))),ROUND(VALUE(SUBSTITUTE(実質収支比率等に係る経年分析!G$49,"▲","-")),2),NA())</f>
        <v>-10.96</v>
      </c>
      <c r="D21" s="167">
        <f>IF(ISNUMBER(VALUE(SUBSTITUTE(実質収支比率等に係る経年分析!H$49,"▲","-"))),ROUND(VALUE(SUBSTITUTE(実質収支比率等に係る経年分析!H$49,"▲","-")),2),NA())</f>
        <v>8.43</v>
      </c>
      <c r="E21" s="167">
        <f>IF(ISNUMBER(VALUE(SUBSTITUTE(実質収支比率等に係る経年分析!I$49,"▲","-"))),ROUND(VALUE(SUBSTITUTE(実質収支比率等に係る経年分析!I$49,"▲","-")),2),NA())</f>
        <v>1.5</v>
      </c>
      <c r="F21" s="167">
        <f>IF(ISNUMBER(VALUE(SUBSTITUTE(実質収支比率等に係る経年分析!J$49,"▲","-"))),ROUND(VALUE(SUBSTITUTE(実質収支比率等に係る経年分析!J$49,"▲","-")),2),NA())</f>
        <v>0.49</v>
      </c>
    </row>
    <row r="24" spans="1:11" x14ac:dyDescent="0.2">
      <c r="A24" s="141" t="s">
        <v>55</v>
      </c>
    </row>
    <row r="25" spans="1:11" x14ac:dyDescent="0.2">
      <c r="A25" s="168"/>
      <c r="B25" s="168" t="str">
        <f>連結実質赤字比率に係る赤字・黒字の構成分析!F$33</f>
        <v>R01</v>
      </c>
      <c r="C25" s="168"/>
      <c r="D25" s="168" t="str">
        <f>連結実質赤字比率に係る赤字・黒字の構成分析!G$33</f>
        <v>R02</v>
      </c>
      <c r="E25" s="168"/>
      <c r="F25" s="168" t="str">
        <f>連結実質赤字比率に係る赤字・黒字の構成分析!H$33</f>
        <v>R03</v>
      </c>
      <c r="G25" s="168"/>
      <c r="H25" s="168" t="str">
        <f>連結実質赤字比率に係る赤字・黒字の構成分析!I$33</f>
        <v>R04</v>
      </c>
      <c r="I25" s="168"/>
      <c r="J25" s="168" t="str">
        <f>連結実質赤字比率に係る赤字・黒字の構成分析!J$33</f>
        <v>R05</v>
      </c>
      <c r="K25" s="168"/>
    </row>
    <row r="26" spans="1:11" x14ac:dyDescent="0.2">
      <c r="A26" s="168"/>
      <c r="B26" s="168" t="s">
        <v>56</v>
      </c>
      <c r="C26" s="168" t="s">
        <v>57</v>
      </c>
      <c r="D26" s="168" t="s">
        <v>56</v>
      </c>
      <c r="E26" s="168" t="s">
        <v>57</v>
      </c>
      <c r="F26" s="168" t="s">
        <v>56</v>
      </c>
      <c r="G26" s="168" t="s">
        <v>57</v>
      </c>
      <c r="H26" s="168" t="s">
        <v>56</v>
      </c>
      <c r="I26" s="168" t="s">
        <v>57</v>
      </c>
      <c r="J26" s="168" t="s">
        <v>56</v>
      </c>
      <c r="K26" s="168" t="s">
        <v>57</v>
      </c>
    </row>
    <row r="27" spans="1:11" x14ac:dyDescent="0.2">
      <c r="A27" s="168" t="str">
        <f>IF(連結実質赤字比率に係る赤字・黒字の構成分析!C$43="",NA(),連結実質赤字比率に係る赤字・黒字の構成分析!C$43)</f>
        <v>その他会計（黒字）</v>
      </c>
      <c r="B27" s="168" t="e">
        <f>IF(ROUND(VALUE(SUBSTITUTE(連結実質赤字比率に係る赤字・黒字の構成分析!F$43,"▲", "-")), 2) &lt; 0, ABS(ROUND(VALUE(SUBSTITUTE(連結実質赤字比率に係る赤字・黒字の構成分析!F$43,"▲", "-")), 2)), NA())</f>
        <v>#VALUE!</v>
      </c>
      <c r="C27" s="168" t="e">
        <f>IF(ROUND(VALUE(SUBSTITUTE(連結実質赤字比率に係る赤字・黒字の構成分析!F$43,"▲", "-")), 2) &gt;= 0, ABS(ROUND(VALUE(SUBSTITUTE(連結実質赤字比率に係る赤字・黒字の構成分析!F$43,"▲", "-")), 2)), NA())</f>
        <v>#VALUE!</v>
      </c>
      <c r="D27" s="168" t="e">
        <f>IF(ROUND(VALUE(SUBSTITUTE(連結実質赤字比率に係る赤字・黒字の構成分析!G$43,"▲", "-")), 2) &lt; 0, ABS(ROUND(VALUE(SUBSTITUTE(連結実質赤字比率に係る赤字・黒字の構成分析!G$43,"▲", "-")), 2)), NA())</f>
        <v>#VALUE!</v>
      </c>
      <c r="E27" s="168" t="e">
        <f>IF(ROUND(VALUE(SUBSTITUTE(連結実質赤字比率に係る赤字・黒字の構成分析!G$43,"▲", "-")), 2) &gt;= 0, ABS(ROUND(VALUE(SUBSTITUTE(連結実質赤字比率に係る赤字・黒字の構成分析!G$43,"▲", "-")), 2)), NA())</f>
        <v>#VALUE!</v>
      </c>
      <c r="F27" s="168" t="e">
        <f>IF(ROUND(VALUE(SUBSTITUTE(連結実質赤字比率に係る赤字・黒字の構成分析!H$43,"▲", "-")), 2) &lt; 0, ABS(ROUND(VALUE(SUBSTITUTE(連結実質赤字比率に係る赤字・黒字の構成分析!H$43,"▲", "-")), 2)), NA())</f>
        <v>#VALUE!</v>
      </c>
      <c r="G27" s="168" t="e">
        <f>IF(ROUND(VALUE(SUBSTITUTE(連結実質赤字比率に係る赤字・黒字の構成分析!H$43,"▲", "-")), 2) &gt;= 0, ABS(ROUND(VALUE(SUBSTITUTE(連結実質赤字比率に係る赤字・黒字の構成分析!H$43,"▲", "-")), 2)), NA())</f>
        <v>#VALUE!</v>
      </c>
      <c r="H27" s="168" t="e">
        <f>IF(ROUND(VALUE(SUBSTITUTE(連結実質赤字比率に係る赤字・黒字の構成分析!I$43,"▲", "-")), 2) &lt; 0, ABS(ROUND(VALUE(SUBSTITUTE(連結実質赤字比率に係る赤字・黒字の構成分析!I$43,"▲", "-")), 2)), NA())</f>
        <v>#VALUE!</v>
      </c>
      <c r="I27" s="168" t="e">
        <f>IF(ROUND(VALUE(SUBSTITUTE(連結実質赤字比率に係る赤字・黒字の構成分析!I$43,"▲", "-")), 2) &gt;= 0, ABS(ROUND(VALUE(SUBSTITUTE(連結実質赤字比率に係る赤字・黒字の構成分析!I$43,"▲", "-")), 2)), NA())</f>
        <v>#VALUE!</v>
      </c>
      <c r="J27" s="168" t="e">
        <f>IF(ROUND(VALUE(SUBSTITUTE(連結実質赤字比率に係る赤字・黒字の構成分析!J$43,"▲", "-")), 2) &lt; 0, ABS(ROUND(VALUE(SUBSTITUTE(連結実質赤字比率に係る赤字・黒字の構成分析!J$43,"▲", "-")), 2)), NA())</f>
        <v>#VALUE!</v>
      </c>
      <c r="K27" s="168" t="e">
        <f>IF(ROUND(VALUE(SUBSTITUTE(連結実質赤字比率に係る赤字・黒字の構成分析!J$43,"▲", "-")), 2) &gt;= 0, ABS(ROUND(VALUE(SUBSTITUTE(連結実質赤字比率に係る赤字・黒字の構成分析!J$43,"▲", "-")), 2)), NA())</f>
        <v>#VALUE!</v>
      </c>
    </row>
    <row r="28" spans="1:11" x14ac:dyDescent="0.2">
      <c r="A28" s="168" t="str">
        <f>IF(連結実質赤字比率に係る赤字・黒字の構成分析!C$42="",NA(),連結実質赤字比率に係る赤字・黒字の構成分析!C$42)</f>
        <v>その他会計（赤字）</v>
      </c>
      <c r="B28" s="168" t="e">
        <f>IF(ROUND(VALUE(SUBSTITUTE(連結実質赤字比率に係る赤字・黒字の構成分析!F$42,"▲", "-")), 2) &lt; 0, ABS(ROUND(VALUE(SUBSTITUTE(連結実質赤字比率に係る赤字・黒字の構成分析!F$42,"▲", "-")), 2)), NA())</f>
        <v>#VALUE!</v>
      </c>
      <c r="C28" s="168" t="e">
        <f>IF(ROUND(VALUE(SUBSTITUTE(連結実質赤字比率に係る赤字・黒字の構成分析!F$42,"▲", "-")), 2) &gt;= 0, ABS(ROUND(VALUE(SUBSTITUTE(連結実質赤字比率に係る赤字・黒字の構成分析!F$42,"▲", "-")), 2)), NA())</f>
        <v>#VALUE!</v>
      </c>
      <c r="D28" s="168" t="e">
        <f>IF(ROUND(VALUE(SUBSTITUTE(連結実質赤字比率に係る赤字・黒字の構成分析!G$42,"▲", "-")), 2) &lt; 0, ABS(ROUND(VALUE(SUBSTITUTE(連結実質赤字比率に係る赤字・黒字の構成分析!G$42,"▲", "-")), 2)), NA())</f>
        <v>#VALUE!</v>
      </c>
      <c r="E28" s="168" t="e">
        <f>IF(ROUND(VALUE(SUBSTITUTE(連結実質赤字比率に係る赤字・黒字の構成分析!G$42,"▲", "-")), 2) &gt;= 0, ABS(ROUND(VALUE(SUBSTITUTE(連結実質赤字比率に係る赤字・黒字の構成分析!G$42,"▲", "-")), 2)), NA())</f>
        <v>#VALUE!</v>
      </c>
      <c r="F28" s="168" t="e">
        <f>IF(ROUND(VALUE(SUBSTITUTE(連結実質赤字比率に係る赤字・黒字の構成分析!H$42,"▲", "-")), 2) &lt; 0, ABS(ROUND(VALUE(SUBSTITUTE(連結実質赤字比率に係る赤字・黒字の構成分析!H$42,"▲", "-")), 2)), NA())</f>
        <v>#VALUE!</v>
      </c>
      <c r="G28" s="168" t="e">
        <f>IF(ROUND(VALUE(SUBSTITUTE(連結実質赤字比率に係る赤字・黒字の構成分析!H$42,"▲", "-")), 2) &gt;= 0, ABS(ROUND(VALUE(SUBSTITUTE(連結実質赤字比率に係る赤字・黒字の構成分析!H$42,"▲", "-")), 2)), NA())</f>
        <v>#VALUE!</v>
      </c>
      <c r="H28" s="168" t="e">
        <f>IF(ROUND(VALUE(SUBSTITUTE(連結実質赤字比率に係る赤字・黒字の構成分析!I$42,"▲", "-")), 2) &lt; 0, ABS(ROUND(VALUE(SUBSTITUTE(連結実質赤字比率に係る赤字・黒字の構成分析!I$42,"▲", "-")), 2)), NA())</f>
        <v>#VALUE!</v>
      </c>
      <c r="I28" s="168" t="e">
        <f>IF(ROUND(VALUE(SUBSTITUTE(連結実質赤字比率に係る赤字・黒字の構成分析!I$42,"▲", "-")), 2) &gt;= 0, ABS(ROUND(VALUE(SUBSTITUTE(連結実質赤字比率に係る赤字・黒字の構成分析!I$42,"▲", "-")), 2)), NA())</f>
        <v>#VALUE!</v>
      </c>
      <c r="J28" s="168" t="e">
        <f>IF(ROUND(VALUE(SUBSTITUTE(連結実質赤字比率に係る赤字・黒字の構成分析!J$42,"▲", "-")), 2) &lt; 0, ABS(ROUND(VALUE(SUBSTITUTE(連結実質赤字比率に係る赤字・黒字の構成分析!J$42,"▲", "-")), 2)), NA())</f>
        <v>#VALUE!</v>
      </c>
      <c r="K28" s="168" t="e">
        <f>IF(ROUND(VALUE(SUBSTITUTE(連結実質赤字比率に係る赤字・黒字の構成分析!J$42,"▲", "-")), 2) &gt;= 0, ABS(ROUND(VALUE(SUBSTITUTE(連結実質赤字比率に係る赤字・黒字の構成分析!J$42,"▲", "-")), 2)), NA())</f>
        <v>#VALUE!</v>
      </c>
    </row>
    <row r="29" spans="1:11" x14ac:dyDescent="0.2">
      <c r="A29" s="168" t="e">
        <f>IF(連結実質赤字比率に係る赤字・黒字の構成分析!C$41="",NA(),連結実質赤字比率に係る赤字・黒字の構成分析!C$41)</f>
        <v>#N/A</v>
      </c>
      <c r="B29" s="168" t="e">
        <f>IF(ROUND(VALUE(SUBSTITUTE(連結実質赤字比率に係る赤字・黒字の構成分析!F$41,"▲", "-")), 2) &lt; 0, ABS(ROUND(VALUE(SUBSTITUTE(連結実質赤字比率に係る赤字・黒字の構成分析!F$41,"▲", "-")), 2)), NA())</f>
        <v>#VALUE!</v>
      </c>
      <c r="C29" s="168" t="e">
        <f>IF(ROUND(VALUE(SUBSTITUTE(連結実質赤字比率に係る赤字・黒字の構成分析!F$41,"▲", "-")), 2) &gt;= 0, ABS(ROUND(VALUE(SUBSTITUTE(連結実質赤字比率に係る赤字・黒字の構成分析!F$41,"▲", "-")), 2)), NA())</f>
        <v>#VALUE!</v>
      </c>
      <c r="D29" s="168" t="e">
        <f>IF(ROUND(VALUE(SUBSTITUTE(連結実質赤字比率に係る赤字・黒字の構成分析!G$41,"▲", "-")), 2) &lt; 0, ABS(ROUND(VALUE(SUBSTITUTE(連結実質赤字比率に係る赤字・黒字の構成分析!G$41,"▲", "-")), 2)), NA())</f>
        <v>#VALUE!</v>
      </c>
      <c r="E29" s="168" t="e">
        <f>IF(ROUND(VALUE(SUBSTITUTE(連結実質赤字比率に係る赤字・黒字の構成分析!G$41,"▲", "-")), 2) &gt;= 0, ABS(ROUND(VALUE(SUBSTITUTE(連結実質赤字比率に係る赤字・黒字の構成分析!G$41,"▲", "-")), 2)), NA())</f>
        <v>#VALUE!</v>
      </c>
      <c r="F29" s="168" t="e">
        <f>IF(ROUND(VALUE(SUBSTITUTE(連結実質赤字比率に係る赤字・黒字の構成分析!H$41,"▲", "-")), 2) &lt; 0, ABS(ROUND(VALUE(SUBSTITUTE(連結実質赤字比率に係る赤字・黒字の構成分析!H$41,"▲", "-")), 2)), NA())</f>
        <v>#VALUE!</v>
      </c>
      <c r="G29" s="168" t="e">
        <f>IF(ROUND(VALUE(SUBSTITUTE(連結実質赤字比率に係る赤字・黒字の構成分析!H$41,"▲", "-")), 2) &gt;= 0, ABS(ROUND(VALUE(SUBSTITUTE(連結実質赤字比率に係る赤字・黒字の構成分析!H$41,"▲", "-")), 2)), NA())</f>
        <v>#VALUE!</v>
      </c>
      <c r="H29" s="168" t="e">
        <f>IF(ROUND(VALUE(SUBSTITUTE(連結実質赤字比率に係る赤字・黒字の構成分析!I$41,"▲", "-")), 2) &lt; 0, ABS(ROUND(VALUE(SUBSTITUTE(連結実質赤字比率に係る赤字・黒字の構成分析!I$41,"▲", "-")), 2)), NA())</f>
        <v>#VALUE!</v>
      </c>
      <c r="I29" s="168" t="e">
        <f>IF(ROUND(VALUE(SUBSTITUTE(連結実質赤字比率に係る赤字・黒字の構成分析!I$41,"▲", "-")), 2) &gt;= 0, ABS(ROUND(VALUE(SUBSTITUTE(連結実質赤字比率に係る赤字・黒字の構成分析!I$41,"▲", "-")), 2)), NA())</f>
        <v>#VALUE!</v>
      </c>
      <c r="J29" s="168" t="e">
        <f>IF(ROUND(VALUE(SUBSTITUTE(連結実質赤字比率に係る赤字・黒字の構成分析!J$41,"▲", "-")), 2) &lt; 0, ABS(ROUND(VALUE(SUBSTITUTE(連結実質赤字比率に係る赤字・黒字の構成分析!J$41,"▲", "-")), 2)), NA())</f>
        <v>#VALUE!</v>
      </c>
      <c r="K29" s="168" t="e">
        <f>IF(ROUND(VALUE(SUBSTITUTE(連結実質赤字比率に係る赤字・黒字の構成分析!J$41,"▲", "-")), 2) &gt;= 0, ABS(ROUND(VALUE(SUBSTITUTE(連結実質赤字比率に係る赤字・黒字の構成分析!J$41,"▲", "-")), 2)), NA())</f>
        <v>#VALUE!</v>
      </c>
    </row>
    <row r="30" spans="1:11" x14ac:dyDescent="0.2">
      <c r="A30" s="168" t="e">
        <f>IF(連結実質赤字比率に係る赤字・黒字の構成分析!C$40="",NA(),連結実質赤字比率に係る赤字・黒字の構成分析!C$40)</f>
        <v>#N/A</v>
      </c>
      <c r="B30" s="168" t="e">
        <f>IF(ROUND(VALUE(SUBSTITUTE(連結実質赤字比率に係る赤字・黒字の構成分析!F$40,"▲", "-")), 2) &lt; 0, ABS(ROUND(VALUE(SUBSTITUTE(連結実質赤字比率に係る赤字・黒字の構成分析!F$40,"▲", "-")), 2)), NA())</f>
        <v>#VALUE!</v>
      </c>
      <c r="C30" s="168" t="e">
        <f>IF(ROUND(VALUE(SUBSTITUTE(連結実質赤字比率に係る赤字・黒字の構成分析!F$40,"▲", "-")), 2) &gt;= 0, ABS(ROUND(VALUE(SUBSTITUTE(連結実質赤字比率に係る赤字・黒字の構成分析!F$40,"▲", "-")), 2)), NA())</f>
        <v>#VALUE!</v>
      </c>
      <c r="D30" s="168" t="e">
        <f>IF(ROUND(VALUE(SUBSTITUTE(連結実質赤字比率に係る赤字・黒字の構成分析!G$40,"▲", "-")), 2) &lt; 0, ABS(ROUND(VALUE(SUBSTITUTE(連結実質赤字比率に係る赤字・黒字の構成分析!G$40,"▲", "-")), 2)), NA())</f>
        <v>#VALUE!</v>
      </c>
      <c r="E30" s="168" t="e">
        <f>IF(ROUND(VALUE(SUBSTITUTE(連結実質赤字比率に係る赤字・黒字の構成分析!G$40,"▲", "-")), 2) &gt;= 0, ABS(ROUND(VALUE(SUBSTITUTE(連結実質赤字比率に係る赤字・黒字の構成分析!G$40,"▲", "-")), 2)), NA())</f>
        <v>#VALUE!</v>
      </c>
      <c r="F30" s="168" t="e">
        <f>IF(ROUND(VALUE(SUBSTITUTE(連結実質赤字比率に係る赤字・黒字の構成分析!H$40,"▲", "-")), 2) &lt; 0, ABS(ROUND(VALUE(SUBSTITUTE(連結実質赤字比率に係る赤字・黒字の構成分析!H$40,"▲", "-")), 2)), NA())</f>
        <v>#VALUE!</v>
      </c>
      <c r="G30" s="168" t="e">
        <f>IF(ROUND(VALUE(SUBSTITUTE(連結実質赤字比率に係る赤字・黒字の構成分析!H$40,"▲", "-")), 2) &gt;= 0, ABS(ROUND(VALUE(SUBSTITUTE(連結実質赤字比率に係る赤字・黒字の構成分析!H$40,"▲", "-")), 2)), NA())</f>
        <v>#VALUE!</v>
      </c>
      <c r="H30" s="168" t="e">
        <f>IF(ROUND(VALUE(SUBSTITUTE(連結実質赤字比率に係る赤字・黒字の構成分析!I$40,"▲", "-")), 2) &lt; 0, ABS(ROUND(VALUE(SUBSTITUTE(連結実質赤字比率に係る赤字・黒字の構成分析!I$40,"▲", "-")), 2)), NA())</f>
        <v>#VALUE!</v>
      </c>
      <c r="I30" s="168" t="e">
        <f>IF(ROUND(VALUE(SUBSTITUTE(連結実質赤字比率に係る赤字・黒字の構成分析!I$40,"▲", "-")), 2) &gt;= 0, ABS(ROUND(VALUE(SUBSTITUTE(連結実質赤字比率に係る赤字・黒字の構成分析!I$40,"▲", "-")), 2)), NA())</f>
        <v>#VALUE!</v>
      </c>
      <c r="J30" s="168" t="e">
        <f>IF(ROUND(VALUE(SUBSTITUTE(連結実質赤字比率に係る赤字・黒字の構成分析!J$40,"▲", "-")), 2) &lt; 0, ABS(ROUND(VALUE(SUBSTITUTE(連結実質赤字比率に係る赤字・黒字の構成分析!J$40,"▲", "-")), 2)), NA())</f>
        <v>#VALUE!</v>
      </c>
      <c r="K30" s="168" t="e">
        <f>IF(ROUND(VALUE(SUBSTITUTE(連結実質赤字比率に係る赤字・黒字の構成分析!J$40,"▲", "-")), 2) &gt;= 0, ABS(ROUND(VALUE(SUBSTITUTE(連結実質赤字比率に係る赤字・黒字の構成分析!J$40,"▲", "-")), 2)), NA())</f>
        <v>#VALUE!</v>
      </c>
    </row>
    <row r="31" spans="1:11" x14ac:dyDescent="0.2">
      <c r="A31" s="168" t="e">
        <f>IF(連結実質赤字比率に係る赤字・黒字の構成分析!C$39="",NA(),連結実質赤字比率に係る赤字・黒字の構成分析!C$39)</f>
        <v>#N/A</v>
      </c>
      <c r="B31" s="168" t="e">
        <f>IF(ROUND(VALUE(SUBSTITUTE(連結実質赤字比率に係る赤字・黒字の構成分析!F$39,"▲", "-")), 2) &lt; 0, ABS(ROUND(VALUE(SUBSTITUTE(連結実質赤字比率に係る赤字・黒字の構成分析!F$39,"▲", "-")), 2)), NA())</f>
        <v>#VALUE!</v>
      </c>
      <c r="C31" s="168" t="e">
        <f>IF(ROUND(VALUE(SUBSTITUTE(連結実質赤字比率に係る赤字・黒字の構成分析!F$39,"▲", "-")), 2) &gt;= 0, ABS(ROUND(VALUE(SUBSTITUTE(連結実質赤字比率に係る赤字・黒字の構成分析!F$39,"▲", "-")), 2)), NA())</f>
        <v>#VALUE!</v>
      </c>
      <c r="D31" s="168" t="e">
        <f>IF(ROUND(VALUE(SUBSTITUTE(連結実質赤字比率に係る赤字・黒字の構成分析!G$39,"▲", "-")), 2) &lt; 0, ABS(ROUND(VALUE(SUBSTITUTE(連結実質赤字比率に係る赤字・黒字の構成分析!G$39,"▲", "-")), 2)), NA())</f>
        <v>#VALUE!</v>
      </c>
      <c r="E31" s="168" t="e">
        <f>IF(ROUND(VALUE(SUBSTITUTE(連結実質赤字比率に係る赤字・黒字の構成分析!G$39,"▲", "-")), 2) &gt;= 0, ABS(ROUND(VALUE(SUBSTITUTE(連結実質赤字比率に係る赤字・黒字の構成分析!G$39,"▲", "-")), 2)), NA())</f>
        <v>#VALUE!</v>
      </c>
      <c r="F31" s="168" t="e">
        <f>IF(ROUND(VALUE(SUBSTITUTE(連結実質赤字比率に係る赤字・黒字の構成分析!H$39,"▲", "-")), 2) &lt; 0, ABS(ROUND(VALUE(SUBSTITUTE(連結実質赤字比率に係る赤字・黒字の構成分析!H$39,"▲", "-")), 2)), NA())</f>
        <v>#VALUE!</v>
      </c>
      <c r="G31" s="168" t="e">
        <f>IF(ROUND(VALUE(SUBSTITUTE(連結実質赤字比率に係る赤字・黒字の構成分析!H$39,"▲", "-")), 2) &gt;= 0, ABS(ROUND(VALUE(SUBSTITUTE(連結実質赤字比率に係る赤字・黒字の構成分析!H$39,"▲", "-")), 2)), NA())</f>
        <v>#VALUE!</v>
      </c>
      <c r="H31" s="168" t="e">
        <f>IF(ROUND(VALUE(SUBSTITUTE(連結実質赤字比率に係る赤字・黒字の構成分析!I$39,"▲", "-")), 2) &lt; 0, ABS(ROUND(VALUE(SUBSTITUTE(連結実質赤字比率に係る赤字・黒字の構成分析!I$39,"▲", "-")), 2)), NA())</f>
        <v>#VALUE!</v>
      </c>
      <c r="I31" s="168" t="e">
        <f>IF(ROUND(VALUE(SUBSTITUTE(連結実質赤字比率に係る赤字・黒字の構成分析!I$39,"▲", "-")), 2) &gt;= 0, ABS(ROUND(VALUE(SUBSTITUTE(連結実質赤字比率に係る赤字・黒字の構成分析!I$39,"▲", "-")), 2)), NA())</f>
        <v>#VALUE!</v>
      </c>
      <c r="J31" s="168" t="e">
        <f>IF(ROUND(VALUE(SUBSTITUTE(連結実質赤字比率に係る赤字・黒字の構成分析!J$39,"▲", "-")), 2) &lt; 0, ABS(ROUND(VALUE(SUBSTITUTE(連結実質赤字比率に係る赤字・黒字の構成分析!J$39,"▲", "-")), 2)), NA())</f>
        <v>#VALUE!</v>
      </c>
      <c r="K31" s="168" t="e">
        <f>IF(ROUND(VALUE(SUBSTITUTE(連結実質赤字比率に係る赤字・黒字の構成分析!J$39,"▲", "-")), 2) &gt;= 0, ABS(ROUND(VALUE(SUBSTITUTE(連結実質赤字比率に係る赤字・黒字の構成分析!J$39,"▲", "-")), 2)), NA())</f>
        <v>#VALUE!</v>
      </c>
    </row>
    <row r="32" spans="1:11" x14ac:dyDescent="0.2">
      <c r="A32" s="168" t="str">
        <f>IF(連結実質赤字比率に係る赤字・黒字の構成分析!C$38="",NA(),連結実質赤字比率に係る赤字・黒字の構成分析!C$38)</f>
        <v>災害復旧特別会計</v>
      </c>
      <c r="B32" s="168" t="e">
        <f>IF(ROUND(VALUE(SUBSTITUTE(連結実質赤字比率に係る赤字・黒字の構成分析!F$38,"▲", "-")), 2) &lt; 0, ABS(ROUND(VALUE(SUBSTITUTE(連結実質赤字比率に係る赤字・黒字の構成分析!F$38,"▲", "-")), 2)), NA())</f>
        <v>#N/A</v>
      </c>
      <c r="C32" s="168">
        <f>IF(ROUND(VALUE(SUBSTITUTE(連結実質赤字比率に係る赤字・黒字の構成分析!F$38,"▲", "-")), 2) &gt;= 0, ABS(ROUND(VALUE(SUBSTITUTE(連結実質赤字比率に係る赤字・黒字の構成分析!F$38,"▲", "-")), 2)), NA())</f>
        <v>0</v>
      </c>
      <c r="D32" s="168" t="e">
        <f>IF(ROUND(VALUE(SUBSTITUTE(連結実質赤字比率に係る赤字・黒字の構成分析!G$38,"▲", "-")), 2) &lt; 0, ABS(ROUND(VALUE(SUBSTITUTE(連結実質赤字比率に係る赤字・黒字の構成分析!G$38,"▲", "-")), 2)), NA())</f>
        <v>#VALUE!</v>
      </c>
      <c r="E32" s="168" t="e">
        <f>IF(ROUND(VALUE(SUBSTITUTE(連結実質赤字比率に係る赤字・黒字の構成分析!G$38,"▲", "-")), 2) &gt;= 0, ABS(ROUND(VALUE(SUBSTITUTE(連結実質赤字比率に係る赤字・黒字の構成分析!G$38,"▲", "-")), 2)), NA())</f>
        <v>#VALUE!</v>
      </c>
      <c r="F32" s="168" t="e">
        <f>IF(ROUND(VALUE(SUBSTITUTE(連結実質赤字比率に係る赤字・黒字の構成分析!H$38,"▲", "-")), 2) &lt; 0, ABS(ROUND(VALUE(SUBSTITUTE(連結実質赤字比率に係る赤字・黒字の構成分析!H$38,"▲", "-")), 2)), NA())</f>
        <v>#VALUE!</v>
      </c>
      <c r="G32" s="168" t="e">
        <f>IF(ROUND(VALUE(SUBSTITUTE(連結実質赤字比率に係る赤字・黒字の構成分析!H$38,"▲", "-")), 2) &gt;= 0, ABS(ROUND(VALUE(SUBSTITUTE(連結実質赤字比率に係る赤字・黒字の構成分析!H$38,"▲", "-")), 2)), NA())</f>
        <v>#VALUE!</v>
      </c>
      <c r="H32" s="168" t="e">
        <f>IF(ROUND(VALUE(SUBSTITUTE(連結実質赤字比率に係る赤字・黒字の構成分析!I$38,"▲", "-")), 2) &lt; 0, ABS(ROUND(VALUE(SUBSTITUTE(連結実質赤字比率に係る赤字・黒字の構成分析!I$38,"▲", "-")), 2)), NA())</f>
        <v>#VALUE!</v>
      </c>
      <c r="I32" s="168" t="e">
        <f>IF(ROUND(VALUE(SUBSTITUTE(連結実質赤字比率に係る赤字・黒字の構成分析!I$38,"▲", "-")), 2) &gt;= 0, ABS(ROUND(VALUE(SUBSTITUTE(連結実質赤字比率に係る赤字・黒字の構成分析!I$38,"▲", "-")), 2)), NA())</f>
        <v>#VALUE!</v>
      </c>
      <c r="J32" s="168" t="e">
        <f>IF(ROUND(VALUE(SUBSTITUTE(連結実質赤字比率に係る赤字・黒字の構成分析!J$38,"▲", "-")), 2) &lt; 0, ABS(ROUND(VALUE(SUBSTITUTE(連結実質赤字比率に係る赤字・黒字の構成分析!J$38,"▲", "-")), 2)), NA())</f>
        <v>#N/A</v>
      </c>
      <c r="K32" s="168">
        <f>IF(ROUND(VALUE(SUBSTITUTE(連結実質赤字比率に係る赤字・黒字の構成分析!J$38,"▲", "-")), 2) &gt;= 0, ABS(ROUND(VALUE(SUBSTITUTE(連結実質赤字比率に係る赤字・黒字の構成分析!J$38,"▲", "-")), 2)), NA())</f>
        <v>0</v>
      </c>
    </row>
    <row r="33" spans="1:16" x14ac:dyDescent="0.2">
      <c r="A33" s="168" t="str">
        <f>IF(連結実質赤字比率に係る赤字・黒字の構成分析!C$37="",NA(),連結実質赤字比率に係る赤字・黒字の構成分析!C$37)</f>
        <v>後期高齢者医療特別会計</v>
      </c>
      <c r="B33" s="168" t="e">
        <f>IF(ROUND(VALUE(SUBSTITUTE(連結実質赤字比率に係る赤字・黒字の構成分析!F$37,"▲", "-")), 2) &lt; 0, ABS(ROUND(VALUE(SUBSTITUTE(連結実質赤字比率に係る赤字・黒字の構成分析!F$37,"▲", "-")), 2)), NA())</f>
        <v>#N/A</v>
      </c>
      <c r="C33" s="168">
        <f>IF(ROUND(VALUE(SUBSTITUTE(連結実質赤字比率に係る赤字・黒字の構成分析!F$37,"▲", "-")), 2) &gt;= 0, ABS(ROUND(VALUE(SUBSTITUTE(連結実質赤字比率に係る赤字・黒字の構成分析!F$37,"▲", "-")), 2)), NA())</f>
        <v>0.08</v>
      </c>
      <c r="D33" s="168" t="e">
        <f>IF(ROUND(VALUE(SUBSTITUTE(連結実質赤字比率に係る赤字・黒字の構成分析!G$37,"▲", "-")), 2) &lt; 0, ABS(ROUND(VALUE(SUBSTITUTE(連結実質赤字比率に係る赤字・黒字の構成分析!G$37,"▲", "-")), 2)), NA())</f>
        <v>#N/A</v>
      </c>
      <c r="E33" s="168">
        <f>IF(ROUND(VALUE(SUBSTITUTE(連結実質赤字比率に係る赤字・黒字の構成分析!G$37,"▲", "-")), 2) &gt;= 0, ABS(ROUND(VALUE(SUBSTITUTE(連結実質赤字比率に係る赤字・黒字の構成分析!G$37,"▲", "-")), 2)), NA())</f>
        <v>0.08</v>
      </c>
      <c r="F33" s="168" t="e">
        <f>IF(ROUND(VALUE(SUBSTITUTE(連結実質赤字比率に係る赤字・黒字の構成分析!H$37,"▲", "-")), 2) &lt; 0, ABS(ROUND(VALUE(SUBSTITUTE(連結実質赤字比率に係る赤字・黒字の構成分析!H$37,"▲", "-")), 2)), NA())</f>
        <v>#N/A</v>
      </c>
      <c r="G33" s="168">
        <f>IF(ROUND(VALUE(SUBSTITUTE(連結実質赤字比率に係る赤字・黒字の構成分析!H$37,"▲", "-")), 2) &gt;= 0, ABS(ROUND(VALUE(SUBSTITUTE(連結実質赤字比率に係る赤字・黒字の構成分析!H$37,"▲", "-")), 2)), NA())</f>
        <v>0.1</v>
      </c>
      <c r="H33" s="168" t="e">
        <f>IF(ROUND(VALUE(SUBSTITUTE(連結実質赤字比率に係る赤字・黒字の構成分析!I$37,"▲", "-")), 2) &lt; 0, ABS(ROUND(VALUE(SUBSTITUTE(連結実質赤字比率に係る赤字・黒字の構成分析!I$37,"▲", "-")), 2)), NA())</f>
        <v>#N/A</v>
      </c>
      <c r="I33" s="168">
        <f>IF(ROUND(VALUE(SUBSTITUTE(連結実質赤字比率に係る赤字・黒字の構成分析!I$37,"▲", "-")), 2) &gt;= 0, ABS(ROUND(VALUE(SUBSTITUTE(連結実質赤字比率に係る赤字・黒字の構成分析!I$37,"▲", "-")), 2)), NA())</f>
        <v>0.06</v>
      </c>
      <c r="J33" s="168" t="e">
        <f>IF(ROUND(VALUE(SUBSTITUTE(連結実質赤字比率に係る赤字・黒字の構成分析!J$37,"▲", "-")), 2) &lt; 0, ABS(ROUND(VALUE(SUBSTITUTE(連結実質赤字比率に係る赤字・黒字の構成分析!J$37,"▲", "-")), 2)), NA())</f>
        <v>#N/A</v>
      </c>
      <c r="K33" s="168">
        <f>IF(ROUND(VALUE(SUBSTITUTE(連結実質赤字比率に係る赤字・黒字の構成分析!J$37,"▲", "-")), 2) &gt;= 0, ABS(ROUND(VALUE(SUBSTITUTE(連結実質赤字比率に係る赤字・黒字の構成分析!J$37,"▲", "-")), 2)), NA())</f>
        <v>0.03</v>
      </c>
    </row>
    <row r="34" spans="1:16" x14ac:dyDescent="0.2">
      <c r="A34" s="168" t="str">
        <f>IF(連結実質赤字比率に係る赤字・黒字の構成分析!C$36="",NA(),連結実質赤字比率に係る赤字・黒字の構成分析!C$36)</f>
        <v>国民健康保険事業会計</v>
      </c>
      <c r="B34" s="168" t="e">
        <f>IF(ROUND(VALUE(SUBSTITUTE(連結実質赤字比率に係る赤字・黒字の構成分析!F$36,"▲", "-")), 2) &lt; 0, ABS(ROUND(VALUE(SUBSTITUTE(連結実質赤字比率に係る赤字・黒字の構成分析!F$36,"▲", "-")), 2)), NA())</f>
        <v>#N/A</v>
      </c>
      <c r="C34" s="168">
        <f>IF(ROUND(VALUE(SUBSTITUTE(連結実質赤字比率に係る赤字・黒字の構成分析!F$36,"▲", "-")), 2) &gt;= 0, ABS(ROUND(VALUE(SUBSTITUTE(連結実質赤字比率に係る赤字・黒字の構成分析!F$36,"▲", "-")), 2)), NA())</f>
        <v>0.47</v>
      </c>
      <c r="D34" s="168" t="e">
        <f>IF(ROUND(VALUE(SUBSTITUTE(連結実質赤字比率に係る赤字・黒字の構成分析!G$36,"▲", "-")), 2) &lt; 0, ABS(ROUND(VALUE(SUBSTITUTE(連結実質赤字比率に係る赤字・黒字の構成分析!G$36,"▲", "-")), 2)), NA())</f>
        <v>#N/A</v>
      </c>
      <c r="E34" s="168">
        <f>IF(ROUND(VALUE(SUBSTITUTE(連結実質赤字比率に係る赤字・黒字の構成分析!G$36,"▲", "-")), 2) &gt;= 0, ABS(ROUND(VALUE(SUBSTITUTE(連結実質赤字比率に係る赤字・黒字の構成分析!G$36,"▲", "-")), 2)), NA())</f>
        <v>0.9</v>
      </c>
      <c r="F34" s="168" t="e">
        <f>IF(ROUND(VALUE(SUBSTITUTE(連結実質赤字比率に係る赤字・黒字の構成分析!H$36,"▲", "-")), 2) &lt; 0, ABS(ROUND(VALUE(SUBSTITUTE(連結実質赤字比率に係る赤字・黒字の構成分析!H$36,"▲", "-")), 2)), NA())</f>
        <v>#N/A</v>
      </c>
      <c r="G34" s="168">
        <f>IF(ROUND(VALUE(SUBSTITUTE(連結実質赤字比率に係る赤字・黒字の構成分析!H$36,"▲", "-")), 2) &gt;= 0, ABS(ROUND(VALUE(SUBSTITUTE(連結実質赤字比率に係る赤字・黒字の構成分析!H$36,"▲", "-")), 2)), NA())</f>
        <v>0.44</v>
      </c>
      <c r="H34" s="168" t="e">
        <f>IF(ROUND(VALUE(SUBSTITUTE(連結実質赤字比率に係る赤字・黒字の構成分析!I$36,"▲", "-")), 2) &lt; 0, ABS(ROUND(VALUE(SUBSTITUTE(連結実質赤字比率に係る赤字・黒字の構成分析!I$36,"▲", "-")), 2)), NA())</f>
        <v>#N/A</v>
      </c>
      <c r="I34" s="168">
        <f>IF(ROUND(VALUE(SUBSTITUTE(連結実質赤字比率に係る赤字・黒字の構成分析!I$36,"▲", "-")), 2) &gt;= 0, ABS(ROUND(VALUE(SUBSTITUTE(連結実質赤字比率に係る赤字・黒字の構成分析!I$36,"▲", "-")), 2)), NA())</f>
        <v>0.41</v>
      </c>
      <c r="J34" s="168" t="e">
        <f>IF(ROUND(VALUE(SUBSTITUTE(連結実質赤字比率に係る赤字・黒字の構成分析!J$36,"▲", "-")), 2) &lt; 0, ABS(ROUND(VALUE(SUBSTITUTE(連結実質赤字比率に係る赤字・黒字の構成分析!J$36,"▲", "-")), 2)), NA())</f>
        <v>#N/A</v>
      </c>
      <c r="K34" s="168">
        <f>IF(ROUND(VALUE(SUBSTITUTE(連結実質赤字比率に係る赤字・黒字の構成分析!J$36,"▲", "-")), 2) &gt;= 0, ABS(ROUND(VALUE(SUBSTITUTE(連結実質赤字比率に係る赤字・黒字の構成分析!J$36,"▲", "-")), 2)), NA())</f>
        <v>0.3</v>
      </c>
    </row>
    <row r="35" spans="1:16" x14ac:dyDescent="0.2">
      <c r="A35" s="168" t="str">
        <f>IF(連結実質赤字比率に係る赤字・黒字の構成分析!C$35="",NA(),連結実質赤字比率に係る赤字・黒字の構成分析!C$35)</f>
        <v>介護保険特別会計</v>
      </c>
      <c r="B35" s="168" t="e">
        <f>IF(ROUND(VALUE(SUBSTITUTE(連結実質赤字比率に係る赤字・黒字の構成分析!F$35,"▲", "-")), 2) &lt; 0, ABS(ROUND(VALUE(SUBSTITUTE(連結実質赤字比率に係る赤字・黒字の構成分析!F$35,"▲", "-")), 2)), NA())</f>
        <v>#N/A</v>
      </c>
      <c r="C35" s="168">
        <f>IF(ROUND(VALUE(SUBSTITUTE(連結実質赤字比率に係る赤字・黒字の構成分析!F$35,"▲", "-")), 2) &gt;= 0, ABS(ROUND(VALUE(SUBSTITUTE(連結実質赤字比率に係る赤字・黒字の構成分析!F$35,"▲", "-")), 2)), NA())</f>
        <v>0.03</v>
      </c>
      <c r="D35" s="168" t="e">
        <f>IF(ROUND(VALUE(SUBSTITUTE(連結実質赤字比率に係る赤字・黒字の構成分析!G$35,"▲", "-")), 2) &lt; 0, ABS(ROUND(VALUE(SUBSTITUTE(連結実質赤字比率に係る赤字・黒字の構成分析!G$35,"▲", "-")), 2)), NA())</f>
        <v>#N/A</v>
      </c>
      <c r="E35" s="168">
        <f>IF(ROUND(VALUE(SUBSTITUTE(連結実質赤字比率に係る赤字・黒字の構成分析!G$35,"▲", "-")), 2) &gt;= 0, ABS(ROUND(VALUE(SUBSTITUTE(連結実質赤字比率に係る赤字・黒字の構成分析!G$35,"▲", "-")), 2)), NA())</f>
        <v>0.43</v>
      </c>
      <c r="F35" s="168" t="e">
        <f>IF(ROUND(VALUE(SUBSTITUTE(連結実質赤字比率に係る赤字・黒字の構成分析!H$35,"▲", "-")), 2) &lt; 0, ABS(ROUND(VALUE(SUBSTITUTE(連結実質赤字比率に係る赤字・黒字の構成分析!H$35,"▲", "-")), 2)), NA())</f>
        <v>#N/A</v>
      </c>
      <c r="G35" s="168">
        <f>IF(ROUND(VALUE(SUBSTITUTE(連結実質赤字比率に係る赤字・黒字の構成分析!H$35,"▲", "-")), 2) &gt;= 0, ABS(ROUND(VALUE(SUBSTITUTE(連結実質赤字比率に係る赤字・黒字の構成分析!H$35,"▲", "-")), 2)), NA())</f>
        <v>0.91</v>
      </c>
      <c r="H35" s="168" t="e">
        <f>IF(ROUND(VALUE(SUBSTITUTE(連結実質赤字比率に係る赤字・黒字の構成分析!I$35,"▲", "-")), 2) &lt; 0, ABS(ROUND(VALUE(SUBSTITUTE(連結実質赤字比率に係る赤字・黒字の構成分析!I$35,"▲", "-")), 2)), NA())</f>
        <v>#N/A</v>
      </c>
      <c r="I35" s="168">
        <f>IF(ROUND(VALUE(SUBSTITUTE(連結実質赤字比率に係る赤字・黒字の構成分析!I$35,"▲", "-")), 2) &gt;= 0, ABS(ROUND(VALUE(SUBSTITUTE(連結実質赤字比率に係る赤字・黒字の構成分析!I$35,"▲", "-")), 2)), NA())</f>
        <v>1.1000000000000001</v>
      </c>
      <c r="J35" s="168" t="e">
        <f>IF(ROUND(VALUE(SUBSTITUTE(連結実質赤字比率に係る赤字・黒字の構成分析!J$35,"▲", "-")), 2) &lt; 0, ABS(ROUND(VALUE(SUBSTITUTE(連結実質赤字比率に係る赤字・黒字の構成分析!J$35,"▲", "-")), 2)), NA())</f>
        <v>#N/A</v>
      </c>
      <c r="K35" s="168">
        <f>IF(ROUND(VALUE(SUBSTITUTE(連結実質赤字比率に係る赤字・黒字の構成分析!J$35,"▲", "-")), 2) &gt;= 0, ABS(ROUND(VALUE(SUBSTITUTE(連結実質赤字比率に係る赤字・黒字の構成分析!J$35,"▲", "-")), 2)), NA())</f>
        <v>0.7</v>
      </c>
    </row>
    <row r="36" spans="1:16" x14ac:dyDescent="0.2">
      <c r="A36" s="168" t="str">
        <f>IF(連結実質赤字比率に係る赤字・黒字の構成分析!C$34="",NA(),連結実質赤字比率に係る赤字・黒字の構成分析!C$34)</f>
        <v>一般会計</v>
      </c>
      <c r="B36" s="168" t="e">
        <f>IF(ROUND(VALUE(SUBSTITUTE(連結実質赤字比率に係る赤字・黒字の構成分析!F$34,"▲", "-")), 2) &lt; 0, ABS(ROUND(VALUE(SUBSTITUTE(連結実質赤字比率に係る赤字・黒字の構成分析!F$34,"▲", "-")), 2)), NA())</f>
        <v>#N/A</v>
      </c>
      <c r="C36" s="168">
        <f>IF(ROUND(VALUE(SUBSTITUTE(連結実質赤字比率に係る赤字・黒字の構成分析!F$34,"▲", "-")), 2) &gt;= 0, ABS(ROUND(VALUE(SUBSTITUTE(連結実質赤字比率に係る赤字・黒字の構成分析!F$34,"▲", "-")), 2)), NA())</f>
        <v>4.9400000000000004</v>
      </c>
      <c r="D36" s="168" t="e">
        <f>IF(ROUND(VALUE(SUBSTITUTE(連結実質赤字比率に係る赤字・黒字の構成分析!G$34,"▲", "-")), 2) &lt; 0, ABS(ROUND(VALUE(SUBSTITUTE(連結実質赤字比率に係る赤字・黒字の構成分析!G$34,"▲", "-")), 2)), NA())</f>
        <v>#N/A</v>
      </c>
      <c r="E36" s="168">
        <f>IF(ROUND(VALUE(SUBSTITUTE(連結実質赤字比率に係る赤字・黒字の構成分析!G$34,"▲", "-")), 2) &gt;= 0, ABS(ROUND(VALUE(SUBSTITUTE(連結実質赤字比率に係る赤字・黒字の構成分析!G$34,"▲", "-")), 2)), NA())</f>
        <v>3.43</v>
      </c>
      <c r="F36" s="168" t="e">
        <f>IF(ROUND(VALUE(SUBSTITUTE(連結実質赤字比率に係る赤字・黒字の構成分析!H$34,"▲", "-")), 2) &lt; 0, ABS(ROUND(VALUE(SUBSTITUTE(連結実質赤字比率に係る赤字・黒字の構成分析!H$34,"▲", "-")), 2)), NA())</f>
        <v>#N/A</v>
      </c>
      <c r="G36" s="168">
        <f>IF(ROUND(VALUE(SUBSTITUTE(連結実質赤字比率に係る赤字・黒字の構成分析!H$34,"▲", "-")), 2) &gt;= 0, ABS(ROUND(VALUE(SUBSTITUTE(連結実質赤字比率に係る赤字・黒字の構成分析!H$34,"▲", "-")), 2)), NA())</f>
        <v>6.43</v>
      </c>
      <c r="H36" s="168" t="e">
        <f>IF(ROUND(VALUE(SUBSTITUTE(連結実質赤字比率に係る赤字・黒字の構成分析!I$34,"▲", "-")), 2) &lt; 0, ABS(ROUND(VALUE(SUBSTITUTE(連結実質赤字比率に係る赤字・黒字の構成分析!I$34,"▲", "-")), 2)), NA())</f>
        <v>#N/A</v>
      </c>
      <c r="I36" s="168">
        <f>IF(ROUND(VALUE(SUBSTITUTE(連結実質赤字比率に係る赤字・黒字の構成分析!I$34,"▲", "-")), 2) &gt;= 0, ABS(ROUND(VALUE(SUBSTITUTE(連結実質赤字比率に係る赤字・黒字の構成分析!I$34,"▲", "-")), 2)), NA())</f>
        <v>5.7</v>
      </c>
      <c r="J36" s="168" t="e">
        <f>IF(ROUND(VALUE(SUBSTITUTE(連結実質赤字比率に係る赤字・黒字の構成分析!J$34,"▲", "-")), 2) &lt; 0, ABS(ROUND(VALUE(SUBSTITUTE(連結実質赤字比率に係る赤字・黒字の構成分析!J$34,"▲", "-")), 2)), NA())</f>
        <v>#N/A</v>
      </c>
      <c r="K36" s="168">
        <f>IF(ROUND(VALUE(SUBSTITUTE(連結実質赤字比率に係る赤字・黒字の構成分析!J$34,"▲", "-")), 2) &gt;= 0, ABS(ROUND(VALUE(SUBSTITUTE(連結実質赤字比率に係る赤字・黒字の構成分析!J$34,"▲", "-")), 2)), NA())</f>
        <v>5.19</v>
      </c>
    </row>
    <row r="39" spans="1:16" x14ac:dyDescent="0.2">
      <c r="A39" s="141" t="s">
        <v>58</v>
      </c>
    </row>
    <row r="40" spans="1:16" x14ac:dyDescent="0.2">
      <c r="A40" s="169"/>
      <c r="B40" s="169" t="str">
        <f>'実質公債費比率（分子）の構造'!K$44</f>
        <v>R01</v>
      </c>
      <c r="C40" s="169"/>
      <c r="D40" s="169"/>
      <c r="E40" s="169" t="str">
        <f>'実質公債費比率（分子）の構造'!L$44</f>
        <v>R02</v>
      </c>
      <c r="F40" s="169"/>
      <c r="G40" s="169"/>
      <c r="H40" s="169" t="str">
        <f>'実質公債費比率（分子）の構造'!M$44</f>
        <v>R03</v>
      </c>
      <c r="I40" s="169"/>
      <c r="J40" s="169"/>
      <c r="K40" s="169" t="str">
        <f>'実質公債費比率（分子）の構造'!N$44</f>
        <v>R04</v>
      </c>
      <c r="L40" s="169"/>
      <c r="M40" s="169"/>
      <c r="N40" s="169" t="str">
        <f>'実質公債費比率（分子）の構造'!O$44</f>
        <v>R05</v>
      </c>
      <c r="O40" s="169"/>
      <c r="P40" s="169"/>
    </row>
    <row r="41" spans="1:16" x14ac:dyDescent="0.2">
      <c r="A41" s="169"/>
      <c r="B41" s="169" t="s">
        <v>59</v>
      </c>
      <c r="C41" s="169"/>
      <c r="D41" s="169" t="s">
        <v>60</v>
      </c>
      <c r="E41" s="169" t="s">
        <v>59</v>
      </c>
      <c r="F41" s="169"/>
      <c r="G41" s="169" t="s">
        <v>60</v>
      </c>
      <c r="H41" s="169" t="s">
        <v>59</v>
      </c>
      <c r="I41" s="169"/>
      <c r="J41" s="169" t="s">
        <v>60</v>
      </c>
      <c r="K41" s="169" t="s">
        <v>59</v>
      </c>
      <c r="L41" s="169"/>
      <c r="M41" s="169" t="s">
        <v>60</v>
      </c>
      <c r="N41" s="169" t="s">
        <v>59</v>
      </c>
      <c r="O41" s="169"/>
      <c r="P41" s="169" t="s">
        <v>60</v>
      </c>
    </row>
    <row r="42" spans="1:16" x14ac:dyDescent="0.2">
      <c r="A42" s="169" t="s">
        <v>61</v>
      </c>
      <c r="B42" s="169"/>
      <c r="C42" s="169"/>
      <c r="D42" s="169">
        <f>'実質公債費比率（分子）の構造'!K$52</f>
        <v>5927</v>
      </c>
      <c r="E42" s="169"/>
      <c r="F42" s="169"/>
      <c r="G42" s="169">
        <f>'実質公債費比率（分子）の構造'!L$52</f>
        <v>5818</v>
      </c>
      <c r="H42" s="169"/>
      <c r="I42" s="169"/>
      <c r="J42" s="169">
        <f>'実質公債費比率（分子）の構造'!M$52</f>
        <v>5607</v>
      </c>
      <c r="K42" s="169"/>
      <c r="L42" s="169"/>
      <c r="M42" s="169">
        <f>'実質公債費比率（分子）の構造'!N$52</f>
        <v>5198</v>
      </c>
      <c r="N42" s="169"/>
      <c r="O42" s="169"/>
      <c r="P42" s="169">
        <f>'実質公債費比率（分子）の構造'!O$52</f>
        <v>4712</v>
      </c>
    </row>
    <row r="43" spans="1:16" x14ac:dyDescent="0.2">
      <c r="A43" s="169" t="s">
        <v>16</v>
      </c>
      <c r="B43" s="169" t="str">
        <f>'実質公債費比率（分子）の構造'!K$51</f>
        <v>-</v>
      </c>
      <c r="C43" s="169"/>
      <c r="D43" s="169"/>
      <c r="E43" s="169" t="str">
        <f>'実質公債費比率（分子）の構造'!L$51</f>
        <v>-</v>
      </c>
      <c r="F43" s="169"/>
      <c r="G43" s="169"/>
      <c r="H43" s="169" t="str">
        <f>'実質公債費比率（分子）の構造'!M$51</f>
        <v>-</v>
      </c>
      <c r="I43" s="169"/>
      <c r="J43" s="169"/>
      <c r="K43" s="169" t="str">
        <f>'実質公債費比率（分子）の構造'!N$51</f>
        <v>-</v>
      </c>
      <c r="L43" s="169"/>
      <c r="M43" s="169"/>
      <c r="N43" s="169" t="str">
        <f>'実質公債費比率（分子）の構造'!O$51</f>
        <v>-</v>
      </c>
      <c r="O43" s="169"/>
      <c r="P43" s="169"/>
    </row>
    <row r="44" spans="1:16" x14ac:dyDescent="0.2">
      <c r="A44" s="169" t="s">
        <v>62</v>
      </c>
      <c r="B44" s="169">
        <f>'実質公債費比率（分子）の構造'!K$50</f>
        <v>126</v>
      </c>
      <c r="C44" s="169"/>
      <c r="D44" s="169"/>
      <c r="E44" s="169" t="str">
        <f>'実質公債費比率（分子）の構造'!L$50</f>
        <v>-</v>
      </c>
      <c r="F44" s="169"/>
      <c r="G44" s="169"/>
      <c r="H44" s="169" t="str">
        <f>'実質公債費比率（分子）の構造'!M$50</f>
        <v>-</v>
      </c>
      <c r="I44" s="169"/>
      <c r="J44" s="169"/>
      <c r="K44" s="169" t="str">
        <f>'実質公債費比率（分子）の構造'!N$50</f>
        <v>-</v>
      </c>
      <c r="L44" s="169"/>
      <c r="M44" s="169"/>
      <c r="N44" s="169" t="str">
        <f>'実質公債費比率（分子）の構造'!O$50</f>
        <v>-</v>
      </c>
      <c r="O44" s="169"/>
      <c r="P44" s="169"/>
    </row>
    <row r="45" spans="1:16" x14ac:dyDescent="0.2">
      <c r="A45" s="169" t="s">
        <v>63</v>
      </c>
      <c r="B45" s="169">
        <f>'実質公債費比率（分子）の構造'!K$49</f>
        <v>112</v>
      </c>
      <c r="C45" s="169"/>
      <c r="D45" s="169"/>
      <c r="E45" s="169">
        <f>'実質公債費比率（分子）の構造'!L$49</f>
        <v>126</v>
      </c>
      <c r="F45" s="169"/>
      <c r="G45" s="169"/>
      <c r="H45" s="169">
        <f>'実質公債費比率（分子）の構造'!M$49</f>
        <v>123</v>
      </c>
      <c r="I45" s="169"/>
      <c r="J45" s="169"/>
      <c r="K45" s="169">
        <f>'実質公債費比率（分子）の構造'!N$49</f>
        <v>122</v>
      </c>
      <c r="L45" s="169"/>
      <c r="M45" s="169"/>
      <c r="N45" s="169">
        <f>'実質公債費比率（分子）の構造'!O$49</f>
        <v>147</v>
      </c>
      <c r="O45" s="169"/>
      <c r="P45" s="169"/>
    </row>
    <row r="46" spans="1:16" x14ac:dyDescent="0.2">
      <c r="A46" s="169" t="s">
        <v>64</v>
      </c>
      <c r="B46" s="169" t="str">
        <f>'実質公債費比率（分子）の構造'!K$48</f>
        <v>-</v>
      </c>
      <c r="C46" s="169"/>
      <c r="D46" s="169"/>
      <c r="E46" s="169" t="str">
        <f>'実質公債費比率（分子）の構造'!L$48</f>
        <v>-</v>
      </c>
      <c r="F46" s="169"/>
      <c r="G46" s="169"/>
      <c r="H46" s="169" t="str">
        <f>'実質公債費比率（分子）の構造'!M$48</f>
        <v>-</v>
      </c>
      <c r="I46" s="169"/>
      <c r="J46" s="169"/>
      <c r="K46" s="169" t="str">
        <f>'実質公債費比率（分子）の構造'!N$48</f>
        <v>-</v>
      </c>
      <c r="L46" s="169"/>
      <c r="M46" s="169"/>
      <c r="N46" s="169" t="str">
        <f>'実質公債費比率（分子）の構造'!O$48</f>
        <v>-</v>
      </c>
      <c r="O46" s="169"/>
      <c r="P46" s="169"/>
    </row>
    <row r="47" spans="1:16" x14ac:dyDescent="0.2">
      <c r="A47" s="169" t="s">
        <v>12</v>
      </c>
      <c r="B47" s="169" t="str">
        <f>'実質公債費比率（分子）の構造'!K$47</f>
        <v>-</v>
      </c>
      <c r="C47" s="169"/>
      <c r="D47" s="169"/>
      <c r="E47" s="169" t="str">
        <f>'実質公債費比率（分子）の構造'!L$47</f>
        <v>-</v>
      </c>
      <c r="F47" s="169"/>
      <c r="G47" s="169"/>
      <c r="H47" s="169" t="str">
        <f>'実質公債費比率（分子）の構造'!M$47</f>
        <v>-</v>
      </c>
      <c r="I47" s="169"/>
      <c r="J47" s="169"/>
      <c r="K47" s="169" t="str">
        <f>'実質公債費比率（分子）の構造'!N$47</f>
        <v>-</v>
      </c>
      <c r="L47" s="169"/>
      <c r="M47" s="169"/>
      <c r="N47" s="169" t="str">
        <f>'実質公債費比率（分子）の構造'!O$47</f>
        <v>-</v>
      </c>
      <c r="O47" s="169"/>
      <c r="P47" s="169"/>
    </row>
    <row r="48" spans="1:16" x14ac:dyDescent="0.2">
      <c r="A48" s="169" t="s">
        <v>65</v>
      </c>
      <c r="B48" s="169" t="str">
        <f>'実質公債費比率（分子）の構造'!K$46</f>
        <v>-</v>
      </c>
      <c r="C48" s="169"/>
      <c r="D48" s="169"/>
      <c r="E48" s="169" t="str">
        <f>'実質公債費比率（分子）の構造'!L$46</f>
        <v>-</v>
      </c>
      <c r="F48" s="169"/>
      <c r="G48" s="169"/>
      <c r="H48" s="169" t="str">
        <f>'実質公債費比率（分子）の構造'!M$46</f>
        <v>-</v>
      </c>
      <c r="I48" s="169"/>
      <c r="J48" s="169"/>
      <c r="K48" s="169" t="str">
        <f>'実質公債費比率（分子）の構造'!N$46</f>
        <v>-</v>
      </c>
      <c r="L48" s="169"/>
      <c r="M48" s="169"/>
      <c r="N48" s="169" t="str">
        <f>'実質公債費比率（分子）の構造'!O$46</f>
        <v>-</v>
      </c>
      <c r="O48" s="169"/>
      <c r="P48" s="169"/>
    </row>
    <row r="49" spans="1:16" x14ac:dyDescent="0.2">
      <c r="A49" s="169" t="s">
        <v>66</v>
      </c>
      <c r="B49" s="169">
        <f>'実質公債費比率（分子）の構造'!K$45</f>
        <v>1336</v>
      </c>
      <c r="C49" s="169"/>
      <c r="D49" s="169"/>
      <c r="E49" s="169">
        <f>'実質公債費比率（分子）の構造'!L$45</f>
        <v>1252</v>
      </c>
      <c r="F49" s="169"/>
      <c r="G49" s="169"/>
      <c r="H49" s="169">
        <f>'実質公債費比率（分子）の構造'!M$45</f>
        <v>1194</v>
      </c>
      <c r="I49" s="169"/>
      <c r="J49" s="169"/>
      <c r="K49" s="169">
        <f>'実質公債費比率（分子）の構造'!N$45</f>
        <v>1109</v>
      </c>
      <c r="L49" s="169"/>
      <c r="M49" s="169"/>
      <c r="N49" s="169">
        <f>'実質公債費比率（分子）の構造'!O$45</f>
        <v>1091</v>
      </c>
      <c r="O49" s="169"/>
      <c r="P49" s="169"/>
    </row>
    <row r="50" spans="1:16" x14ac:dyDescent="0.2">
      <c r="A50" s="169" t="s">
        <v>67</v>
      </c>
      <c r="B50" s="169" t="e">
        <f>NA()</f>
        <v>#N/A</v>
      </c>
      <c r="C50" s="169">
        <f>IF(ISNUMBER('実質公債費比率（分子）の構造'!K$53),'実質公債費比率（分子）の構造'!K$53,NA())</f>
        <v>-4353</v>
      </c>
      <c r="D50" s="169" t="e">
        <f>NA()</f>
        <v>#N/A</v>
      </c>
      <c r="E50" s="169" t="e">
        <f>NA()</f>
        <v>#N/A</v>
      </c>
      <c r="F50" s="169">
        <f>IF(ISNUMBER('実質公債費比率（分子）の構造'!L$53),'実質公債費比率（分子）の構造'!L$53,NA())</f>
        <v>-4440</v>
      </c>
      <c r="G50" s="169" t="e">
        <f>NA()</f>
        <v>#N/A</v>
      </c>
      <c r="H50" s="169" t="e">
        <f>NA()</f>
        <v>#N/A</v>
      </c>
      <c r="I50" s="169">
        <f>IF(ISNUMBER('実質公債費比率（分子）の構造'!M$53),'実質公債費比率（分子）の構造'!M$53,NA())</f>
        <v>-4290</v>
      </c>
      <c r="J50" s="169" t="e">
        <f>NA()</f>
        <v>#N/A</v>
      </c>
      <c r="K50" s="169" t="e">
        <f>NA()</f>
        <v>#N/A</v>
      </c>
      <c r="L50" s="169">
        <f>IF(ISNUMBER('実質公債費比率（分子）の構造'!N$53),'実質公債費比率（分子）の構造'!N$53,NA())</f>
        <v>-3967</v>
      </c>
      <c r="M50" s="169" t="e">
        <f>NA()</f>
        <v>#N/A</v>
      </c>
      <c r="N50" s="169" t="e">
        <f>NA()</f>
        <v>#N/A</v>
      </c>
      <c r="O50" s="169">
        <f>IF(ISNUMBER('実質公債費比率（分子）の構造'!O$53),'実質公債費比率（分子）の構造'!O$53,NA())</f>
        <v>-3474</v>
      </c>
      <c r="P50" s="169" t="e">
        <f>NA()</f>
        <v>#N/A</v>
      </c>
    </row>
    <row r="53" spans="1:16" x14ac:dyDescent="0.2">
      <c r="A53" s="141" t="s">
        <v>68</v>
      </c>
    </row>
    <row r="54" spans="1:16" x14ac:dyDescent="0.2">
      <c r="A54" s="168"/>
      <c r="B54" s="168" t="str">
        <f>'将来負担比率（分子）の構造'!I$40</f>
        <v>R01</v>
      </c>
      <c r="C54" s="168"/>
      <c r="D54" s="168"/>
      <c r="E54" s="168" t="str">
        <f>'将来負担比率（分子）の構造'!J$40</f>
        <v>R02</v>
      </c>
      <c r="F54" s="168"/>
      <c r="G54" s="168"/>
      <c r="H54" s="168" t="str">
        <f>'将来負担比率（分子）の構造'!K$40</f>
        <v>R03</v>
      </c>
      <c r="I54" s="168"/>
      <c r="J54" s="168"/>
      <c r="K54" s="168" t="str">
        <f>'将来負担比率（分子）の構造'!L$40</f>
        <v>R04</v>
      </c>
      <c r="L54" s="168"/>
      <c r="M54" s="168"/>
      <c r="N54" s="168" t="str">
        <f>'将来負担比率（分子）の構造'!M$40</f>
        <v>R05</v>
      </c>
      <c r="O54" s="168"/>
      <c r="P54" s="168"/>
    </row>
    <row r="55" spans="1:16" x14ac:dyDescent="0.2">
      <c r="A55" s="168"/>
      <c r="B55" s="168" t="s">
        <v>69</v>
      </c>
      <c r="C55" s="168"/>
      <c r="D55" s="168" t="s">
        <v>70</v>
      </c>
      <c r="E55" s="168" t="s">
        <v>69</v>
      </c>
      <c r="F55" s="168"/>
      <c r="G55" s="168" t="s">
        <v>70</v>
      </c>
      <c r="H55" s="168" t="s">
        <v>69</v>
      </c>
      <c r="I55" s="168"/>
      <c r="J55" s="168" t="s">
        <v>70</v>
      </c>
      <c r="K55" s="168" t="s">
        <v>69</v>
      </c>
      <c r="L55" s="168"/>
      <c r="M55" s="168" t="s">
        <v>70</v>
      </c>
      <c r="N55" s="168" t="s">
        <v>69</v>
      </c>
      <c r="O55" s="168"/>
      <c r="P55" s="168" t="s">
        <v>70</v>
      </c>
    </row>
    <row r="56" spans="1:16" x14ac:dyDescent="0.2">
      <c r="A56" s="168" t="s">
        <v>43</v>
      </c>
      <c r="B56" s="168"/>
      <c r="C56" s="168"/>
      <c r="D56" s="168">
        <f>'将来負担比率（分子）の構造'!I$52</f>
        <v>49332</v>
      </c>
      <c r="E56" s="168"/>
      <c r="F56" s="168"/>
      <c r="G56" s="168">
        <f>'将来負担比率（分子）の構造'!J$52</f>
        <v>44786</v>
      </c>
      <c r="H56" s="168"/>
      <c r="I56" s="168"/>
      <c r="J56" s="168">
        <f>'将来負担比率（分子）の構造'!K$52</f>
        <v>43096</v>
      </c>
      <c r="K56" s="168"/>
      <c r="L56" s="168"/>
      <c r="M56" s="168">
        <f>'将来負担比率（分子）の構造'!L$52</f>
        <v>39858</v>
      </c>
      <c r="N56" s="168"/>
      <c r="O56" s="168"/>
      <c r="P56" s="168">
        <f>'将来負担比率（分子）の構造'!M$52</f>
        <v>37007</v>
      </c>
    </row>
    <row r="57" spans="1:16" x14ac:dyDescent="0.2">
      <c r="A57" s="168" t="s">
        <v>42</v>
      </c>
      <c r="B57" s="168"/>
      <c r="C57" s="168"/>
      <c r="D57" s="168" t="str">
        <f>'将来負担比率（分子）の構造'!I$51</f>
        <v>-</v>
      </c>
      <c r="E57" s="168"/>
      <c r="F57" s="168"/>
      <c r="G57" s="168" t="str">
        <f>'将来負担比率（分子）の構造'!J$51</f>
        <v>-</v>
      </c>
      <c r="H57" s="168"/>
      <c r="I57" s="168"/>
      <c r="J57" s="168" t="str">
        <f>'将来負担比率（分子）の構造'!K$51</f>
        <v>-</v>
      </c>
      <c r="K57" s="168"/>
      <c r="L57" s="168"/>
      <c r="M57" s="168" t="str">
        <f>'将来負担比率（分子）の構造'!L$51</f>
        <v>-</v>
      </c>
      <c r="N57" s="168"/>
      <c r="O57" s="168"/>
      <c r="P57" s="168" t="str">
        <f>'将来負担比率（分子）の構造'!M$51</f>
        <v>-</v>
      </c>
    </row>
    <row r="58" spans="1:16" x14ac:dyDescent="0.2">
      <c r="A58" s="168" t="s">
        <v>41</v>
      </c>
      <c r="B58" s="168"/>
      <c r="C58" s="168"/>
      <c r="D58" s="168">
        <f>'将来負担比率（分子）の構造'!I$50</f>
        <v>97269</v>
      </c>
      <c r="E58" s="168"/>
      <c r="F58" s="168"/>
      <c r="G58" s="168">
        <f>'将来負担比率（分子）の構造'!J$50</f>
        <v>82269</v>
      </c>
      <c r="H58" s="168"/>
      <c r="I58" s="168"/>
      <c r="J58" s="168">
        <f>'将来負担比率（分子）の構造'!K$50</f>
        <v>91606</v>
      </c>
      <c r="K58" s="168"/>
      <c r="L58" s="168"/>
      <c r="M58" s="168">
        <f>'将来負担比率（分子）の構造'!L$50</f>
        <v>96543</v>
      </c>
      <c r="N58" s="168"/>
      <c r="O58" s="168"/>
      <c r="P58" s="168">
        <f>'将来負担比率（分子）の構造'!M$50</f>
        <v>97038</v>
      </c>
    </row>
    <row r="59" spans="1:16" x14ac:dyDescent="0.2">
      <c r="A59" s="168" t="s">
        <v>39</v>
      </c>
      <c r="B59" s="168" t="str">
        <f>'将来負担比率（分子）の構造'!I$49</f>
        <v>-</v>
      </c>
      <c r="C59" s="168"/>
      <c r="D59" s="168"/>
      <c r="E59" s="168" t="str">
        <f>'将来負担比率（分子）の構造'!J$49</f>
        <v>-</v>
      </c>
      <c r="F59" s="168"/>
      <c r="G59" s="168"/>
      <c r="H59" s="168" t="str">
        <f>'将来負担比率（分子）の構造'!K$49</f>
        <v>-</v>
      </c>
      <c r="I59" s="168"/>
      <c r="J59" s="168"/>
      <c r="K59" s="168" t="str">
        <f>'将来負担比率（分子）の構造'!L$49</f>
        <v>-</v>
      </c>
      <c r="L59" s="168"/>
      <c r="M59" s="168"/>
      <c r="N59" s="168" t="str">
        <f>'将来負担比率（分子）の構造'!M$49</f>
        <v>-</v>
      </c>
      <c r="O59" s="168"/>
      <c r="P59" s="168"/>
    </row>
    <row r="60" spans="1:16" x14ac:dyDescent="0.2">
      <c r="A60" s="168" t="s">
        <v>38</v>
      </c>
      <c r="B60" s="168" t="str">
        <f>'将来負担比率（分子）の構造'!I$48</f>
        <v>-</v>
      </c>
      <c r="C60" s="168"/>
      <c r="D60" s="168"/>
      <c r="E60" s="168" t="str">
        <f>'将来負担比率（分子）の構造'!J$48</f>
        <v>-</v>
      </c>
      <c r="F60" s="168"/>
      <c r="G60" s="168"/>
      <c r="H60" s="168" t="str">
        <f>'将来負担比率（分子）の構造'!K$48</f>
        <v>-</v>
      </c>
      <c r="I60" s="168"/>
      <c r="J60" s="168"/>
      <c r="K60" s="168" t="str">
        <f>'将来負担比率（分子）の構造'!L$48</f>
        <v>-</v>
      </c>
      <c r="L60" s="168"/>
      <c r="M60" s="168"/>
      <c r="N60" s="168" t="str">
        <f>'将来負担比率（分子）の構造'!M$48</f>
        <v>-</v>
      </c>
      <c r="O60" s="168"/>
      <c r="P60" s="168"/>
    </row>
    <row r="61" spans="1:16" x14ac:dyDescent="0.2">
      <c r="A61" s="168" t="s">
        <v>36</v>
      </c>
      <c r="B61" s="168" t="str">
        <f>'将来負担比率（分子）の構造'!I$46</f>
        <v>-</v>
      </c>
      <c r="C61" s="168"/>
      <c r="D61" s="168"/>
      <c r="E61" s="168" t="str">
        <f>'将来負担比率（分子）の構造'!J$46</f>
        <v>-</v>
      </c>
      <c r="F61" s="168"/>
      <c r="G61" s="168"/>
      <c r="H61" s="168" t="str">
        <f>'将来負担比率（分子）の構造'!K$46</f>
        <v>-</v>
      </c>
      <c r="I61" s="168"/>
      <c r="J61" s="168"/>
      <c r="K61" s="168" t="str">
        <f>'将来負担比率（分子）の構造'!L$46</f>
        <v>-</v>
      </c>
      <c r="L61" s="168"/>
      <c r="M61" s="168"/>
      <c r="N61" s="168" t="str">
        <f>'将来負担比率（分子）の構造'!M$46</f>
        <v>-</v>
      </c>
      <c r="O61" s="168"/>
      <c r="P61" s="168"/>
    </row>
    <row r="62" spans="1:16" x14ac:dyDescent="0.2">
      <c r="A62" s="168" t="s">
        <v>35</v>
      </c>
      <c r="B62" s="168">
        <f>'将来負担比率（分子）の構造'!I$45</f>
        <v>13574</v>
      </c>
      <c r="C62" s="168"/>
      <c r="D62" s="168"/>
      <c r="E62" s="168">
        <f>'将来負担比率（分子）の構造'!J$45</f>
        <v>12772</v>
      </c>
      <c r="F62" s="168"/>
      <c r="G62" s="168"/>
      <c r="H62" s="168">
        <f>'将来負担比率（分子）の構造'!K$45</f>
        <v>12857</v>
      </c>
      <c r="I62" s="168"/>
      <c r="J62" s="168"/>
      <c r="K62" s="168">
        <f>'将来負担比率（分子）の構造'!L$45</f>
        <v>11656</v>
      </c>
      <c r="L62" s="168"/>
      <c r="M62" s="168"/>
      <c r="N62" s="168">
        <f>'将来負担比率（分子）の構造'!M$45</f>
        <v>13860</v>
      </c>
      <c r="O62" s="168"/>
      <c r="P62" s="168"/>
    </row>
    <row r="63" spans="1:16" x14ac:dyDescent="0.2">
      <c r="A63" s="168" t="s">
        <v>34</v>
      </c>
      <c r="B63" s="168">
        <f>'将来負担比率（分子）の構造'!I$44</f>
        <v>1386</v>
      </c>
      <c r="C63" s="168"/>
      <c r="D63" s="168"/>
      <c r="E63" s="168">
        <f>'将来負担比率（分子）の構造'!J$44</f>
        <v>1623</v>
      </c>
      <c r="F63" s="168"/>
      <c r="G63" s="168"/>
      <c r="H63" s="168">
        <f>'将来負担比率（分子）の構造'!K$44</f>
        <v>1825</v>
      </c>
      <c r="I63" s="168"/>
      <c r="J63" s="168"/>
      <c r="K63" s="168">
        <f>'将来負担比率（分子）の構造'!L$44</f>
        <v>2245</v>
      </c>
      <c r="L63" s="168"/>
      <c r="M63" s="168"/>
      <c r="N63" s="168">
        <f>'将来負担比率（分子）の構造'!M$44</f>
        <v>2338</v>
      </c>
      <c r="O63" s="168"/>
      <c r="P63" s="168"/>
    </row>
    <row r="64" spans="1:16" x14ac:dyDescent="0.2">
      <c r="A64" s="168" t="s">
        <v>33</v>
      </c>
      <c r="B64" s="168" t="str">
        <f>'将来負担比率（分子）の構造'!I$43</f>
        <v>-</v>
      </c>
      <c r="C64" s="168"/>
      <c r="D64" s="168"/>
      <c r="E64" s="168" t="str">
        <f>'将来負担比率（分子）の構造'!J$43</f>
        <v>-</v>
      </c>
      <c r="F64" s="168"/>
      <c r="G64" s="168"/>
      <c r="H64" s="168" t="str">
        <f>'将来負担比率（分子）の構造'!K$43</f>
        <v>-</v>
      </c>
      <c r="I64" s="168"/>
      <c r="J64" s="168"/>
      <c r="K64" s="168" t="str">
        <f>'将来負担比率（分子）の構造'!L$43</f>
        <v>-</v>
      </c>
      <c r="L64" s="168"/>
      <c r="M64" s="168"/>
      <c r="N64" s="168" t="str">
        <f>'将来負担比率（分子）の構造'!M$43</f>
        <v>-</v>
      </c>
      <c r="O64" s="168"/>
      <c r="P64" s="168"/>
    </row>
    <row r="65" spans="1:16" x14ac:dyDescent="0.2">
      <c r="A65" s="168" t="s">
        <v>32</v>
      </c>
      <c r="B65" s="168">
        <f>'将来負担比率（分子）の構造'!I$42</f>
        <v>475</v>
      </c>
      <c r="C65" s="168"/>
      <c r="D65" s="168"/>
      <c r="E65" s="168">
        <f>'将来負担比率（分子）の構造'!J$42</f>
        <v>666</v>
      </c>
      <c r="F65" s="168"/>
      <c r="G65" s="168"/>
      <c r="H65" s="168">
        <f>'将来負担比率（分子）の構造'!K$42</f>
        <v>633</v>
      </c>
      <c r="I65" s="168"/>
      <c r="J65" s="168"/>
      <c r="K65" s="168" t="str">
        <f>'将来負担比率（分子）の構造'!L$42</f>
        <v>-</v>
      </c>
      <c r="L65" s="168"/>
      <c r="M65" s="168"/>
      <c r="N65" s="168" t="str">
        <f>'将来負担比率（分子）の構造'!M$42</f>
        <v>-</v>
      </c>
      <c r="O65" s="168"/>
      <c r="P65" s="168"/>
    </row>
    <row r="66" spans="1:16" x14ac:dyDescent="0.2">
      <c r="A66" s="168" t="s">
        <v>31</v>
      </c>
      <c r="B66" s="168">
        <f>'将来負担比率（分子）の構造'!I$41</f>
        <v>10946</v>
      </c>
      <c r="C66" s="168"/>
      <c r="D66" s="168"/>
      <c r="E66" s="168">
        <f>'将来負担比率（分子）の構造'!J$41</f>
        <v>10634</v>
      </c>
      <c r="F66" s="168"/>
      <c r="G66" s="168"/>
      <c r="H66" s="168">
        <f>'将来負担比率（分子）の構造'!K$41</f>
        <v>11121</v>
      </c>
      <c r="I66" s="168"/>
      <c r="J66" s="168"/>
      <c r="K66" s="168">
        <f>'将来負担比率（分子）の構造'!L$41</f>
        <v>11958</v>
      </c>
      <c r="L66" s="168"/>
      <c r="M66" s="168"/>
      <c r="N66" s="168">
        <f>'将来負担比率（分子）の構造'!M$41</f>
        <v>14260</v>
      </c>
      <c r="O66" s="168"/>
      <c r="P66" s="168"/>
    </row>
    <row r="67" spans="1:16" x14ac:dyDescent="0.2">
      <c r="A67" s="168" t="s">
        <v>71</v>
      </c>
      <c r="B67" s="168" t="e">
        <f>NA()</f>
        <v>#N/A</v>
      </c>
      <c r="C67" s="168">
        <f>IF(ISNUMBER('将来負担比率（分子）の構造'!I$53), IF('将来負担比率（分子）の構造'!I$53 &lt; 0, 0, '将来負担比率（分子）の構造'!I$53), NA())</f>
        <v>0</v>
      </c>
      <c r="D67" s="168" t="e">
        <f>NA()</f>
        <v>#N/A</v>
      </c>
      <c r="E67" s="168" t="e">
        <f>NA()</f>
        <v>#N/A</v>
      </c>
      <c r="F67" s="168">
        <f>IF(ISNUMBER('将来負担比率（分子）の構造'!J$53), IF('将来負担比率（分子）の構造'!J$53 &lt; 0, 0, '将来負担比率（分子）の構造'!J$53), NA())</f>
        <v>0</v>
      </c>
      <c r="G67" s="168" t="e">
        <f>NA()</f>
        <v>#N/A</v>
      </c>
      <c r="H67" s="168" t="e">
        <f>NA()</f>
        <v>#N/A</v>
      </c>
      <c r="I67" s="168">
        <f>IF(ISNUMBER('将来負担比率（分子）の構造'!K$53), IF('将来負担比率（分子）の構造'!K$53 &lt; 0, 0, '将来負担比率（分子）の構造'!K$53), NA())</f>
        <v>0</v>
      </c>
      <c r="J67" s="168" t="e">
        <f>NA()</f>
        <v>#N/A</v>
      </c>
      <c r="K67" s="168" t="e">
        <f>NA()</f>
        <v>#N/A</v>
      </c>
      <c r="L67" s="168">
        <f>IF(ISNUMBER('将来負担比率（分子）の構造'!L$53), IF('将来負担比率（分子）の構造'!L$53 &lt; 0, 0, '将来負担比率（分子）の構造'!L$53), NA())</f>
        <v>0</v>
      </c>
      <c r="M67" s="168" t="e">
        <f>NA()</f>
        <v>#N/A</v>
      </c>
      <c r="N67" s="168" t="e">
        <f>NA()</f>
        <v>#N/A</v>
      </c>
      <c r="O67" s="168">
        <f>IF(ISNUMBER('将来負担比率（分子）の構造'!M$53), IF('将来負担比率（分子）の構造'!M$53 &lt; 0, 0, '将来負担比率（分子）の構造'!M$53), NA())</f>
        <v>0</v>
      </c>
      <c r="P67" s="168" t="e">
        <f>NA()</f>
        <v>#N/A</v>
      </c>
    </row>
    <row r="70" spans="1:16" x14ac:dyDescent="0.2">
      <c r="A70" s="170" t="s">
        <v>72</v>
      </c>
      <c r="B70" s="170"/>
      <c r="C70" s="170"/>
      <c r="D70" s="170"/>
      <c r="E70" s="170"/>
      <c r="F70" s="170"/>
    </row>
    <row r="71" spans="1:16" x14ac:dyDescent="0.2">
      <c r="A71" s="171"/>
      <c r="B71" s="171" t="str">
        <f>基金残高に係る経年分析!F54</f>
        <v>R03</v>
      </c>
      <c r="C71" s="171" t="str">
        <f>基金残高に係る経年分析!G54</f>
        <v>R04</v>
      </c>
      <c r="D71" s="171" t="str">
        <f>基金残高に係る経年分析!H54</f>
        <v>R05</v>
      </c>
    </row>
    <row r="72" spans="1:16" x14ac:dyDescent="0.2">
      <c r="A72" s="171" t="s">
        <v>73</v>
      </c>
      <c r="B72" s="172">
        <f>基金残高に係る経年分析!F55</f>
        <v>16133</v>
      </c>
      <c r="C72" s="172">
        <f>基金残高に係る経年分析!G55</f>
        <v>18466</v>
      </c>
      <c r="D72" s="172">
        <f>基金残高に係る経年分析!H55</f>
        <v>19389</v>
      </c>
    </row>
    <row r="73" spans="1:16" x14ac:dyDescent="0.2">
      <c r="A73" s="171" t="s">
        <v>74</v>
      </c>
      <c r="B73" s="172">
        <f>基金残高に係る経年分析!F56</f>
        <v>8643</v>
      </c>
      <c r="C73" s="172">
        <f>基金残高に係る経年分析!G56</f>
        <v>8326</v>
      </c>
      <c r="D73" s="172">
        <f>基金残高に係る経年分析!H56</f>
        <v>7522</v>
      </c>
    </row>
    <row r="74" spans="1:16" x14ac:dyDescent="0.2">
      <c r="A74" s="171" t="s">
        <v>75</v>
      </c>
      <c r="B74" s="172">
        <f>基金残高に係る経年分析!F57</f>
        <v>66661</v>
      </c>
      <c r="C74" s="172">
        <f>基金残高に係る経年分析!G57</f>
        <v>69162</v>
      </c>
      <c r="D74" s="172">
        <f>基金残高に係る経年分析!H57</f>
        <v>67621</v>
      </c>
    </row>
  </sheetData>
  <sheetProtection algorithmName="SHA-512" hashValue="aHis0tZwIIUQ8AtnHTkAXg/8SMm8QhvGlAbSpw1AeSGZs8Onbbzh3Q8VKFc3reLCDlOtW768Gfn9xVehOUtxTA==" saltValue="ISR5AvNwagHSLKpLi9u9s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7" customWidth="1"/>
    <col min="2" max="2" width="2.33203125" style="207" customWidth="1"/>
    <col min="3" max="16" width="2.6640625" style="207" customWidth="1"/>
    <col min="17" max="17" width="2.33203125" style="207" customWidth="1"/>
    <col min="18" max="95" width="1.6640625" style="207" customWidth="1"/>
    <col min="96" max="133" width="1.6640625" style="219" customWidth="1"/>
    <col min="134" max="143" width="1.6640625" style="207" customWidth="1"/>
    <col min="144" max="16384" width="0" style="207" hidden="1"/>
  </cols>
  <sheetData>
    <row r="1" spans="2:143" ht="22.5" customHeight="1" thickBot="1" x14ac:dyDescent="0.25">
      <c r="B1" s="205"/>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c r="BR1" s="206"/>
      <c r="BS1" s="206"/>
      <c r="BT1" s="206"/>
      <c r="BU1" s="206"/>
      <c r="BV1" s="206"/>
      <c r="BW1" s="206"/>
      <c r="BX1" s="206"/>
      <c r="BY1" s="206"/>
      <c r="BZ1" s="206"/>
      <c r="CA1" s="206"/>
      <c r="CB1" s="206"/>
      <c r="CC1" s="206"/>
      <c r="CD1" s="206"/>
      <c r="CE1" s="206"/>
      <c r="CF1" s="206"/>
      <c r="CG1" s="206"/>
      <c r="CH1" s="206"/>
      <c r="CI1" s="206"/>
      <c r="CJ1" s="206"/>
      <c r="CK1" s="206"/>
      <c r="CL1" s="206"/>
      <c r="CM1" s="206"/>
      <c r="CN1" s="206"/>
      <c r="CO1" s="206"/>
      <c r="CP1" s="206"/>
      <c r="CQ1" s="206"/>
      <c r="CR1" s="206"/>
      <c r="CS1" s="206"/>
      <c r="CT1" s="206"/>
      <c r="CU1" s="206"/>
      <c r="CV1" s="206"/>
      <c r="CW1" s="206"/>
      <c r="CX1" s="206"/>
      <c r="CY1" s="206"/>
      <c r="CZ1" s="206"/>
      <c r="DA1" s="206"/>
      <c r="DB1" s="206"/>
      <c r="DC1" s="206"/>
      <c r="DD1" s="206"/>
      <c r="DE1" s="206"/>
      <c r="DF1" s="206"/>
      <c r="DG1" s="206"/>
      <c r="DH1" s="730" t="s">
        <v>202</v>
      </c>
      <c r="DI1" s="731"/>
      <c r="DJ1" s="731"/>
      <c r="DK1" s="731"/>
      <c r="DL1" s="731"/>
      <c r="DM1" s="731"/>
      <c r="DN1" s="732"/>
      <c r="DO1" s="207"/>
      <c r="DP1" s="730" t="s">
        <v>203</v>
      </c>
      <c r="DQ1" s="731"/>
      <c r="DR1" s="731"/>
      <c r="DS1" s="731"/>
      <c r="DT1" s="731"/>
      <c r="DU1" s="731"/>
      <c r="DV1" s="731"/>
      <c r="DW1" s="731"/>
      <c r="DX1" s="731"/>
      <c r="DY1" s="731"/>
      <c r="DZ1" s="731"/>
      <c r="EA1" s="731"/>
      <c r="EB1" s="731"/>
      <c r="EC1" s="732"/>
      <c r="ED1" s="206"/>
      <c r="EE1" s="206"/>
      <c r="EF1" s="206"/>
      <c r="EG1" s="206"/>
      <c r="EH1" s="206"/>
      <c r="EI1" s="206"/>
      <c r="EJ1" s="206"/>
      <c r="EK1" s="206"/>
      <c r="EL1" s="206"/>
      <c r="EM1" s="206"/>
    </row>
    <row r="2" spans="2:143" ht="22.5" customHeight="1" x14ac:dyDescent="0.2">
      <c r="B2" s="208" t="s">
        <v>204</v>
      </c>
      <c r="R2" s="209"/>
      <c r="S2" s="209"/>
      <c r="T2" s="209"/>
      <c r="U2" s="209"/>
      <c r="V2" s="209"/>
      <c r="W2" s="209"/>
      <c r="X2" s="209"/>
      <c r="Y2" s="209"/>
      <c r="Z2" s="209"/>
      <c r="AA2" s="209"/>
      <c r="AB2" s="209"/>
      <c r="AC2" s="209"/>
      <c r="AE2" s="210"/>
      <c r="AF2" s="210"/>
      <c r="AG2" s="210"/>
      <c r="AH2" s="210"/>
      <c r="AI2" s="210"/>
      <c r="AJ2" s="209"/>
      <c r="AK2" s="209"/>
      <c r="AL2" s="209"/>
      <c r="AM2" s="209"/>
      <c r="AN2" s="209"/>
      <c r="AO2" s="209"/>
      <c r="AP2" s="209"/>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57556167</v>
      </c>
      <c r="S5" s="690"/>
      <c r="T5" s="690"/>
      <c r="U5" s="690"/>
      <c r="V5" s="690"/>
      <c r="W5" s="690"/>
      <c r="X5" s="690"/>
      <c r="Y5" s="715"/>
      <c r="Z5" s="728">
        <v>28.8</v>
      </c>
      <c r="AA5" s="728"/>
      <c r="AB5" s="728"/>
      <c r="AC5" s="728"/>
      <c r="AD5" s="729">
        <v>57556167</v>
      </c>
      <c r="AE5" s="729"/>
      <c r="AF5" s="729"/>
      <c r="AG5" s="729"/>
      <c r="AH5" s="729"/>
      <c r="AI5" s="729"/>
      <c r="AJ5" s="729"/>
      <c r="AK5" s="729"/>
      <c r="AL5" s="716">
        <v>48.8</v>
      </c>
      <c r="AM5" s="698"/>
      <c r="AN5" s="698"/>
      <c r="AO5" s="717"/>
      <c r="AP5" s="692" t="s">
        <v>216</v>
      </c>
      <c r="AQ5" s="693"/>
      <c r="AR5" s="693"/>
      <c r="AS5" s="693"/>
      <c r="AT5" s="693"/>
      <c r="AU5" s="693"/>
      <c r="AV5" s="693"/>
      <c r="AW5" s="693"/>
      <c r="AX5" s="693"/>
      <c r="AY5" s="693"/>
      <c r="AZ5" s="693"/>
      <c r="BA5" s="693"/>
      <c r="BB5" s="693"/>
      <c r="BC5" s="693"/>
      <c r="BD5" s="693"/>
      <c r="BE5" s="693"/>
      <c r="BF5" s="694"/>
      <c r="BG5" s="634">
        <v>57556167</v>
      </c>
      <c r="BH5" s="635"/>
      <c r="BI5" s="635"/>
      <c r="BJ5" s="635"/>
      <c r="BK5" s="635"/>
      <c r="BL5" s="635"/>
      <c r="BM5" s="635"/>
      <c r="BN5" s="636"/>
      <c r="BO5" s="672">
        <v>100</v>
      </c>
      <c r="BP5" s="672"/>
      <c r="BQ5" s="672"/>
      <c r="BR5" s="672"/>
      <c r="BS5" s="673" t="s">
        <v>122</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574640</v>
      </c>
      <c r="S6" s="635"/>
      <c r="T6" s="635"/>
      <c r="U6" s="635"/>
      <c r="V6" s="635"/>
      <c r="W6" s="635"/>
      <c r="X6" s="635"/>
      <c r="Y6" s="636"/>
      <c r="Z6" s="672">
        <v>0.3</v>
      </c>
      <c r="AA6" s="672"/>
      <c r="AB6" s="672"/>
      <c r="AC6" s="672"/>
      <c r="AD6" s="673">
        <v>574640</v>
      </c>
      <c r="AE6" s="673"/>
      <c r="AF6" s="673"/>
      <c r="AG6" s="673"/>
      <c r="AH6" s="673"/>
      <c r="AI6" s="673"/>
      <c r="AJ6" s="673"/>
      <c r="AK6" s="673"/>
      <c r="AL6" s="637">
        <v>0.5</v>
      </c>
      <c r="AM6" s="638"/>
      <c r="AN6" s="638"/>
      <c r="AO6" s="674"/>
      <c r="AP6" s="631" t="s">
        <v>221</v>
      </c>
      <c r="AQ6" s="632"/>
      <c r="AR6" s="632"/>
      <c r="AS6" s="632"/>
      <c r="AT6" s="632"/>
      <c r="AU6" s="632"/>
      <c r="AV6" s="632"/>
      <c r="AW6" s="632"/>
      <c r="AX6" s="632"/>
      <c r="AY6" s="632"/>
      <c r="AZ6" s="632"/>
      <c r="BA6" s="632"/>
      <c r="BB6" s="632"/>
      <c r="BC6" s="632"/>
      <c r="BD6" s="632"/>
      <c r="BE6" s="632"/>
      <c r="BF6" s="633"/>
      <c r="BG6" s="634">
        <v>57556167</v>
      </c>
      <c r="BH6" s="635"/>
      <c r="BI6" s="635"/>
      <c r="BJ6" s="635"/>
      <c r="BK6" s="635"/>
      <c r="BL6" s="635"/>
      <c r="BM6" s="635"/>
      <c r="BN6" s="636"/>
      <c r="BO6" s="672">
        <v>100</v>
      </c>
      <c r="BP6" s="672"/>
      <c r="BQ6" s="672"/>
      <c r="BR6" s="672"/>
      <c r="BS6" s="673" t="s">
        <v>122</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805053</v>
      </c>
      <c r="CS6" s="635"/>
      <c r="CT6" s="635"/>
      <c r="CU6" s="635"/>
      <c r="CV6" s="635"/>
      <c r="CW6" s="635"/>
      <c r="CX6" s="635"/>
      <c r="CY6" s="636"/>
      <c r="CZ6" s="716">
        <v>0.4</v>
      </c>
      <c r="DA6" s="698"/>
      <c r="DB6" s="698"/>
      <c r="DC6" s="718"/>
      <c r="DD6" s="640" t="s">
        <v>122</v>
      </c>
      <c r="DE6" s="635"/>
      <c r="DF6" s="635"/>
      <c r="DG6" s="635"/>
      <c r="DH6" s="635"/>
      <c r="DI6" s="635"/>
      <c r="DJ6" s="635"/>
      <c r="DK6" s="635"/>
      <c r="DL6" s="635"/>
      <c r="DM6" s="635"/>
      <c r="DN6" s="635"/>
      <c r="DO6" s="635"/>
      <c r="DP6" s="636"/>
      <c r="DQ6" s="640">
        <v>804598</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216183</v>
      </c>
      <c r="S7" s="635"/>
      <c r="T7" s="635"/>
      <c r="U7" s="635"/>
      <c r="V7" s="635"/>
      <c r="W7" s="635"/>
      <c r="X7" s="635"/>
      <c r="Y7" s="636"/>
      <c r="Z7" s="672">
        <v>0.1</v>
      </c>
      <c r="AA7" s="672"/>
      <c r="AB7" s="672"/>
      <c r="AC7" s="672"/>
      <c r="AD7" s="673">
        <v>216183</v>
      </c>
      <c r="AE7" s="673"/>
      <c r="AF7" s="673"/>
      <c r="AG7" s="673"/>
      <c r="AH7" s="673"/>
      <c r="AI7" s="673"/>
      <c r="AJ7" s="673"/>
      <c r="AK7" s="673"/>
      <c r="AL7" s="637">
        <v>0.2</v>
      </c>
      <c r="AM7" s="638"/>
      <c r="AN7" s="638"/>
      <c r="AO7" s="674"/>
      <c r="AP7" s="631" t="s">
        <v>224</v>
      </c>
      <c r="AQ7" s="632"/>
      <c r="AR7" s="632"/>
      <c r="AS7" s="632"/>
      <c r="AT7" s="632"/>
      <c r="AU7" s="632"/>
      <c r="AV7" s="632"/>
      <c r="AW7" s="632"/>
      <c r="AX7" s="632"/>
      <c r="AY7" s="632"/>
      <c r="AZ7" s="632"/>
      <c r="BA7" s="632"/>
      <c r="BB7" s="632"/>
      <c r="BC7" s="632"/>
      <c r="BD7" s="632"/>
      <c r="BE7" s="632"/>
      <c r="BF7" s="633"/>
      <c r="BG7" s="634">
        <v>54003107</v>
      </c>
      <c r="BH7" s="635"/>
      <c r="BI7" s="635"/>
      <c r="BJ7" s="635"/>
      <c r="BK7" s="635"/>
      <c r="BL7" s="635"/>
      <c r="BM7" s="635"/>
      <c r="BN7" s="636"/>
      <c r="BO7" s="672">
        <v>93.8</v>
      </c>
      <c r="BP7" s="672"/>
      <c r="BQ7" s="672"/>
      <c r="BR7" s="672"/>
      <c r="BS7" s="673" t="s">
        <v>122</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22646423</v>
      </c>
      <c r="CS7" s="635"/>
      <c r="CT7" s="635"/>
      <c r="CU7" s="635"/>
      <c r="CV7" s="635"/>
      <c r="CW7" s="635"/>
      <c r="CX7" s="635"/>
      <c r="CY7" s="636"/>
      <c r="CZ7" s="672">
        <v>11.7</v>
      </c>
      <c r="DA7" s="672"/>
      <c r="DB7" s="672"/>
      <c r="DC7" s="672"/>
      <c r="DD7" s="640">
        <v>4058174</v>
      </c>
      <c r="DE7" s="635"/>
      <c r="DF7" s="635"/>
      <c r="DG7" s="635"/>
      <c r="DH7" s="635"/>
      <c r="DI7" s="635"/>
      <c r="DJ7" s="635"/>
      <c r="DK7" s="635"/>
      <c r="DL7" s="635"/>
      <c r="DM7" s="635"/>
      <c r="DN7" s="635"/>
      <c r="DO7" s="635"/>
      <c r="DP7" s="636"/>
      <c r="DQ7" s="640">
        <v>17554703</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1152324</v>
      </c>
      <c r="S8" s="635"/>
      <c r="T8" s="635"/>
      <c r="U8" s="635"/>
      <c r="V8" s="635"/>
      <c r="W8" s="635"/>
      <c r="X8" s="635"/>
      <c r="Y8" s="636"/>
      <c r="Z8" s="672">
        <v>0.6</v>
      </c>
      <c r="AA8" s="672"/>
      <c r="AB8" s="672"/>
      <c r="AC8" s="672"/>
      <c r="AD8" s="673">
        <v>1152324</v>
      </c>
      <c r="AE8" s="673"/>
      <c r="AF8" s="673"/>
      <c r="AG8" s="673"/>
      <c r="AH8" s="673"/>
      <c r="AI8" s="673"/>
      <c r="AJ8" s="673"/>
      <c r="AK8" s="673"/>
      <c r="AL8" s="637">
        <v>1</v>
      </c>
      <c r="AM8" s="638"/>
      <c r="AN8" s="638"/>
      <c r="AO8" s="674"/>
      <c r="AP8" s="631" t="s">
        <v>227</v>
      </c>
      <c r="AQ8" s="632"/>
      <c r="AR8" s="632"/>
      <c r="AS8" s="632"/>
      <c r="AT8" s="632"/>
      <c r="AU8" s="632"/>
      <c r="AV8" s="632"/>
      <c r="AW8" s="632"/>
      <c r="AX8" s="632"/>
      <c r="AY8" s="632"/>
      <c r="AZ8" s="632"/>
      <c r="BA8" s="632"/>
      <c r="BB8" s="632"/>
      <c r="BC8" s="632"/>
      <c r="BD8" s="632"/>
      <c r="BE8" s="632"/>
      <c r="BF8" s="633"/>
      <c r="BG8" s="634">
        <v>872723</v>
      </c>
      <c r="BH8" s="635"/>
      <c r="BI8" s="635"/>
      <c r="BJ8" s="635"/>
      <c r="BK8" s="635"/>
      <c r="BL8" s="635"/>
      <c r="BM8" s="635"/>
      <c r="BN8" s="636"/>
      <c r="BO8" s="672">
        <v>1.5</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96820063</v>
      </c>
      <c r="CS8" s="635"/>
      <c r="CT8" s="635"/>
      <c r="CU8" s="635"/>
      <c r="CV8" s="635"/>
      <c r="CW8" s="635"/>
      <c r="CX8" s="635"/>
      <c r="CY8" s="636"/>
      <c r="CZ8" s="672">
        <v>50</v>
      </c>
      <c r="DA8" s="672"/>
      <c r="DB8" s="672"/>
      <c r="DC8" s="672"/>
      <c r="DD8" s="640">
        <v>3862792</v>
      </c>
      <c r="DE8" s="635"/>
      <c r="DF8" s="635"/>
      <c r="DG8" s="635"/>
      <c r="DH8" s="635"/>
      <c r="DI8" s="635"/>
      <c r="DJ8" s="635"/>
      <c r="DK8" s="635"/>
      <c r="DL8" s="635"/>
      <c r="DM8" s="635"/>
      <c r="DN8" s="635"/>
      <c r="DO8" s="635"/>
      <c r="DP8" s="636"/>
      <c r="DQ8" s="640">
        <v>60171210</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1243082</v>
      </c>
      <c r="S9" s="635"/>
      <c r="T9" s="635"/>
      <c r="U9" s="635"/>
      <c r="V9" s="635"/>
      <c r="W9" s="635"/>
      <c r="X9" s="635"/>
      <c r="Y9" s="636"/>
      <c r="Z9" s="672">
        <v>0.6</v>
      </c>
      <c r="AA9" s="672"/>
      <c r="AB9" s="672"/>
      <c r="AC9" s="672"/>
      <c r="AD9" s="673">
        <v>1243082</v>
      </c>
      <c r="AE9" s="673"/>
      <c r="AF9" s="673"/>
      <c r="AG9" s="673"/>
      <c r="AH9" s="673"/>
      <c r="AI9" s="673"/>
      <c r="AJ9" s="673"/>
      <c r="AK9" s="673"/>
      <c r="AL9" s="637">
        <v>1.1000000000000001</v>
      </c>
      <c r="AM9" s="638"/>
      <c r="AN9" s="638"/>
      <c r="AO9" s="674"/>
      <c r="AP9" s="631" t="s">
        <v>230</v>
      </c>
      <c r="AQ9" s="632"/>
      <c r="AR9" s="632"/>
      <c r="AS9" s="632"/>
      <c r="AT9" s="632"/>
      <c r="AU9" s="632"/>
      <c r="AV9" s="632"/>
      <c r="AW9" s="632"/>
      <c r="AX9" s="632"/>
      <c r="AY9" s="632"/>
      <c r="AZ9" s="632"/>
      <c r="BA9" s="632"/>
      <c r="BB9" s="632"/>
      <c r="BC9" s="632"/>
      <c r="BD9" s="632"/>
      <c r="BE9" s="632"/>
      <c r="BF9" s="633"/>
      <c r="BG9" s="634">
        <v>53130384</v>
      </c>
      <c r="BH9" s="635"/>
      <c r="BI9" s="635"/>
      <c r="BJ9" s="635"/>
      <c r="BK9" s="635"/>
      <c r="BL9" s="635"/>
      <c r="BM9" s="635"/>
      <c r="BN9" s="636"/>
      <c r="BO9" s="672">
        <v>92.3</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16966891</v>
      </c>
      <c r="CS9" s="635"/>
      <c r="CT9" s="635"/>
      <c r="CU9" s="635"/>
      <c r="CV9" s="635"/>
      <c r="CW9" s="635"/>
      <c r="CX9" s="635"/>
      <c r="CY9" s="636"/>
      <c r="CZ9" s="672">
        <v>8.8000000000000007</v>
      </c>
      <c r="DA9" s="672"/>
      <c r="DB9" s="672"/>
      <c r="DC9" s="672"/>
      <c r="DD9" s="640">
        <v>488098</v>
      </c>
      <c r="DE9" s="635"/>
      <c r="DF9" s="635"/>
      <c r="DG9" s="635"/>
      <c r="DH9" s="635"/>
      <c r="DI9" s="635"/>
      <c r="DJ9" s="635"/>
      <c r="DK9" s="635"/>
      <c r="DL9" s="635"/>
      <c r="DM9" s="635"/>
      <c r="DN9" s="635"/>
      <c r="DO9" s="635"/>
      <c r="DP9" s="636"/>
      <c r="DQ9" s="640">
        <v>14068808</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t="s">
        <v>122</v>
      </c>
      <c r="BH10" s="635"/>
      <c r="BI10" s="635"/>
      <c r="BJ10" s="635"/>
      <c r="BK10" s="635"/>
      <c r="BL10" s="635"/>
      <c r="BM10" s="635"/>
      <c r="BN10" s="636"/>
      <c r="BO10" s="672" t="s">
        <v>122</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363311</v>
      </c>
      <c r="CS10" s="635"/>
      <c r="CT10" s="635"/>
      <c r="CU10" s="635"/>
      <c r="CV10" s="635"/>
      <c r="CW10" s="635"/>
      <c r="CX10" s="635"/>
      <c r="CY10" s="636"/>
      <c r="CZ10" s="672">
        <v>0.2</v>
      </c>
      <c r="DA10" s="672"/>
      <c r="DB10" s="672"/>
      <c r="DC10" s="672"/>
      <c r="DD10" s="640" t="s">
        <v>122</v>
      </c>
      <c r="DE10" s="635"/>
      <c r="DF10" s="635"/>
      <c r="DG10" s="635"/>
      <c r="DH10" s="635"/>
      <c r="DI10" s="635"/>
      <c r="DJ10" s="635"/>
      <c r="DK10" s="635"/>
      <c r="DL10" s="635"/>
      <c r="DM10" s="635"/>
      <c r="DN10" s="635"/>
      <c r="DO10" s="635"/>
      <c r="DP10" s="636"/>
      <c r="DQ10" s="640">
        <v>213221</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12259278</v>
      </c>
      <c r="S11" s="635"/>
      <c r="T11" s="635"/>
      <c r="U11" s="635"/>
      <c r="V11" s="635"/>
      <c r="W11" s="635"/>
      <c r="X11" s="635"/>
      <c r="Y11" s="636"/>
      <c r="Z11" s="637">
        <v>6.1</v>
      </c>
      <c r="AA11" s="638"/>
      <c r="AB11" s="638"/>
      <c r="AC11" s="639"/>
      <c r="AD11" s="640">
        <v>12259278</v>
      </c>
      <c r="AE11" s="635"/>
      <c r="AF11" s="635"/>
      <c r="AG11" s="635"/>
      <c r="AH11" s="635"/>
      <c r="AI11" s="635"/>
      <c r="AJ11" s="635"/>
      <c r="AK11" s="636"/>
      <c r="AL11" s="637">
        <v>10.4</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t="s">
        <v>122</v>
      </c>
      <c r="BH11" s="635"/>
      <c r="BI11" s="635"/>
      <c r="BJ11" s="635"/>
      <c r="BK11" s="635"/>
      <c r="BL11" s="635"/>
      <c r="BM11" s="635"/>
      <c r="BN11" s="636"/>
      <c r="BO11" s="672" t="s">
        <v>122</v>
      </c>
      <c r="BP11" s="672"/>
      <c r="BQ11" s="672"/>
      <c r="BR11" s="672"/>
      <c r="BS11" s="673" t="s">
        <v>122</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t="s">
        <v>122</v>
      </c>
      <c r="CS11" s="635"/>
      <c r="CT11" s="635"/>
      <c r="CU11" s="635"/>
      <c r="CV11" s="635"/>
      <c r="CW11" s="635"/>
      <c r="CX11" s="635"/>
      <c r="CY11" s="636"/>
      <c r="CZ11" s="672" t="s">
        <v>122</v>
      </c>
      <c r="DA11" s="672"/>
      <c r="DB11" s="672"/>
      <c r="DC11" s="672"/>
      <c r="DD11" s="640" t="s">
        <v>122</v>
      </c>
      <c r="DE11" s="635"/>
      <c r="DF11" s="635"/>
      <c r="DG11" s="635"/>
      <c r="DH11" s="635"/>
      <c r="DI11" s="635"/>
      <c r="DJ11" s="635"/>
      <c r="DK11" s="635"/>
      <c r="DL11" s="635"/>
      <c r="DM11" s="635"/>
      <c r="DN11" s="635"/>
      <c r="DO11" s="635"/>
      <c r="DP11" s="636"/>
      <c r="DQ11" s="640" t="s">
        <v>122</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t="s">
        <v>122</v>
      </c>
      <c r="BH12" s="635"/>
      <c r="BI12" s="635"/>
      <c r="BJ12" s="635"/>
      <c r="BK12" s="635"/>
      <c r="BL12" s="635"/>
      <c r="BM12" s="635"/>
      <c r="BN12" s="636"/>
      <c r="BO12" s="672" t="s">
        <v>122</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3868572</v>
      </c>
      <c r="CS12" s="635"/>
      <c r="CT12" s="635"/>
      <c r="CU12" s="635"/>
      <c r="CV12" s="635"/>
      <c r="CW12" s="635"/>
      <c r="CX12" s="635"/>
      <c r="CY12" s="636"/>
      <c r="CZ12" s="672">
        <v>2</v>
      </c>
      <c r="DA12" s="672"/>
      <c r="DB12" s="672"/>
      <c r="DC12" s="672"/>
      <c r="DD12" s="640">
        <v>402957</v>
      </c>
      <c r="DE12" s="635"/>
      <c r="DF12" s="635"/>
      <c r="DG12" s="635"/>
      <c r="DH12" s="635"/>
      <c r="DI12" s="635"/>
      <c r="DJ12" s="635"/>
      <c r="DK12" s="635"/>
      <c r="DL12" s="635"/>
      <c r="DM12" s="635"/>
      <c r="DN12" s="635"/>
      <c r="DO12" s="635"/>
      <c r="DP12" s="636"/>
      <c r="DQ12" s="640">
        <v>3361829</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t="s">
        <v>122</v>
      </c>
      <c r="BH13" s="635"/>
      <c r="BI13" s="635"/>
      <c r="BJ13" s="635"/>
      <c r="BK13" s="635"/>
      <c r="BL13" s="635"/>
      <c r="BM13" s="635"/>
      <c r="BN13" s="636"/>
      <c r="BO13" s="672" t="s">
        <v>122</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16728149</v>
      </c>
      <c r="CS13" s="635"/>
      <c r="CT13" s="635"/>
      <c r="CU13" s="635"/>
      <c r="CV13" s="635"/>
      <c r="CW13" s="635"/>
      <c r="CX13" s="635"/>
      <c r="CY13" s="636"/>
      <c r="CZ13" s="672">
        <v>8.6</v>
      </c>
      <c r="DA13" s="672"/>
      <c r="DB13" s="672"/>
      <c r="DC13" s="672"/>
      <c r="DD13" s="640">
        <v>11421745</v>
      </c>
      <c r="DE13" s="635"/>
      <c r="DF13" s="635"/>
      <c r="DG13" s="635"/>
      <c r="DH13" s="635"/>
      <c r="DI13" s="635"/>
      <c r="DJ13" s="635"/>
      <c r="DK13" s="635"/>
      <c r="DL13" s="635"/>
      <c r="DM13" s="635"/>
      <c r="DN13" s="635"/>
      <c r="DO13" s="635"/>
      <c r="DP13" s="636"/>
      <c r="DQ13" s="640">
        <v>9649506</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4208</v>
      </c>
      <c r="S14" s="635"/>
      <c r="T14" s="635"/>
      <c r="U14" s="635"/>
      <c r="V14" s="635"/>
      <c r="W14" s="635"/>
      <c r="X14" s="635"/>
      <c r="Y14" s="636"/>
      <c r="Z14" s="672">
        <v>0</v>
      </c>
      <c r="AA14" s="672"/>
      <c r="AB14" s="672"/>
      <c r="AC14" s="672"/>
      <c r="AD14" s="673">
        <v>4208</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147136</v>
      </c>
      <c r="BH14" s="635"/>
      <c r="BI14" s="635"/>
      <c r="BJ14" s="635"/>
      <c r="BK14" s="635"/>
      <c r="BL14" s="635"/>
      <c r="BM14" s="635"/>
      <c r="BN14" s="636"/>
      <c r="BO14" s="672">
        <v>0.3</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3256569</v>
      </c>
      <c r="CS14" s="635"/>
      <c r="CT14" s="635"/>
      <c r="CU14" s="635"/>
      <c r="CV14" s="635"/>
      <c r="CW14" s="635"/>
      <c r="CX14" s="635"/>
      <c r="CY14" s="636"/>
      <c r="CZ14" s="672">
        <v>1.7</v>
      </c>
      <c r="DA14" s="672"/>
      <c r="DB14" s="672"/>
      <c r="DC14" s="672"/>
      <c r="DD14" s="640">
        <v>2046367</v>
      </c>
      <c r="DE14" s="635"/>
      <c r="DF14" s="635"/>
      <c r="DG14" s="635"/>
      <c r="DH14" s="635"/>
      <c r="DI14" s="635"/>
      <c r="DJ14" s="635"/>
      <c r="DK14" s="635"/>
      <c r="DL14" s="635"/>
      <c r="DM14" s="635"/>
      <c r="DN14" s="635"/>
      <c r="DO14" s="635"/>
      <c r="DP14" s="636"/>
      <c r="DQ14" s="640">
        <v>2118234</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3405924</v>
      </c>
      <c r="BH15" s="635"/>
      <c r="BI15" s="635"/>
      <c r="BJ15" s="635"/>
      <c r="BK15" s="635"/>
      <c r="BL15" s="635"/>
      <c r="BM15" s="635"/>
      <c r="BN15" s="636"/>
      <c r="BO15" s="672">
        <v>5.9</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31250505</v>
      </c>
      <c r="CS15" s="635"/>
      <c r="CT15" s="635"/>
      <c r="CU15" s="635"/>
      <c r="CV15" s="635"/>
      <c r="CW15" s="635"/>
      <c r="CX15" s="635"/>
      <c r="CY15" s="636"/>
      <c r="CZ15" s="672">
        <v>16.100000000000001</v>
      </c>
      <c r="DA15" s="672"/>
      <c r="DB15" s="672"/>
      <c r="DC15" s="672"/>
      <c r="DD15" s="640">
        <v>11742288</v>
      </c>
      <c r="DE15" s="635"/>
      <c r="DF15" s="635"/>
      <c r="DG15" s="635"/>
      <c r="DH15" s="635"/>
      <c r="DI15" s="635"/>
      <c r="DJ15" s="635"/>
      <c r="DK15" s="635"/>
      <c r="DL15" s="635"/>
      <c r="DM15" s="635"/>
      <c r="DN15" s="635"/>
      <c r="DO15" s="635"/>
      <c r="DP15" s="636"/>
      <c r="DQ15" s="640">
        <v>22312590</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157450</v>
      </c>
      <c r="S16" s="635"/>
      <c r="T16" s="635"/>
      <c r="U16" s="635"/>
      <c r="V16" s="635"/>
      <c r="W16" s="635"/>
      <c r="X16" s="635"/>
      <c r="Y16" s="636"/>
      <c r="Z16" s="672">
        <v>0.1</v>
      </c>
      <c r="AA16" s="672"/>
      <c r="AB16" s="672"/>
      <c r="AC16" s="672"/>
      <c r="AD16" s="673">
        <v>157450</v>
      </c>
      <c r="AE16" s="673"/>
      <c r="AF16" s="673"/>
      <c r="AG16" s="673"/>
      <c r="AH16" s="673"/>
      <c r="AI16" s="673"/>
      <c r="AJ16" s="673"/>
      <c r="AK16" s="673"/>
      <c r="AL16" s="637">
        <v>0.1</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t="s">
        <v>122</v>
      </c>
      <c r="S17" s="635"/>
      <c r="T17" s="635"/>
      <c r="U17" s="635"/>
      <c r="V17" s="635"/>
      <c r="W17" s="635"/>
      <c r="X17" s="635"/>
      <c r="Y17" s="636"/>
      <c r="Z17" s="672" t="s">
        <v>122</v>
      </c>
      <c r="AA17" s="672"/>
      <c r="AB17" s="672"/>
      <c r="AC17" s="672"/>
      <c r="AD17" s="673" t="s">
        <v>122</v>
      </c>
      <c r="AE17" s="673"/>
      <c r="AF17" s="673"/>
      <c r="AG17" s="673"/>
      <c r="AH17" s="673"/>
      <c r="AI17" s="673"/>
      <c r="AJ17" s="673"/>
      <c r="AK17" s="673"/>
      <c r="AL17" s="637" t="s">
        <v>122</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1090519</v>
      </c>
      <c r="CS17" s="635"/>
      <c r="CT17" s="635"/>
      <c r="CU17" s="635"/>
      <c r="CV17" s="635"/>
      <c r="CW17" s="635"/>
      <c r="CX17" s="635"/>
      <c r="CY17" s="636"/>
      <c r="CZ17" s="672">
        <v>0.6</v>
      </c>
      <c r="DA17" s="672"/>
      <c r="DB17" s="672"/>
      <c r="DC17" s="672"/>
      <c r="DD17" s="640" t="s">
        <v>122</v>
      </c>
      <c r="DE17" s="635"/>
      <c r="DF17" s="635"/>
      <c r="DG17" s="635"/>
      <c r="DH17" s="635"/>
      <c r="DI17" s="635"/>
      <c r="DJ17" s="635"/>
      <c r="DK17" s="635"/>
      <c r="DL17" s="635"/>
      <c r="DM17" s="635"/>
      <c r="DN17" s="635"/>
      <c r="DO17" s="635"/>
      <c r="DP17" s="636"/>
      <c r="DQ17" s="640">
        <v>1090519</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232466</v>
      </c>
      <c r="S18" s="635"/>
      <c r="T18" s="635"/>
      <c r="U18" s="635"/>
      <c r="V18" s="635"/>
      <c r="W18" s="635"/>
      <c r="X18" s="635"/>
      <c r="Y18" s="636"/>
      <c r="Z18" s="672">
        <v>0.1</v>
      </c>
      <c r="AA18" s="672"/>
      <c r="AB18" s="672"/>
      <c r="AC18" s="672"/>
      <c r="AD18" s="673">
        <v>232466</v>
      </c>
      <c r="AE18" s="673"/>
      <c r="AF18" s="673"/>
      <c r="AG18" s="673"/>
      <c r="AH18" s="673"/>
      <c r="AI18" s="673"/>
      <c r="AJ18" s="673"/>
      <c r="AK18" s="673"/>
      <c r="AL18" s="637">
        <v>0.2</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232466</v>
      </c>
      <c r="S19" s="635"/>
      <c r="T19" s="635"/>
      <c r="U19" s="635"/>
      <c r="V19" s="635"/>
      <c r="W19" s="635"/>
      <c r="X19" s="635"/>
      <c r="Y19" s="636"/>
      <c r="Z19" s="672">
        <v>0.1</v>
      </c>
      <c r="AA19" s="672"/>
      <c r="AB19" s="672"/>
      <c r="AC19" s="672"/>
      <c r="AD19" s="673">
        <v>232466</v>
      </c>
      <c r="AE19" s="673"/>
      <c r="AF19" s="673"/>
      <c r="AG19" s="673"/>
      <c r="AH19" s="673"/>
      <c r="AI19" s="673"/>
      <c r="AJ19" s="673"/>
      <c r="AK19" s="673"/>
      <c r="AL19" s="637">
        <v>0.2</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t="s">
        <v>122</v>
      </c>
      <c r="BH19" s="635"/>
      <c r="BI19" s="635"/>
      <c r="BJ19" s="635"/>
      <c r="BK19" s="635"/>
      <c r="BL19" s="635"/>
      <c r="BM19" s="635"/>
      <c r="BN19" s="636"/>
      <c r="BO19" s="672" t="s">
        <v>122</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t="s">
        <v>122</v>
      </c>
      <c r="S20" s="635"/>
      <c r="T20" s="635"/>
      <c r="U20" s="635"/>
      <c r="V20" s="635"/>
      <c r="W20" s="635"/>
      <c r="X20" s="635"/>
      <c r="Y20" s="636"/>
      <c r="Z20" s="672" t="s">
        <v>122</v>
      </c>
      <c r="AA20" s="672"/>
      <c r="AB20" s="672"/>
      <c r="AC20" s="672"/>
      <c r="AD20" s="673" t="s">
        <v>122</v>
      </c>
      <c r="AE20" s="673"/>
      <c r="AF20" s="673"/>
      <c r="AG20" s="673"/>
      <c r="AH20" s="673"/>
      <c r="AI20" s="673"/>
      <c r="AJ20" s="673"/>
      <c r="AK20" s="673"/>
      <c r="AL20" s="637" t="s">
        <v>122</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t="s">
        <v>122</v>
      </c>
      <c r="BH20" s="635"/>
      <c r="BI20" s="635"/>
      <c r="BJ20" s="635"/>
      <c r="BK20" s="635"/>
      <c r="BL20" s="635"/>
      <c r="BM20" s="635"/>
      <c r="BN20" s="636"/>
      <c r="BO20" s="672" t="s">
        <v>122</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193796055</v>
      </c>
      <c r="CS20" s="635"/>
      <c r="CT20" s="635"/>
      <c r="CU20" s="635"/>
      <c r="CV20" s="635"/>
      <c r="CW20" s="635"/>
      <c r="CX20" s="635"/>
      <c r="CY20" s="636"/>
      <c r="CZ20" s="672">
        <v>100</v>
      </c>
      <c r="DA20" s="672"/>
      <c r="DB20" s="672"/>
      <c r="DC20" s="672"/>
      <c r="DD20" s="640">
        <v>34022421</v>
      </c>
      <c r="DE20" s="635"/>
      <c r="DF20" s="635"/>
      <c r="DG20" s="635"/>
      <c r="DH20" s="635"/>
      <c r="DI20" s="635"/>
      <c r="DJ20" s="635"/>
      <c r="DK20" s="635"/>
      <c r="DL20" s="635"/>
      <c r="DM20" s="635"/>
      <c r="DN20" s="635"/>
      <c r="DO20" s="635"/>
      <c r="DP20" s="636"/>
      <c r="DQ20" s="640">
        <v>131345218</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t="s">
        <v>122</v>
      </c>
      <c r="S21" s="635"/>
      <c r="T21" s="635"/>
      <c r="U21" s="635"/>
      <c r="V21" s="635"/>
      <c r="W21" s="635"/>
      <c r="X21" s="635"/>
      <c r="Y21" s="636"/>
      <c r="Z21" s="672" t="s">
        <v>122</v>
      </c>
      <c r="AA21" s="672"/>
      <c r="AB21" s="672"/>
      <c r="AC21" s="672"/>
      <c r="AD21" s="673" t="s">
        <v>122</v>
      </c>
      <c r="AE21" s="673"/>
      <c r="AF21" s="673"/>
      <c r="AG21" s="673"/>
      <c r="AH21" s="673"/>
      <c r="AI21" s="673"/>
      <c r="AJ21" s="673"/>
      <c r="AK21" s="673"/>
      <c r="AL21" s="637" t="s">
        <v>122</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t="s">
        <v>122</v>
      </c>
      <c r="BH21" s="635"/>
      <c r="BI21" s="635"/>
      <c r="BJ21" s="635"/>
      <c r="BK21" s="635"/>
      <c r="BL21" s="635"/>
      <c r="BM21" s="635"/>
      <c r="BN21" s="636"/>
      <c r="BO21" s="672" t="s">
        <v>122</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t="s">
        <v>122</v>
      </c>
      <c r="S23" s="635"/>
      <c r="T23" s="635"/>
      <c r="U23" s="635"/>
      <c r="V23" s="635"/>
      <c r="W23" s="635"/>
      <c r="X23" s="635"/>
      <c r="Y23" s="636"/>
      <c r="Z23" s="672" t="s">
        <v>122</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77174492</v>
      </c>
      <c r="CS24" s="690"/>
      <c r="CT24" s="690"/>
      <c r="CU24" s="690"/>
      <c r="CV24" s="690"/>
      <c r="CW24" s="690"/>
      <c r="CX24" s="690"/>
      <c r="CY24" s="715"/>
      <c r="CZ24" s="716">
        <v>39.799999999999997</v>
      </c>
      <c r="DA24" s="698"/>
      <c r="DB24" s="698"/>
      <c r="DC24" s="718"/>
      <c r="DD24" s="714">
        <v>47951250</v>
      </c>
      <c r="DE24" s="690"/>
      <c r="DF24" s="690"/>
      <c r="DG24" s="690"/>
      <c r="DH24" s="690"/>
      <c r="DI24" s="690"/>
      <c r="DJ24" s="690"/>
      <c r="DK24" s="715"/>
      <c r="DL24" s="714">
        <v>42663492</v>
      </c>
      <c r="DM24" s="690"/>
      <c r="DN24" s="690"/>
      <c r="DO24" s="690"/>
      <c r="DP24" s="690"/>
      <c r="DQ24" s="690"/>
      <c r="DR24" s="690"/>
      <c r="DS24" s="690"/>
      <c r="DT24" s="690"/>
      <c r="DU24" s="690"/>
      <c r="DV24" s="715"/>
      <c r="DW24" s="716">
        <v>36.200000000000003</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73395798</v>
      </c>
      <c r="S25" s="635"/>
      <c r="T25" s="635"/>
      <c r="U25" s="635"/>
      <c r="V25" s="635"/>
      <c r="W25" s="635"/>
      <c r="X25" s="635"/>
      <c r="Y25" s="636"/>
      <c r="Z25" s="672">
        <v>36.700000000000003</v>
      </c>
      <c r="AA25" s="672"/>
      <c r="AB25" s="672"/>
      <c r="AC25" s="672"/>
      <c r="AD25" s="673">
        <v>73395798</v>
      </c>
      <c r="AE25" s="673"/>
      <c r="AF25" s="673"/>
      <c r="AG25" s="673"/>
      <c r="AH25" s="673"/>
      <c r="AI25" s="673"/>
      <c r="AJ25" s="673"/>
      <c r="AK25" s="673"/>
      <c r="AL25" s="637">
        <v>62.3</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24862690</v>
      </c>
      <c r="CS25" s="647"/>
      <c r="CT25" s="647"/>
      <c r="CU25" s="647"/>
      <c r="CV25" s="647"/>
      <c r="CW25" s="647"/>
      <c r="CX25" s="647"/>
      <c r="CY25" s="648"/>
      <c r="CZ25" s="637">
        <v>12.8</v>
      </c>
      <c r="DA25" s="649"/>
      <c r="DB25" s="649"/>
      <c r="DC25" s="650"/>
      <c r="DD25" s="640">
        <v>23073865</v>
      </c>
      <c r="DE25" s="647"/>
      <c r="DF25" s="647"/>
      <c r="DG25" s="647"/>
      <c r="DH25" s="647"/>
      <c r="DI25" s="647"/>
      <c r="DJ25" s="647"/>
      <c r="DK25" s="648"/>
      <c r="DL25" s="640">
        <v>22379972</v>
      </c>
      <c r="DM25" s="647"/>
      <c r="DN25" s="647"/>
      <c r="DO25" s="647"/>
      <c r="DP25" s="647"/>
      <c r="DQ25" s="647"/>
      <c r="DR25" s="647"/>
      <c r="DS25" s="647"/>
      <c r="DT25" s="647"/>
      <c r="DU25" s="647"/>
      <c r="DV25" s="648"/>
      <c r="DW25" s="637">
        <v>19</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33628</v>
      </c>
      <c r="S26" s="635"/>
      <c r="T26" s="635"/>
      <c r="U26" s="635"/>
      <c r="V26" s="635"/>
      <c r="W26" s="635"/>
      <c r="X26" s="635"/>
      <c r="Y26" s="636"/>
      <c r="Z26" s="672">
        <v>0</v>
      </c>
      <c r="AA26" s="672"/>
      <c r="AB26" s="672"/>
      <c r="AC26" s="672"/>
      <c r="AD26" s="673">
        <v>33628</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17125332</v>
      </c>
      <c r="CS26" s="635"/>
      <c r="CT26" s="635"/>
      <c r="CU26" s="635"/>
      <c r="CV26" s="635"/>
      <c r="CW26" s="635"/>
      <c r="CX26" s="635"/>
      <c r="CY26" s="636"/>
      <c r="CZ26" s="637">
        <v>8.8000000000000007</v>
      </c>
      <c r="DA26" s="649"/>
      <c r="DB26" s="649"/>
      <c r="DC26" s="650"/>
      <c r="DD26" s="640">
        <v>16111972</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1776746</v>
      </c>
      <c r="S27" s="635"/>
      <c r="T27" s="635"/>
      <c r="U27" s="635"/>
      <c r="V27" s="635"/>
      <c r="W27" s="635"/>
      <c r="X27" s="635"/>
      <c r="Y27" s="636"/>
      <c r="Z27" s="672">
        <v>0.9</v>
      </c>
      <c r="AA27" s="672"/>
      <c r="AB27" s="672"/>
      <c r="AC27" s="672"/>
      <c r="AD27" s="673">
        <v>25000</v>
      </c>
      <c r="AE27" s="673"/>
      <c r="AF27" s="673"/>
      <c r="AG27" s="673"/>
      <c r="AH27" s="673"/>
      <c r="AI27" s="673"/>
      <c r="AJ27" s="673"/>
      <c r="AK27" s="673"/>
      <c r="AL27" s="637">
        <v>0</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57556167</v>
      </c>
      <c r="BH27" s="635"/>
      <c r="BI27" s="635"/>
      <c r="BJ27" s="635"/>
      <c r="BK27" s="635"/>
      <c r="BL27" s="635"/>
      <c r="BM27" s="635"/>
      <c r="BN27" s="636"/>
      <c r="BO27" s="672">
        <v>100</v>
      </c>
      <c r="BP27" s="672"/>
      <c r="BQ27" s="672"/>
      <c r="BR27" s="672"/>
      <c r="BS27" s="673" t="s">
        <v>122</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51221283</v>
      </c>
      <c r="CS27" s="647"/>
      <c r="CT27" s="647"/>
      <c r="CU27" s="647"/>
      <c r="CV27" s="647"/>
      <c r="CW27" s="647"/>
      <c r="CX27" s="647"/>
      <c r="CY27" s="648"/>
      <c r="CZ27" s="637">
        <v>26.4</v>
      </c>
      <c r="DA27" s="649"/>
      <c r="DB27" s="649"/>
      <c r="DC27" s="650"/>
      <c r="DD27" s="640">
        <v>23786866</v>
      </c>
      <c r="DE27" s="647"/>
      <c r="DF27" s="647"/>
      <c r="DG27" s="647"/>
      <c r="DH27" s="647"/>
      <c r="DI27" s="647"/>
      <c r="DJ27" s="647"/>
      <c r="DK27" s="648"/>
      <c r="DL27" s="640">
        <v>19193001</v>
      </c>
      <c r="DM27" s="647"/>
      <c r="DN27" s="647"/>
      <c r="DO27" s="647"/>
      <c r="DP27" s="647"/>
      <c r="DQ27" s="647"/>
      <c r="DR27" s="647"/>
      <c r="DS27" s="647"/>
      <c r="DT27" s="647"/>
      <c r="DU27" s="647"/>
      <c r="DV27" s="648"/>
      <c r="DW27" s="637">
        <v>16.3</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4297346</v>
      </c>
      <c r="S28" s="635"/>
      <c r="T28" s="635"/>
      <c r="U28" s="635"/>
      <c r="V28" s="635"/>
      <c r="W28" s="635"/>
      <c r="X28" s="635"/>
      <c r="Y28" s="636"/>
      <c r="Z28" s="672">
        <v>2.1</v>
      </c>
      <c r="AA28" s="672"/>
      <c r="AB28" s="672"/>
      <c r="AC28" s="672"/>
      <c r="AD28" s="673">
        <v>1740595</v>
      </c>
      <c r="AE28" s="673"/>
      <c r="AF28" s="673"/>
      <c r="AG28" s="673"/>
      <c r="AH28" s="673"/>
      <c r="AI28" s="673"/>
      <c r="AJ28" s="673"/>
      <c r="AK28" s="673"/>
      <c r="AL28" s="637">
        <v>1.5</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1090519</v>
      </c>
      <c r="CS28" s="635"/>
      <c r="CT28" s="635"/>
      <c r="CU28" s="635"/>
      <c r="CV28" s="635"/>
      <c r="CW28" s="635"/>
      <c r="CX28" s="635"/>
      <c r="CY28" s="636"/>
      <c r="CZ28" s="637">
        <v>0.6</v>
      </c>
      <c r="DA28" s="649"/>
      <c r="DB28" s="649"/>
      <c r="DC28" s="650"/>
      <c r="DD28" s="640">
        <v>1090519</v>
      </c>
      <c r="DE28" s="635"/>
      <c r="DF28" s="635"/>
      <c r="DG28" s="635"/>
      <c r="DH28" s="635"/>
      <c r="DI28" s="635"/>
      <c r="DJ28" s="635"/>
      <c r="DK28" s="636"/>
      <c r="DL28" s="640">
        <v>1090519</v>
      </c>
      <c r="DM28" s="635"/>
      <c r="DN28" s="635"/>
      <c r="DO28" s="635"/>
      <c r="DP28" s="635"/>
      <c r="DQ28" s="635"/>
      <c r="DR28" s="635"/>
      <c r="DS28" s="635"/>
      <c r="DT28" s="635"/>
      <c r="DU28" s="635"/>
      <c r="DV28" s="636"/>
      <c r="DW28" s="637">
        <v>0.9</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684497</v>
      </c>
      <c r="S29" s="635"/>
      <c r="T29" s="635"/>
      <c r="U29" s="635"/>
      <c r="V29" s="635"/>
      <c r="W29" s="635"/>
      <c r="X29" s="635"/>
      <c r="Y29" s="636"/>
      <c r="Z29" s="672">
        <v>0.3</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1090519</v>
      </c>
      <c r="CS29" s="647"/>
      <c r="CT29" s="647"/>
      <c r="CU29" s="647"/>
      <c r="CV29" s="647"/>
      <c r="CW29" s="647"/>
      <c r="CX29" s="647"/>
      <c r="CY29" s="648"/>
      <c r="CZ29" s="637">
        <v>0.6</v>
      </c>
      <c r="DA29" s="649"/>
      <c r="DB29" s="649"/>
      <c r="DC29" s="650"/>
      <c r="DD29" s="640">
        <v>1090519</v>
      </c>
      <c r="DE29" s="647"/>
      <c r="DF29" s="647"/>
      <c r="DG29" s="647"/>
      <c r="DH29" s="647"/>
      <c r="DI29" s="647"/>
      <c r="DJ29" s="647"/>
      <c r="DK29" s="648"/>
      <c r="DL29" s="640">
        <v>1090519</v>
      </c>
      <c r="DM29" s="647"/>
      <c r="DN29" s="647"/>
      <c r="DO29" s="647"/>
      <c r="DP29" s="647"/>
      <c r="DQ29" s="647"/>
      <c r="DR29" s="647"/>
      <c r="DS29" s="647"/>
      <c r="DT29" s="647"/>
      <c r="DU29" s="647"/>
      <c r="DV29" s="648"/>
      <c r="DW29" s="637">
        <v>0.9</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30021977</v>
      </c>
      <c r="S30" s="635"/>
      <c r="T30" s="635"/>
      <c r="U30" s="635"/>
      <c r="V30" s="635"/>
      <c r="W30" s="635"/>
      <c r="X30" s="635"/>
      <c r="Y30" s="636"/>
      <c r="Z30" s="672">
        <v>15</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960101</v>
      </c>
      <c r="CS30" s="635"/>
      <c r="CT30" s="635"/>
      <c r="CU30" s="635"/>
      <c r="CV30" s="635"/>
      <c r="CW30" s="635"/>
      <c r="CX30" s="635"/>
      <c r="CY30" s="636"/>
      <c r="CZ30" s="637">
        <v>0.5</v>
      </c>
      <c r="DA30" s="649"/>
      <c r="DB30" s="649"/>
      <c r="DC30" s="650"/>
      <c r="DD30" s="640">
        <v>960101</v>
      </c>
      <c r="DE30" s="635"/>
      <c r="DF30" s="635"/>
      <c r="DG30" s="635"/>
      <c r="DH30" s="635"/>
      <c r="DI30" s="635"/>
      <c r="DJ30" s="635"/>
      <c r="DK30" s="636"/>
      <c r="DL30" s="640">
        <v>960101</v>
      </c>
      <c r="DM30" s="635"/>
      <c r="DN30" s="635"/>
      <c r="DO30" s="635"/>
      <c r="DP30" s="635"/>
      <c r="DQ30" s="635"/>
      <c r="DR30" s="635"/>
      <c r="DS30" s="635"/>
      <c r="DT30" s="635"/>
      <c r="DU30" s="635"/>
      <c r="DV30" s="636"/>
      <c r="DW30" s="637">
        <v>0.8</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v>44169897</v>
      </c>
      <c r="S31" s="635"/>
      <c r="T31" s="635"/>
      <c r="U31" s="635"/>
      <c r="V31" s="635"/>
      <c r="W31" s="635"/>
      <c r="X31" s="635"/>
      <c r="Y31" s="636"/>
      <c r="Z31" s="672">
        <v>22.1</v>
      </c>
      <c r="AA31" s="672"/>
      <c r="AB31" s="672"/>
      <c r="AC31" s="672"/>
      <c r="AD31" s="673">
        <v>41982373</v>
      </c>
      <c r="AE31" s="673"/>
      <c r="AF31" s="673"/>
      <c r="AG31" s="673"/>
      <c r="AH31" s="673"/>
      <c r="AI31" s="673"/>
      <c r="AJ31" s="673"/>
      <c r="AK31" s="673"/>
      <c r="AL31" s="637">
        <v>35.6</v>
      </c>
      <c r="AM31" s="638"/>
      <c r="AN31" s="638"/>
      <c r="AO31" s="674"/>
      <c r="AP31" s="706" t="s">
        <v>298</v>
      </c>
      <c r="AQ31" s="707"/>
      <c r="AR31" s="707"/>
      <c r="AS31" s="707"/>
      <c r="AT31" s="708" t="s">
        <v>299</v>
      </c>
      <c r="AU31" s="211"/>
      <c r="AV31" s="211"/>
      <c r="AW31" s="211"/>
      <c r="AX31" s="692" t="s">
        <v>177</v>
      </c>
      <c r="AY31" s="693"/>
      <c r="AZ31" s="693"/>
      <c r="BA31" s="693"/>
      <c r="BB31" s="693"/>
      <c r="BC31" s="693"/>
      <c r="BD31" s="693"/>
      <c r="BE31" s="693"/>
      <c r="BF31" s="694"/>
      <c r="BG31" s="696">
        <v>99.4</v>
      </c>
      <c r="BH31" s="697"/>
      <c r="BI31" s="697"/>
      <c r="BJ31" s="697"/>
      <c r="BK31" s="697"/>
      <c r="BL31" s="697"/>
      <c r="BM31" s="698">
        <v>99.2</v>
      </c>
      <c r="BN31" s="697"/>
      <c r="BO31" s="697"/>
      <c r="BP31" s="697"/>
      <c r="BQ31" s="699"/>
      <c r="BR31" s="696">
        <v>99.6</v>
      </c>
      <c r="BS31" s="697"/>
      <c r="BT31" s="697"/>
      <c r="BU31" s="697"/>
      <c r="BV31" s="697"/>
      <c r="BW31" s="697"/>
      <c r="BX31" s="698">
        <v>99.2</v>
      </c>
      <c r="BY31" s="697"/>
      <c r="BZ31" s="697"/>
      <c r="CA31" s="697"/>
      <c r="CB31" s="699"/>
      <c r="CD31" s="655"/>
      <c r="CE31" s="656"/>
      <c r="CF31" s="631" t="s">
        <v>300</v>
      </c>
      <c r="CG31" s="632"/>
      <c r="CH31" s="632"/>
      <c r="CI31" s="632"/>
      <c r="CJ31" s="632"/>
      <c r="CK31" s="632"/>
      <c r="CL31" s="632"/>
      <c r="CM31" s="632"/>
      <c r="CN31" s="632"/>
      <c r="CO31" s="632"/>
      <c r="CP31" s="632"/>
      <c r="CQ31" s="633"/>
      <c r="CR31" s="634">
        <v>130418</v>
      </c>
      <c r="CS31" s="647"/>
      <c r="CT31" s="647"/>
      <c r="CU31" s="647"/>
      <c r="CV31" s="647"/>
      <c r="CW31" s="647"/>
      <c r="CX31" s="647"/>
      <c r="CY31" s="648"/>
      <c r="CZ31" s="637">
        <v>0.1</v>
      </c>
      <c r="DA31" s="649"/>
      <c r="DB31" s="649"/>
      <c r="DC31" s="650"/>
      <c r="DD31" s="640">
        <v>130418</v>
      </c>
      <c r="DE31" s="647"/>
      <c r="DF31" s="647"/>
      <c r="DG31" s="647"/>
      <c r="DH31" s="647"/>
      <c r="DI31" s="647"/>
      <c r="DJ31" s="647"/>
      <c r="DK31" s="648"/>
      <c r="DL31" s="640">
        <v>130418</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22404222</v>
      </c>
      <c r="S32" s="635"/>
      <c r="T32" s="635"/>
      <c r="U32" s="635"/>
      <c r="V32" s="635"/>
      <c r="W32" s="635"/>
      <c r="X32" s="635"/>
      <c r="Y32" s="636"/>
      <c r="Z32" s="672">
        <v>11.2</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7" t="s">
        <v>302</v>
      </c>
      <c r="AX32" s="631" t="s">
        <v>303</v>
      </c>
      <c r="AY32" s="632"/>
      <c r="AZ32" s="632"/>
      <c r="BA32" s="632"/>
      <c r="BB32" s="632"/>
      <c r="BC32" s="632"/>
      <c r="BD32" s="632"/>
      <c r="BE32" s="632"/>
      <c r="BF32" s="633"/>
      <c r="BG32" s="700">
        <v>99.4</v>
      </c>
      <c r="BH32" s="647"/>
      <c r="BI32" s="647"/>
      <c r="BJ32" s="647"/>
      <c r="BK32" s="647"/>
      <c r="BL32" s="647"/>
      <c r="BM32" s="638">
        <v>99.1</v>
      </c>
      <c r="BN32" s="647"/>
      <c r="BO32" s="647"/>
      <c r="BP32" s="647"/>
      <c r="BQ32" s="670"/>
      <c r="BR32" s="700">
        <v>99.5</v>
      </c>
      <c r="BS32" s="647"/>
      <c r="BT32" s="647"/>
      <c r="BU32" s="647"/>
      <c r="BV32" s="647"/>
      <c r="BW32" s="647"/>
      <c r="BX32" s="638">
        <v>99.2</v>
      </c>
      <c r="BY32" s="647"/>
      <c r="BZ32" s="647"/>
      <c r="CA32" s="647"/>
      <c r="CB32" s="670"/>
      <c r="CD32" s="657"/>
      <c r="CE32" s="658"/>
      <c r="CF32" s="631" t="s">
        <v>304</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832489</v>
      </c>
      <c r="S33" s="635"/>
      <c r="T33" s="635"/>
      <c r="U33" s="635"/>
      <c r="V33" s="635"/>
      <c r="W33" s="635"/>
      <c r="X33" s="635"/>
      <c r="Y33" s="636"/>
      <c r="Z33" s="672">
        <v>0.4</v>
      </c>
      <c r="AA33" s="672"/>
      <c r="AB33" s="672"/>
      <c r="AC33" s="672"/>
      <c r="AD33" s="673">
        <v>608455</v>
      </c>
      <c r="AE33" s="673"/>
      <c r="AF33" s="673"/>
      <c r="AG33" s="673"/>
      <c r="AH33" s="673"/>
      <c r="AI33" s="673"/>
      <c r="AJ33" s="673"/>
      <c r="AK33" s="673"/>
      <c r="AL33" s="637">
        <v>0.5</v>
      </c>
      <c r="AM33" s="638"/>
      <c r="AN33" s="638"/>
      <c r="AO33" s="674"/>
      <c r="AP33" s="677"/>
      <c r="AQ33" s="678"/>
      <c r="AR33" s="678"/>
      <c r="AS33" s="678"/>
      <c r="AT33" s="710"/>
      <c r="AU33" s="212"/>
      <c r="AV33" s="212"/>
      <c r="AW33" s="212"/>
      <c r="AX33" s="615" t="s">
        <v>306</v>
      </c>
      <c r="AY33" s="616"/>
      <c r="AZ33" s="616"/>
      <c r="BA33" s="616"/>
      <c r="BB33" s="616"/>
      <c r="BC33" s="616"/>
      <c r="BD33" s="616"/>
      <c r="BE33" s="616"/>
      <c r="BF33" s="617"/>
      <c r="BG33" s="695" t="s">
        <v>122</v>
      </c>
      <c r="BH33" s="619"/>
      <c r="BI33" s="619"/>
      <c r="BJ33" s="619"/>
      <c r="BK33" s="619"/>
      <c r="BL33" s="619"/>
      <c r="BM33" s="665" t="s">
        <v>122</v>
      </c>
      <c r="BN33" s="619"/>
      <c r="BO33" s="619"/>
      <c r="BP33" s="619"/>
      <c r="BQ33" s="682"/>
      <c r="BR33" s="695" t="s">
        <v>122</v>
      </c>
      <c r="BS33" s="619"/>
      <c r="BT33" s="619"/>
      <c r="BU33" s="619"/>
      <c r="BV33" s="619"/>
      <c r="BW33" s="619"/>
      <c r="BX33" s="665" t="s">
        <v>122</v>
      </c>
      <c r="BY33" s="619"/>
      <c r="BZ33" s="619"/>
      <c r="CA33" s="619"/>
      <c r="CB33" s="682"/>
      <c r="CD33" s="631" t="s">
        <v>307</v>
      </c>
      <c r="CE33" s="632"/>
      <c r="CF33" s="632"/>
      <c r="CG33" s="632"/>
      <c r="CH33" s="632"/>
      <c r="CI33" s="632"/>
      <c r="CJ33" s="632"/>
      <c r="CK33" s="632"/>
      <c r="CL33" s="632"/>
      <c r="CM33" s="632"/>
      <c r="CN33" s="632"/>
      <c r="CO33" s="632"/>
      <c r="CP33" s="632"/>
      <c r="CQ33" s="633"/>
      <c r="CR33" s="634">
        <v>82599142</v>
      </c>
      <c r="CS33" s="647"/>
      <c r="CT33" s="647"/>
      <c r="CU33" s="647"/>
      <c r="CV33" s="647"/>
      <c r="CW33" s="647"/>
      <c r="CX33" s="647"/>
      <c r="CY33" s="648"/>
      <c r="CZ33" s="637">
        <v>42.6</v>
      </c>
      <c r="DA33" s="649"/>
      <c r="DB33" s="649"/>
      <c r="DC33" s="650"/>
      <c r="DD33" s="640">
        <v>68003004</v>
      </c>
      <c r="DE33" s="647"/>
      <c r="DF33" s="647"/>
      <c r="DG33" s="647"/>
      <c r="DH33" s="647"/>
      <c r="DI33" s="647"/>
      <c r="DJ33" s="647"/>
      <c r="DK33" s="648"/>
      <c r="DL33" s="640">
        <v>47916100</v>
      </c>
      <c r="DM33" s="647"/>
      <c r="DN33" s="647"/>
      <c r="DO33" s="647"/>
      <c r="DP33" s="647"/>
      <c r="DQ33" s="647"/>
      <c r="DR33" s="647"/>
      <c r="DS33" s="647"/>
      <c r="DT33" s="647"/>
      <c r="DU33" s="647"/>
      <c r="DV33" s="648"/>
      <c r="DW33" s="637">
        <v>40.700000000000003</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274920</v>
      </c>
      <c r="S34" s="635"/>
      <c r="T34" s="635"/>
      <c r="U34" s="635"/>
      <c r="V34" s="635"/>
      <c r="W34" s="635"/>
      <c r="X34" s="635"/>
      <c r="Y34" s="636"/>
      <c r="Z34" s="672">
        <v>0.1</v>
      </c>
      <c r="AA34" s="672"/>
      <c r="AB34" s="672"/>
      <c r="AC34" s="672"/>
      <c r="AD34" s="673" t="s">
        <v>122</v>
      </c>
      <c r="AE34" s="673"/>
      <c r="AF34" s="673"/>
      <c r="AG34" s="673"/>
      <c r="AH34" s="673"/>
      <c r="AI34" s="673"/>
      <c r="AJ34" s="673"/>
      <c r="AK34" s="673"/>
      <c r="AL34" s="637" t="s">
        <v>122</v>
      </c>
      <c r="AM34" s="638"/>
      <c r="AN34" s="638"/>
      <c r="AO34" s="674"/>
      <c r="AP34" s="213"/>
      <c r="AQ34" s="214"/>
      <c r="AS34" s="211"/>
      <c r="AT34" s="211"/>
      <c r="AU34" s="211"/>
      <c r="AV34" s="211"/>
      <c r="AW34" s="211"/>
      <c r="AX34" s="211"/>
      <c r="AY34" s="211"/>
      <c r="AZ34" s="211"/>
      <c r="BA34" s="211"/>
      <c r="BB34" s="211"/>
      <c r="BC34" s="211"/>
      <c r="BD34" s="211"/>
      <c r="BE34" s="211"/>
      <c r="BF34" s="211"/>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D34" s="631" t="s">
        <v>309</v>
      </c>
      <c r="CE34" s="632"/>
      <c r="CF34" s="632"/>
      <c r="CG34" s="632"/>
      <c r="CH34" s="632"/>
      <c r="CI34" s="632"/>
      <c r="CJ34" s="632"/>
      <c r="CK34" s="632"/>
      <c r="CL34" s="632"/>
      <c r="CM34" s="632"/>
      <c r="CN34" s="632"/>
      <c r="CO34" s="632"/>
      <c r="CP34" s="632"/>
      <c r="CQ34" s="633"/>
      <c r="CR34" s="634">
        <v>41382023</v>
      </c>
      <c r="CS34" s="635"/>
      <c r="CT34" s="635"/>
      <c r="CU34" s="635"/>
      <c r="CV34" s="635"/>
      <c r="CW34" s="635"/>
      <c r="CX34" s="635"/>
      <c r="CY34" s="636"/>
      <c r="CZ34" s="637">
        <v>21.4</v>
      </c>
      <c r="DA34" s="649"/>
      <c r="DB34" s="649"/>
      <c r="DC34" s="650"/>
      <c r="DD34" s="640">
        <v>34932393</v>
      </c>
      <c r="DE34" s="635"/>
      <c r="DF34" s="635"/>
      <c r="DG34" s="635"/>
      <c r="DH34" s="635"/>
      <c r="DI34" s="635"/>
      <c r="DJ34" s="635"/>
      <c r="DK34" s="636"/>
      <c r="DL34" s="640">
        <v>30794310</v>
      </c>
      <c r="DM34" s="635"/>
      <c r="DN34" s="635"/>
      <c r="DO34" s="635"/>
      <c r="DP34" s="635"/>
      <c r="DQ34" s="635"/>
      <c r="DR34" s="635"/>
      <c r="DS34" s="635"/>
      <c r="DT34" s="635"/>
      <c r="DU34" s="635"/>
      <c r="DV34" s="636"/>
      <c r="DW34" s="637">
        <v>26.1</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7419869</v>
      </c>
      <c r="S35" s="635"/>
      <c r="T35" s="635"/>
      <c r="U35" s="635"/>
      <c r="V35" s="635"/>
      <c r="W35" s="635"/>
      <c r="X35" s="635"/>
      <c r="Y35" s="636"/>
      <c r="Z35" s="672">
        <v>3.7</v>
      </c>
      <c r="AA35" s="672"/>
      <c r="AB35" s="672"/>
      <c r="AC35" s="672"/>
      <c r="AD35" s="673" t="s">
        <v>122</v>
      </c>
      <c r="AE35" s="673"/>
      <c r="AF35" s="673"/>
      <c r="AG35" s="673"/>
      <c r="AH35" s="673"/>
      <c r="AI35" s="673"/>
      <c r="AJ35" s="673"/>
      <c r="AK35" s="673"/>
      <c r="AL35" s="637" t="s">
        <v>122</v>
      </c>
      <c r="AM35" s="638"/>
      <c r="AN35" s="638"/>
      <c r="AO35" s="674"/>
      <c r="AP35" s="215"/>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1327598</v>
      </c>
      <c r="CS35" s="647"/>
      <c r="CT35" s="647"/>
      <c r="CU35" s="647"/>
      <c r="CV35" s="647"/>
      <c r="CW35" s="647"/>
      <c r="CX35" s="647"/>
      <c r="CY35" s="648"/>
      <c r="CZ35" s="637">
        <v>0.7</v>
      </c>
      <c r="DA35" s="649"/>
      <c r="DB35" s="649"/>
      <c r="DC35" s="650"/>
      <c r="DD35" s="640">
        <v>1184473</v>
      </c>
      <c r="DE35" s="647"/>
      <c r="DF35" s="647"/>
      <c r="DG35" s="647"/>
      <c r="DH35" s="647"/>
      <c r="DI35" s="647"/>
      <c r="DJ35" s="647"/>
      <c r="DK35" s="648"/>
      <c r="DL35" s="640">
        <v>1184473</v>
      </c>
      <c r="DM35" s="647"/>
      <c r="DN35" s="647"/>
      <c r="DO35" s="647"/>
      <c r="DP35" s="647"/>
      <c r="DQ35" s="647"/>
      <c r="DR35" s="647"/>
      <c r="DS35" s="647"/>
      <c r="DT35" s="647"/>
      <c r="DU35" s="647"/>
      <c r="DV35" s="648"/>
      <c r="DW35" s="637">
        <v>1</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6577984</v>
      </c>
      <c r="S36" s="635"/>
      <c r="T36" s="635"/>
      <c r="U36" s="635"/>
      <c r="V36" s="635"/>
      <c r="W36" s="635"/>
      <c r="X36" s="635"/>
      <c r="Y36" s="636"/>
      <c r="Z36" s="672">
        <v>3.3</v>
      </c>
      <c r="AA36" s="672"/>
      <c r="AB36" s="672"/>
      <c r="AC36" s="672"/>
      <c r="AD36" s="673" t="s">
        <v>122</v>
      </c>
      <c r="AE36" s="673"/>
      <c r="AF36" s="673"/>
      <c r="AG36" s="673"/>
      <c r="AH36" s="673"/>
      <c r="AI36" s="673"/>
      <c r="AJ36" s="673"/>
      <c r="AK36" s="673"/>
      <c r="AL36" s="637" t="s">
        <v>122</v>
      </c>
      <c r="AM36" s="638"/>
      <c r="AN36" s="638"/>
      <c r="AO36" s="674"/>
      <c r="AP36" s="215"/>
      <c r="AQ36" s="683" t="s">
        <v>315</v>
      </c>
      <c r="AR36" s="684"/>
      <c r="AS36" s="684"/>
      <c r="AT36" s="684"/>
      <c r="AU36" s="684"/>
      <c r="AV36" s="684"/>
      <c r="AW36" s="684"/>
      <c r="AX36" s="684"/>
      <c r="AY36" s="685"/>
      <c r="AZ36" s="689">
        <v>15868550</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319796</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17684749</v>
      </c>
      <c r="CS36" s="635"/>
      <c r="CT36" s="635"/>
      <c r="CU36" s="635"/>
      <c r="CV36" s="635"/>
      <c r="CW36" s="635"/>
      <c r="CX36" s="635"/>
      <c r="CY36" s="636"/>
      <c r="CZ36" s="637">
        <v>9.1</v>
      </c>
      <c r="DA36" s="649"/>
      <c r="DB36" s="649"/>
      <c r="DC36" s="650"/>
      <c r="DD36" s="640">
        <v>12308220</v>
      </c>
      <c r="DE36" s="635"/>
      <c r="DF36" s="635"/>
      <c r="DG36" s="635"/>
      <c r="DH36" s="635"/>
      <c r="DI36" s="635"/>
      <c r="DJ36" s="635"/>
      <c r="DK36" s="636"/>
      <c r="DL36" s="640">
        <v>7016786</v>
      </c>
      <c r="DM36" s="635"/>
      <c r="DN36" s="635"/>
      <c r="DO36" s="635"/>
      <c r="DP36" s="635"/>
      <c r="DQ36" s="635"/>
      <c r="DR36" s="635"/>
      <c r="DS36" s="635"/>
      <c r="DT36" s="635"/>
      <c r="DU36" s="635"/>
      <c r="DV36" s="636"/>
      <c r="DW36" s="637">
        <v>6</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5018424</v>
      </c>
      <c r="S37" s="635"/>
      <c r="T37" s="635"/>
      <c r="U37" s="635"/>
      <c r="V37" s="635"/>
      <c r="W37" s="635"/>
      <c r="X37" s="635"/>
      <c r="Y37" s="636"/>
      <c r="Z37" s="672">
        <v>2.5</v>
      </c>
      <c r="AA37" s="672"/>
      <c r="AB37" s="672"/>
      <c r="AC37" s="672"/>
      <c r="AD37" s="673">
        <v>81495</v>
      </c>
      <c r="AE37" s="673"/>
      <c r="AF37" s="673"/>
      <c r="AG37" s="673"/>
      <c r="AH37" s="673"/>
      <c r="AI37" s="673"/>
      <c r="AJ37" s="673"/>
      <c r="AK37" s="673"/>
      <c r="AL37" s="637">
        <v>0.1</v>
      </c>
      <c r="AM37" s="638"/>
      <c r="AN37" s="638"/>
      <c r="AO37" s="674"/>
      <c r="AQ37" s="667" t="s">
        <v>319</v>
      </c>
      <c r="AR37" s="668"/>
      <c r="AS37" s="668"/>
      <c r="AT37" s="668"/>
      <c r="AU37" s="668"/>
      <c r="AV37" s="668"/>
      <c r="AW37" s="668"/>
      <c r="AX37" s="668"/>
      <c r="AY37" s="669"/>
      <c r="AZ37" s="634">
        <v>1717683</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319796</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2126727</v>
      </c>
      <c r="CS37" s="647"/>
      <c r="CT37" s="647"/>
      <c r="CU37" s="647"/>
      <c r="CV37" s="647"/>
      <c r="CW37" s="647"/>
      <c r="CX37" s="647"/>
      <c r="CY37" s="648"/>
      <c r="CZ37" s="637">
        <v>1.1000000000000001</v>
      </c>
      <c r="DA37" s="649"/>
      <c r="DB37" s="649"/>
      <c r="DC37" s="650"/>
      <c r="DD37" s="640">
        <v>2125149</v>
      </c>
      <c r="DE37" s="647"/>
      <c r="DF37" s="647"/>
      <c r="DG37" s="647"/>
      <c r="DH37" s="647"/>
      <c r="DI37" s="647"/>
      <c r="DJ37" s="647"/>
      <c r="DK37" s="648"/>
      <c r="DL37" s="640">
        <v>1615094</v>
      </c>
      <c r="DM37" s="647"/>
      <c r="DN37" s="647"/>
      <c r="DO37" s="647"/>
      <c r="DP37" s="647"/>
      <c r="DQ37" s="647"/>
      <c r="DR37" s="647"/>
      <c r="DS37" s="647"/>
      <c r="DT37" s="647"/>
      <c r="DU37" s="647"/>
      <c r="DV37" s="648"/>
      <c r="DW37" s="637">
        <v>1.4</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3262000</v>
      </c>
      <c r="S38" s="635"/>
      <c r="T38" s="635"/>
      <c r="U38" s="635"/>
      <c r="V38" s="635"/>
      <c r="W38" s="635"/>
      <c r="X38" s="635"/>
      <c r="Y38" s="636"/>
      <c r="Z38" s="672">
        <v>1.6</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t="s">
        <v>122</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48976</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15868550</v>
      </c>
      <c r="CS38" s="635"/>
      <c r="CT38" s="635"/>
      <c r="CU38" s="635"/>
      <c r="CV38" s="635"/>
      <c r="CW38" s="635"/>
      <c r="CX38" s="635"/>
      <c r="CY38" s="636"/>
      <c r="CZ38" s="637">
        <v>8.1999999999999993</v>
      </c>
      <c r="DA38" s="649"/>
      <c r="DB38" s="649"/>
      <c r="DC38" s="650"/>
      <c r="DD38" s="640">
        <v>13707181</v>
      </c>
      <c r="DE38" s="635"/>
      <c r="DF38" s="635"/>
      <c r="DG38" s="635"/>
      <c r="DH38" s="635"/>
      <c r="DI38" s="635"/>
      <c r="DJ38" s="635"/>
      <c r="DK38" s="636"/>
      <c r="DL38" s="640">
        <v>8902863</v>
      </c>
      <c r="DM38" s="635"/>
      <c r="DN38" s="635"/>
      <c r="DO38" s="635"/>
      <c r="DP38" s="635"/>
      <c r="DQ38" s="635"/>
      <c r="DR38" s="635"/>
      <c r="DS38" s="635"/>
      <c r="DT38" s="635"/>
      <c r="DU38" s="635"/>
      <c r="DV38" s="636"/>
      <c r="DW38" s="637">
        <v>7.6</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t="s">
        <v>122</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63295</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5997975</v>
      </c>
      <c r="CS39" s="647"/>
      <c r="CT39" s="647"/>
      <c r="CU39" s="647"/>
      <c r="CV39" s="647"/>
      <c r="CW39" s="647"/>
      <c r="CX39" s="647"/>
      <c r="CY39" s="648"/>
      <c r="CZ39" s="637">
        <v>3.1</v>
      </c>
      <c r="DA39" s="649"/>
      <c r="DB39" s="649"/>
      <c r="DC39" s="650"/>
      <c r="DD39" s="640">
        <v>5853069</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6"/>
      <c r="BM40" s="632" t="s">
        <v>333</v>
      </c>
      <c r="BN40" s="632"/>
      <c r="BO40" s="632"/>
      <c r="BP40" s="632"/>
      <c r="BQ40" s="632"/>
      <c r="BR40" s="632"/>
      <c r="BS40" s="632"/>
      <c r="BT40" s="632"/>
      <c r="BU40" s="633"/>
      <c r="BV40" s="634">
        <v>144</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338247</v>
      </c>
      <c r="CS40" s="635"/>
      <c r="CT40" s="635"/>
      <c r="CU40" s="635"/>
      <c r="CV40" s="635"/>
      <c r="CW40" s="635"/>
      <c r="CX40" s="635"/>
      <c r="CY40" s="636"/>
      <c r="CZ40" s="637">
        <v>0.2</v>
      </c>
      <c r="DA40" s="649"/>
      <c r="DB40" s="649"/>
      <c r="DC40" s="650"/>
      <c r="DD40" s="640">
        <v>17668</v>
      </c>
      <c r="DE40" s="635"/>
      <c r="DF40" s="635"/>
      <c r="DG40" s="635"/>
      <c r="DH40" s="635"/>
      <c r="DI40" s="635"/>
      <c r="DJ40" s="635"/>
      <c r="DK40" s="636"/>
      <c r="DL40" s="640">
        <v>17668</v>
      </c>
      <c r="DM40" s="635"/>
      <c r="DN40" s="635"/>
      <c r="DO40" s="635"/>
      <c r="DP40" s="635"/>
      <c r="DQ40" s="635"/>
      <c r="DR40" s="635"/>
      <c r="DS40" s="635"/>
      <c r="DT40" s="635"/>
      <c r="DU40" s="635"/>
      <c r="DV40" s="636"/>
      <c r="DW40" s="637">
        <v>0</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200169797</v>
      </c>
      <c r="S41" s="659"/>
      <c r="T41" s="659"/>
      <c r="U41" s="659"/>
      <c r="V41" s="659"/>
      <c r="W41" s="659"/>
      <c r="X41" s="659"/>
      <c r="Y41" s="662"/>
      <c r="Z41" s="663">
        <v>100</v>
      </c>
      <c r="AA41" s="663"/>
      <c r="AB41" s="663"/>
      <c r="AC41" s="663"/>
      <c r="AD41" s="664">
        <v>117867344</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5227254</v>
      </c>
      <c r="BA41" s="635"/>
      <c r="BB41" s="635"/>
      <c r="BC41" s="635"/>
      <c r="BD41" s="647"/>
      <c r="BE41" s="647"/>
      <c r="BF41" s="670"/>
      <c r="BG41" s="675"/>
      <c r="BH41" s="676"/>
      <c r="BI41" s="676"/>
      <c r="BJ41" s="676"/>
      <c r="BK41" s="676"/>
      <c r="BL41" s="216"/>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8923613</v>
      </c>
      <c r="BA42" s="659"/>
      <c r="BB42" s="659"/>
      <c r="BC42" s="659"/>
      <c r="BD42" s="619"/>
      <c r="BE42" s="619"/>
      <c r="BF42" s="682"/>
      <c r="BG42" s="677"/>
      <c r="BH42" s="678"/>
      <c r="BI42" s="678"/>
      <c r="BJ42" s="678"/>
      <c r="BK42" s="678"/>
      <c r="BL42" s="217"/>
      <c r="BM42" s="616" t="s">
        <v>340</v>
      </c>
      <c r="BN42" s="616"/>
      <c r="BO42" s="616"/>
      <c r="BP42" s="616"/>
      <c r="BQ42" s="616"/>
      <c r="BR42" s="616"/>
      <c r="BS42" s="616"/>
      <c r="BT42" s="616"/>
      <c r="BU42" s="617"/>
      <c r="BV42" s="618">
        <v>343</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34022421</v>
      </c>
      <c r="CS42" s="647"/>
      <c r="CT42" s="647"/>
      <c r="CU42" s="647"/>
      <c r="CV42" s="647"/>
      <c r="CW42" s="647"/>
      <c r="CX42" s="647"/>
      <c r="CY42" s="648"/>
      <c r="CZ42" s="637">
        <v>17.600000000000001</v>
      </c>
      <c r="DA42" s="649"/>
      <c r="DB42" s="649"/>
      <c r="DC42" s="650"/>
      <c r="DD42" s="640">
        <v>15390964</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7" t="s">
        <v>342</v>
      </c>
      <c r="CD43" s="631" t="s">
        <v>343</v>
      </c>
      <c r="CE43" s="632"/>
      <c r="CF43" s="632"/>
      <c r="CG43" s="632"/>
      <c r="CH43" s="632"/>
      <c r="CI43" s="632"/>
      <c r="CJ43" s="632"/>
      <c r="CK43" s="632"/>
      <c r="CL43" s="632"/>
      <c r="CM43" s="632"/>
      <c r="CN43" s="632"/>
      <c r="CO43" s="632"/>
      <c r="CP43" s="632"/>
      <c r="CQ43" s="633"/>
      <c r="CR43" s="634">
        <v>548629</v>
      </c>
      <c r="CS43" s="647"/>
      <c r="CT43" s="647"/>
      <c r="CU43" s="647"/>
      <c r="CV43" s="647"/>
      <c r="CW43" s="647"/>
      <c r="CX43" s="647"/>
      <c r="CY43" s="648"/>
      <c r="CZ43" s="637">
        <v>0.3</v>
      </c>
      <c r="DA43" s="649"/>
      <c r="DB43" s="649"/>
      <c r="DC43" s="650"/>
      <c r="DD43" s="640">
        <v>525305</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34022421</v>
      </c>
      <c r="CS44" s="635"/>
      <c r="CT44" s="635"/>
      <c r="CU44" s="635"/>
      <c r="CV44" s="635"/>
      <c r="CW44" s="635"/>
      <c r="CX44" s="635"/>
      <c r="CY44" s="636"/>
      <c r="CZ44" s="637">
        <v>17.600000000000001</v>
      </c>
      <c r="DA44" s="638"/>
      <c r="DB44" s="638"/>
      <c r="DC44" s="639"/>
      <c r="DD44" s="640">
        <v>15390964</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8491967</v>
      </c>
      <c r="CS45" s="647"/>
      <c r="CT45" s="647"/>
      <c r="CU45" s="647"/>
      <c r="CV45" s="647"/>
      <c r="CW45" s="647"/>
      <c r="CX45" s="647"/>
      <c r="CY45" s="648"/>
      <c r="CZ45" s="637">
        <v>4.4000000000000004</v>
      </c>
      <c r="DA45" s="649"/>
      <c r="DB45" s="649"/>
      <c r="DC45" s="650"/>
      <c r="DD45" s="640">
        <v>2061113</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8"/>
      <c r="CD46" s="655"/>
      <c r="CE46" s="656"/>
      <c r="CF46" s="631" t="s">
        <v>348</v>
      </c>
      <c r="CG46" s="632"/>
      <c r="CH46" s="632"/>
      <c r="CI46" s="632"/>
      <c r="CJ46" s="632"/>
      <c r="CK46" s="632"/>
      <c r="CL46" s="632"/>
      <c r="CM46" s="632"/>
      <c r="CN46" s="632"/>
      <c r="CO46" s="632"/>
      <c r="CP46" s="632"/>
      <c r="CQ46" s="633"/>
      <c r="CR46" s="634">
        <v>25530454</v>
      </c>
      <c r="CS46" s="635"/>
      <c r="CT46" s="635"/>
      <c r="CU46" s="635"/>
      <c r="CV46" s="635"/>
      <c r="CW46" s="635"/>
      <c r="CX46" s="635"/>
      <c r="CY46" s="636"/>
      <c r="CZ46" s="637">
        <v>13.2</v>
      </c>
      <c r="DA46" s="638"/>
      <c r="DB46" s="638"/>
      <c r="DC46" s="639"/>
      <c r="DD46" s="640">
        <v>13329851</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8"/>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8"/>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8"/>
      <c r="CD49" s="615" t="s">
        <v>351</v>
      </c>
      <c r="CE49" s="616"/>
      <c r="CF49" s="616"/>
      <c r="CG49" s="616"/>
      <c r="CH49" s="616"/>
      <c r="CI49" s="616"/>
      <c r="CJ49" s="616"/>
      <c r="CK49" s="616"/>
      <c r="CL49" s="616"/>
      <c r="CM49" s="616"/>
      <c r="CN49" s="616"/>
      <c r="CO49" s="616"/>
      <c r="CP49" s="616"/>
      <c r="CQ49" s="617"/>
      <c r="CR49" s="618">
        <v>193796055</v>
      </c>
      <c r="CS49" s="619"/>
      <c r="CT49" s="619"/>
      <c r="CU49" s="619"/>
      <c r="CV49" s="619"/>
      <c r="CW49" s="619"/>
      <c r="CX49" s="619"/>
      <c r="CY49" s="620"/>
      <c r="CZ49" s="621">
        <v>100</v>
      </c>
      <c r="DA49" s="622"/>
      <c r="DB49" s="622"/>
      <c r="DC49" s="623"/>
      <c r="DD49" s="624">
        <v>131345218</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GAyxE7ErTz5dkWJAP5CIs0+szasWQsxT8yEqew8uO4bF+Bt8e3wLJ+F+RGeI/07oz7y39kASC3RP1bEcXoZ2ow==" saltValue="JnyTxR7b7nm8u24kyvGHE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4" customWidth="1"/>
    <col min="131" max="131" width="1.6640625" style="224" customWidth="1"/>
    <col min="132" max="16384" width="9" style="224" hidden="1"/>
  </cols>
  <sheetData>
    <row r="1" spans="1:131" ht="11.25" customHeight="1" thickBot="1" x14ac:dyDescent="0.25">
      <c r="A1" s="220"/>
      <c r="B1" s="220"/>
      <c r="C1" s="220"/>
      <c r="D1" s="220"/>
      <c r="E1" s="220"/>
      <c r="F1" s="220"/>
      <c r="G1" s="220"/>
      <c r="H1" s="220"/>
      <c r="I1" s="220"/>
      <c r="J1" s="220"/>
      <c r="K1" s="220"/>
      <c r="L1" s="220"/>
      <c r="M1" s="220"/>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c r="BB1" s="221"/>
      <c r="BC1" s="221"/>
      <c r="BD1" s="221"/>
      <c r="BE1" s="221"/>
      <c r="BF1" s="221"/>
      <c r="BG1" s="221"/>
      <c r="BH1" s="221"/>
      <c r="BI1" s="221"/>
      <c r="BJ1" s="221"/>
      <c r="BK1" s="221"/>
      <c r="BL1" s="221"/>
      <c r="BM1" s="221"/>
      <c r="BN1" s="221"/>
      <c r="BO1" s="221"/>
      <c r="BP1" s="221"/>
      <c r="BQ1" s="221"/>
      <c r="BR1" s="221"/>
      <c r="BS1" s="221"/>
      <c r="BT1" s="221"/>
      <c r="BU1" s="221"/>
      <c r="BV1" s="221"/>
      <c r="BW1" s="221"/>
      <c r="BX1" s="221"/>
      <c r="BY1" s="221"/>
      <c r="BZ1" s="221"/>
      <c r="CA1" s="221"/>
      <c r="CB1" s="221"/>
      <c r="CC1" s="221"/>
      <c r="CD1" s="221"/>
      <c r="CE1" s="221"/>
      <c r="CF1" s="221"/>
      <c r="CG1" s="221"/>
      <c r="CH1" s="221"/>
      <c r="CI1" s="221"/>
      <c r="CJ1" s="221"/>
      <c r="CK1" s="221"/>
      <c r="CL1" s="221"/>
      <c r="CM1" s="221"/>
      <c r="CN1" s="221"/>
      <c r="CO1" s="221"/>
      <c r="CP1" s="221"/>
      <c r="CQ1" s="221"/>
      <c r="CR1" s="221"/>
      <c r="CS1" s="221"/>
      <c r="CT1" s="221"/>
      <c r="CU1" s="221"/>
      <c r="CV1" s="221"/>
      <c r="CW1" s="221"/>
      <c r="CX1" s="221"/>
      <c r="CY1" s="221"/>
      <c r="CZ1" s="221"/>
      <c r="DA1" s="221"/>
      <c r="DB1" s="221"/>
      <c r="DC1" s="221"/>
      <c r="DD1" s="221"/>
      <c r="DE1" s="221"/>
      <c r="DF1" s="221"/>
      <c r="DG1" s="221"/>
      <c r="DH1" s="221"/>
      <c r="DI1" s="221"/>
      <c r="DJ1" s="221"/>
      <c r="DK1" s="221"/>
      <c r="DL1" s="221"/>
      <c r="DM1" s="221"/>
      <c r="DN1" s="221"/>
      <c r="DO1" s="221"/>
      <c r="DP1" s="221"/>
      <c r="DQ1" s="222"/>
      <c r="DR1" s="222"/>
      <c r="DS1" s="222"/>
      <c r="DT1" s="222"/>
      <c r="DU1" s="222"/>
      <c r="DV1" s="222"/>
      <c r="DW1" s="222"/>
      <c r="DX1" s="222"/>
      <c r="DY1" s="222"/>
      <c r="DZ1" s="222"/>
      <c r="EA1" s="223"/>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1"/>
      <c r="BK2" s="221"/>
      <c r="BL2" s="221"/>
      <c r="BM2" s="221"/>
      <c r="BN2" s="221"/>
      <c r="BO2" s="221"/>
      <c r="BP2" s="221"/>
      <c r="BQ2" s="221"/>
      <c r="BR2" s="221"/>
      <c r="BS2" s="221"/>
      <c r="BT2" s="221"/>
      <c r="BU2" s="221"/>
      <c r="BV2" s="221"/>
      <c r="BW2" s="221"/>
      <c r="BX2" s="221"/>
      <c r="BY2" s="221"/>
      <c r="BZ2" s="221"/>
      <c r="CA2" s="221"/>
      <c r="CB2" s="221"/>
      <c r="CC2" s="221"/>
      <c r="CD2" s="221"/>
      <c r="CE2" s="221"/>
      <c r="CF2" s="221"/>
      <c r="CG2" s="221"/>
      <c r="CH2" s="221"/>
      <c r="CI2" s="221"/>
      <c r="CJ2" s="221"/>
      <c r="CK2" s="221"/>
      <c r="CL2" s="221"/>
      <c r="CM2" s="221"/>
      <c r="CN2" s="221"/>
      <c r="CO2" s="221"/>
      <c r="CP2" s="221"/>
      <c r="CQ2" s="221"/>
      <c r="CR2" s="221"/>
      <c r="CS2" s="221"/>
      <c r="CT2" s="221"/>
      <c r="CU2" s="221"/>
      <c r="CV2" s="221"/>
      <c r="CW2" s="221"/>
      <c r="CX2" s="221"/>
      <c r="CY2" s="221"/>
      <c r="CZ2" s="221"/>
      <c r="DA2" s="221"/>
      <c r="DB2" s="221"/>
      <c r="DC2" s="221"/>
      <c r="DD2" s="221"/>
      <c r="DE2" s="221"/>
      <c r="DF2" s="221"/>
      <c r="DG2" s="221"/>
      <c r="DH2" s="221"/>
      <c r="DI2" s="221"/>
      <c r="DJ2" s="1104" t="s">
        <v>353</v>
      </c>
      <c r="DK2" s="1105"/>
      <c r="DL2" s="1105"/>
      <c r="DM2" s="1105"/>
      <c r="DN2" s="1105"/>
      <c r="DO2" s="1106"/>
      <c r="DP2" s="221"/>
      <c r="DQ2" s="1104" t="s">
        <v>354</v>
      </c>
      <c r="DR2" s="1105"/>
      <c r="DS2" s="1105"/>
      <c r="DT2" s="1105"/>
      <c r="DU2" s="1105"/>
      <c r="DV2" s="1105"/>
      <c r="DW2" s="1105"/>
      <c r="DX2" s="1105"/>
      <c r="DY2" s="1105"/>
      <c r="DZ2" s="1106"/>
      <c r="EA2" s="223"/>
    </row>
    <row r="3" spans="1:131" ht="11.25" customHeight="1" x14ac:dyDescent="0.2">
      <c r="A3" s="221"/>
      <c r="B3" s="221"/>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221"/>
      <c r="AQ3" s="221"/>
      <c r="AR3" s="221"/>
      <c r="AS3" s="221"/>
      <c r="AT3" s="221"/>
      <c r="AU3" s="221"/>
      <c r="AV3" s="221"/>
      <c r="AW3" s="221"/>
      <c r="AX3" s="221"/>
      <c r="AY3" s="221"/>
      <c r="AZ3" s="221"/>
      <c r="BA3" s="221"/>
      <c r="BB3" s="221"/>
      <c r="BC3" s="221"/>
      <c r="BD3" s="221"/>
      <c r="BE3" s="221"/>
      <c r="BF3" s="221"/>
      <c r="BG3" s="221"/>
      <c r="BH3" s="221"/>
      <c r="BI3" s="221"/>
      <c r="BJ3" s="221"/>
      <c r="BK3" s="221"/>
      <c r="BL3" s="221"/>
      <c r="BM3" s="221"/>
      <c r="BN3" s="221"/>
      <c r="BO3" s="221"/>
      <c r="BP3" s="221"/>
      <c r="BQ3" s="221"/>
      <c r="BR3" s="221"/>
      <c r="BS3" s="221"/>
      <c r="BT3" s="221"/>
      <c r="BU3" s="221"/>
      <c r="BV3" s="221"/>
      <c r="BW3" s="221"/>
      <c r="BX3" s="221"/>
      <c r="BY3" s="221"/>
      <c r="BZ3" s="221"/>
      <c r="CA3" s="221"/>
      <c r="CB3" s="221"/>
      <c r="CC3" s="221"/>
      <c r="CD3" s="221"/>
      <c r="CE3" s="221"/>
      <c r="CF3" s="221"/>
      <c r="CG3" s="221"/>
      <c r="CH3" s="221"/>
      <c r="CI3" s="221"/>
      <c r="CJ3" s="221"/>
      <c r="CK3" s="221"/>
      <c r="CL3" s="221"/>
      <c r="CM3" s="221"/>
      <c r="CN3" s="221"/>
      <c r="CO3" s="221"/>
      <c r="CP3" s="221"/>
      <c r="CQ3" s="221"/>
      <c r="CR3" s="221"/>
      <c r="CS3" s="221"/>
      <c r="CT3" s="221"/>
      <c r="CU3" s="221"/>
      <c r="CV3" s="221"/>
      <c r="CW3" s="221"/>
      <c r="CX3" s="221"/>
      <c r="CY3" s="221"/>
      <c r="CZ3" s="221"/>
      <c r="DA3" s="221"/>
      <c r="DB3" s="221"/>
      <c r="DC3" s="221"/>
      <c r="DD3" s="221"/>
      <c r="DE3" s="221"/>
      <c r="DF3" s="221"/>
      <c r="DG3" s="221"/>
      <c r="DH3" s="221"/>
      <c r="DI3" s="221"/>
      <c r="DJ3" s="221"/>
      <c r="DK3" s="221"/>
      <c r="DL3" s="221"/>
      <c r="DM3" s="221"/>
      <c r="DN3" s="221"/>
      <c r="DO3" s="221"/>
      <c r="DP3" s="221"/>
      <c r="DQ3" s="221"/>
      <c r="DR3" s="221"/>
      <c r="DS3" s="221"/>
      <c r="DT3" s="221"/>
      <c r="DU3" s="221"/>
      <c r="DV3" s="221"/>
      <c r="DW3" s="221"/>
      <c r="DX3" s="221"/>
      <c r="DY3" s="221"/>
      <c r="DZ3" s="221"/>
      <c r="EA3" s="223"/>
    </row>
    <row r="4" spans="1:131" s="228"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5"/>
      <c r="BA4" s="225"/>
      <c r="BB4" s="225"/>
      <c r="BC4" s="225"/>
      <c r="BD4" s="225"/>
      <c r="BE4" s="226"/>
      <c r="BF4" s="226"/>
      <c r="BG4" s="226"/>
      <c r="BH4" s="226"/>
      <c r="BI4" s="226"/>
      <c r="BJ4" s="226"/>
      <c r="BK4" s="226"/>
      <c r="BL4" s="226"/>
      <c r="BM4" s="226"/>
      <c r="BN4" s="226"/>
      <c r="BO4" s="226"/>
      <c r="BP4" s="226"/>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7"/>
    </row>
    <row r="5" spans="1:131" s="228"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5"/>
      <c r="BA5" s="225"/>
      <c r="BB5" s="225"/>
      <c r="BC5" s="225"/>
      <c r="BD5" s="225"/>
      <c r="BE5" s="226"/>
      <c r="BF5" s="226"/>
      <c r="BG5" s="226"/>
      <c r="BH5" s="226"/>
      <c r="BI5" s="226"/>
      <c r="BJ5" s="226"/>
      <c r="BK5" s="226"/>
      <c r="BL5" s="226"/>
      <c r="BM5" s="226"/>
      <c r="BN5" s="226"/>
      <c r="BO5" s="226"/>
      <c r="BP5" s="226"/>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7"/>
    </row>
    <row r="6" spans="1:131" s="228"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5"/>
      <c r="BA6" s="225"/>
      <c r="BB6" s="225"/>
      <c r="BC6" s="225"/>
      <c r="BD6" s="225"/>
      <c r="BE6" s="226"/>
      <c r="BF6" s="226"/>
      <c r="BG6" s="226"/>
      <c r="BH6" s="226"/>
      <c r="BI6" s="226"/>
      <c r="BJ6" s="226"/>
      <c r="BK6" s="226"/>
      <c r="BL6" s="226"/>
      <c r="BM6" s="226"/>
      <c r="BN6" s="226"/>
      <c r="BO6" s="226"/>
      <c r="BP6" s="226"/>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7"/>
    </row>
    <row r="7" spans="1:131" s="228" customFormat="1" ht="26.25" customHeight="1" thickTop="1" x14ac:dyDescent="0.2">
      <c r="A7" s="229">
        <v>1</v>
      </c>
      <c r="B7" s="1060" t="s">
        <v>374</v>
      </c>
      <c r="C7" s="1061"/>
      <c r="D7" s="1061"/>
      <c r="E7" s="1061"/>
      <c r="F7" s="1061"/>
      <c r="G7" s="1061"/>
      <c r="H7" s="1061"/>
      <c r="I7" s="1061"/>
      <c r="J7" s="1061"/>
      <c r="K7" s="1061"/>
      <c r="L7" s="1061"/>
      <c r="M7" s="1061"/>
      <c r="N7" s="1061"/>
      <c r="O7" s="1061"/>
      <c r="P7" s="1062"/>
      <c r="Q7" s="1115">
        <v>200529</v>
      </c>
      <c r="R7" s="1116"/>
      <c r="S7" s="1116"/>
      <c r="T7" s="1116"/>
      <c r="U7" s="1116"/>
      <c r="V7" s="1116">
        <v>194156</v>
      </c>
      <c r="W7" s="1116"/>
      <c r="X7" s="1116"/>
      <c r="Y7" s="1116"/>
      <c r="Z7" s="1116"/>
      <c r="AA7" s="1116">
        <v>6374</v>
      </c>
      <c r="AB7" s="1116"/>
      <c r="AC7" s="1116"/>
      <c r="AD7" s="1116"/>
      <c r="AE7" s="1117"/>
      <c r="AF7" s="1118">
        <v>5894</v>
      </c>
      <c r="AG7" s="1119"/>
      <c r="AH7" s="1119"/>
      <c r="AI7" s="1119"/>
      <c r="AJ7" s="1120"/>
      <c r="AK7" s="1121">
        <v>7373</v>
      </c>
      <c r="AL7" s="1122"/>
      <c r="AM7" s="1122"/>
      <c r="AN7" s="1122"/>
      <c r="AO7" s="1122"/>
      <c r="AP7" s="1122">
        <v>14260</v>
      </c>
      <c r="AQ7" s="1122"/>
      <c r="AR7" s="1122"/>
      <c r="AS7" s="1122"/>
      <c r="AT7" s="1122"/>
      <c r="AU7" s="1123"/>
      <c r="AV7" s="1123"/>
      <c r="AW7" s="1123"/>
      <c r="AX7" s="1123"/>
      <c r="AY7" s="1124"/>
      <c r="AZ7" s="225"/>
      <c r="BA7" s="225"/>
      <c r="BB7" s="225"/>
      <c r="BC7" s="225"/>
      <c r="BD7" s="225"/>
      <c r="BE7" s="226"/>
      <c r="BF7" s="226"/>
      <c r="BG7" s="226"/>
      <c r="BH7" s="226"/>
      <c r="BI7" s="226"/>
      <c r="BJ7" s="226"/>
      <c r="BK7" s="226"/>
      <c r="BL7" s="226"/>
      <c r="BM7" s="226"/>
      <c r="BN7" s="226"/>
      <c r="BO7" s="226"/>
      <c r="BP7" s="226"/>
      <c r="BQ7" s="229">
        <v>1</v>
      </c>
      <c r="BR7" s="230"/>
      <c r="BS7" s="1112" t="s">
        <v>548</v>
      </c>
      <c r="BT7" s="1113"/>
      <c r="BU7" s="1113"/>
      <c r="BV7" s="1113"/>
      <c r="BW7" s="1113"/>
      <c r="BX7" s="1113"/>
      <c r="BY7" s="1113"/>
      <c r="BZ7" s="1113"/>
      <c r="CA7" s="1113"/>
      <c r="CB7" s="1113"/>
      <c r="CC7" s="1113"/>
      <c r="CD7" s="1113"/>
      <c r="CE7" s="1113"/>
      <c r="CF7" s="1113"/>
      <c r="CG7" s="1125"/>
      <c r="CH7" s="1109">
        <v>0</v>
      </c>
      <c r="CI7" s="1110"/>
      <c r="CJ7" s="1110"/>
      <c r="CK7" s="1110"/>
      <c r="CL7" s="1111"/>
      <c r="CM7" s="1109">
        <v>822</v>
      </c>
      <c r="CN7" s="1110"/>
      <c r="CO7" s="1110"/>
      <c r="CP7" s="1110"/>
      <c r="CQ7" s="1111"/>
      <c r="CR7" s="1109">
        <v>470</v>
      </c>
      <c r="CS7" s="1110"/>
      <c r="CT7" s="1110"/>
      <c r="CU7" s="1110"/>
      <c r="CV7" s="1111"/>
      <c r="CW7" s="1109">
        <v>285</v>
      </c>
      <c r="CX7" s="1110"/>
      <c r="CY7" s="1110"/>
      <c r="CZ7" s="1110"/>
      <c r="DA7" s="1111"/>
      <c r="DB7" s="1109" t="s">
        <v>540</v>
      </c>
      <c r="DC7" s="1110"/>
      <c r="DD7" s="1110"/>
      <c r="DE7" s="1110"/>
      <c r="DF7" s="1111"/>
      <c r="DG7" s="1109" t="s">
        <v>540</v>
      </c>
      <c r="DH7" s="1110"/>
      <c r="DI7" s="1110"/>
      <c r="DJ7" s="1110"/>
      <c r="DK7" s="1111"/>
      <c r="DL7" s="1109" t="s">
        <v>540</v>
      </c>
      <c r="DM7" s="1110"/>
      <c r="DN7" s="1110"/>
      <c r="DO7" s="1110"/>
      <c r="DP7" s="1111"/>
      <c r="DQ7" s="1109" t="s">
        <v>540</v>
      </c>
      <c r="DR7" s="1110"/>
      <c r="DS7" s="1110"/>
      <c r="DT7" s="1110"/>
      <c r="DU7" s="1111"/>
      <c r="DV7" s="1112"/>
      <c r="DW7" s="1113"/>
      <c r="DX7" s="1113"/>
      <c r="DY7" s="1113"/>
      <c r="DZ7" s="1114"/>
      <c r="EA7" s="227"/>
    </row>
    <row r="8" spans="1:131" s="228" customFormat="1" ht="26.25" customHeight="1" x14ac:dyDescent="0.2">
      <c r="A8" s="231">
        <v>2</v>
      </c>
      <c r="B8" s="1043" t="s">
        <v>375</v>
      </c>
      <c r="C8" s="1044"/>
      <c r="D8" s="1044"/>
      <c r="E8" s="1044"/>
      <c r="F8" s="1044"/>
      <c r="G8" s="1044"/>
      <c r="H8" s="1044"/>
      <c r="I8" s="1044"/>
      <c r="J8" s="1044"/>
      <c r="K8" s="1044"/>
      <c r="L8" s="1044"/>
      <c r="M8" s="1044"/>
      <c r="N8" s="1044"/>
      <c r="O8" s="1044"/>
      <c r="P8" s="1045"/>
      <c r="Q8" s="1051">
        <v>47</v>
      </c>
      <c r="R8" s="1052"/>
      <c r="S8" s="1052"/>
      <c r="T8" s="1052"/>
      <c r="U8" s="1052"/>
      <c r="V8" s="1052">
        <v>47</v>
      </c>
      <c r="W8" s="1052"/>
      <c r="X8" s="1052"/>
      <c r="Y8" s="1052"/>
      <c r="Z8" s="1052"/>
      <c r="AA8" s="1053" t="s">
        <v>562</v>
      </c>
      <c r="AB8" s="1049"/>
      <c r="AC8" s="1049"/>
      <c r="AD8" s="1049"/>
      <c r="AE8" s="1050"/>
      <c r="AF8" s="1048" t="s">
        <v>122</v>
      </c>
      <c r="AG8" s="1049"/>
      <c r="AH8" s="1049"/>
      <c r="AI8" s="1049"/>
      <c r="AJ8" s="1050"/>
      <c r="AK8" s="1093">
        <v>47</v>
      </c>
      <c r="AL8" s="1094"/>
      <c r="AM8" s="1094"/>
      <c r="AN8" s="1094"/>
      <c r="AO8" s="1094"/>
      <c r="AP8" s="994" t="s">
        <v>540</v>
      </c>
      <c r="AQ8" s="992"/>
      <c r="AR8" s="992"/>
      <c r="AS8" s="992"/>
      <c r="AT8" s="993"/>
      <c r="AU8" s="1095"/>
      <c r="AV8" s="1095"/>
      <c r="AW8" s="1095"/>
      <c r="AX8" s="1095"/>
      <c r="AY8" s="1096"/>
      <c r="AZ8" s="225"/>
      <c r="BA8" s="225"/>
      <c r="BB8" s="225"/>
      <c r="BC8" s="225"/>
      <c r="BD8" s="225"/>
      <c r="BE8" s="226"/>
      <c r="BF8" s="226"/>
      <c r="BG8" s="226"/>
      <c r="BH8" s="226"/>
      <c r="BI8" s="226"/>
      <c r="BJ8" s="226"/>
      <c r="BK8" s="226"/>
      <c r="BL8" s="226"/>
      <c r="BM8" s="226"/>
      <c r="BN8" s="226"/>
      <c r="BO8" s="226"/>
      <c r="BP8" s="226"/>
      <c r="BQ8" s="231">
        <v>2</v>
      </c>
      <c r="BR8" s="232"/>
      <c r="BS8" s="1005" t="s">
        <v>549</v>
      </c>
      <c r="BT8" s="1006"/>
      <c r="BU8" s="1006"/>
      <c r="BV8" s="1006"/>
      <c r="BW8" s="1006"/>
      <c r="BX8" s="1006"/>
      <c r="BY8" s="1006"/>
      <c r="BZ8" s="1006"/>
      <c r="CA8" s="1006"/>
      <c r="CB8" s="1006"/>
      <c r="CC8" s="1006"/>
      <c r="CD8" s="1006"/>
      <c r="CE8" s="1006"/>
      <c r="CF8" s="1006"/>
      <c r="CG8" s="1027"/>
      <c r="CH8" s="1002">
        <v>2</v>
      </c>
      <c r="CI8" s="1003"/>
      <c r="CJ8" s="1003"/>
      <c r="CK8" s="1003"/>
      <c r="CL8" s="1004"/>
      <c r="CM8" s="1002">
        <v>370</v>
      </c>
      <c r="CN8" s="1003"/>
      <c r="CO8" s="1003"/>
      <c r="CP8" s="1003"/>
      <c r="CQ8" s="1004"/>
      <c r="CR8" s="1002">
        <v>300</v>
      </c>
      <c r="CS8" s="1003"/>
      <c r="CT8" s="1003"/>
      <c r="CU8" s="1003"/>
      <c r="CV8" s="1004"/>
      <c r="CW8" s="1002">
        <v>73</v>
      </c>
      <c r="CX8" s="1003"/>
      <c r="CY8" s="1003"/>
      <c r="CZ8" s="1003"/>
      <c r="DA8" s="1004"/>
      <c r="DB8" s="1002" t="s">
        <v>540</v>
      </c>
      <c r="DC8" s="1003"/>
      <c r="DD8" s="1003"/>
      <c r="DE8" s="1003"/>
      <c r="DF8" s="1004"/>
      <c r="DG8" s="1002" t="s">
        <v>540</v>
      </c>
      <c r="DH8" s="1003"/>
      <c r="DI8" s="1003"/>
      <c r="DJ8" s="1003"/>
      <c r="DK8" s="1004"/>
      <c r="DL8" s="1002" t="s">
        <v>540</v>
      </c>
      <c r="DM8" s="1003"/>
      <c r="DN8" s="1003"/>
      <c r="DO8" s="1003"/>
      <c r="DP8" s="1004"/>
      <c r="DQ8" s="1002" t="s">
        <v>540</v>
      </c>
      <c r="DR8" s="1003"/>
      <c r="DS8" s="1003"/>
      <c r="DT8" s="1003"/>
      <c r="DU8" s="1004"/>
      <c r="DV8" s="1005"/>
      <c r="DW8" s="1006"/>
      <c r="DX8" s="1006"/>
      <c r="DY8" s="1006"/>
      <c r="DZ8" s="1007"/>
      <c r="EA8" s="227"/>
    </row>
    <row r="9" spans="1:131" s="228" customFormat="1" ht="26.25" customHeight="1" x14ac:dyDescent="0.2">
      <c r="A9" s="231">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5"/>
      <c r="BA9" s="225"/>
      <c r="BB9" s="225"/>
      <c r="BC9" s="225"/>
      <c r="BD9" s="225"/>
      <c r="BE9" s="226"/>
      <c r="BF9" s="226"/>
      <c r="BG9" s="226"/>
      <c r="BH9" s="226"/>
      <c r="BI9" s="226"/>
      <c r="BJ9" s="226"/>
      <c r="BK9" s="226"/>
      <c r="BL9" s="226"/>
      <c r="BM9" s="226"/>
      <c r="BN9" s="226"/>
      <c r="BO9" s="226"/>
      <c r="BP9" s="226"/>
      <c r="BQ9" s="231">
        <v>3</v>
      </c>
      <c r="BR9" s="232"/>
      <c r="BS9" s="1005" t="s">
        <v>550</v>
      </c>
      <c r="BT9" s="1006"/>
      <c r="BU9" s="1006"/>
      <c r="BV9" s="1006"/>
      <c r="BW9" s="1006"/>
      <c r="BX9" s="1006"/>
      <c r="BY9" s="1006"/>
      <c r="BZ9" s="1006"/>
      <c r="CA9" s="1006"/>
      <c r="CB9" s="1006"/>
      <c r="CC9" s="1006"/>
      <c r="CD9" s="1006"/>
      <c r="CE9" s="1006"/>
      <c r="CF9" s="1006"/>
      <c r="CG9" s="1027"/>
      <c r="CH9" s="1002">
        <v>-2</v>
      </c>
      <c r="CI9" s="1003"/>
      <c r="CJ9" s="1003"/>
      <c r="CK9" s="1003"/>
      <c r="CL9" s="1004"/>
      <c r="CM9" s="1002">
        <v>559</v>
      </c>
      <c r="CN9" s="1003"/>
      <c r="CO9" s="1003"/>
      <c r="CP9" s="1003"/>
      <c r="CQ9" s="1004"/>
      <c r="CR9" s="1002">
        <v>539</v>
      </c>
      <c r="CS9" s="1003"/>
      <c r="CT9" s="1003"/>
      <c r="CU9" s="1003"/>
      <c r="CV9" s="1004"/>
      <c r="CW9" s="1002">
        <v>83</v>
      </c>
      <c r="CX9" s="1003"/>
      <c r="CY9" s="1003"/>
      <c r="CZ9" s="1003"/>
      <c r="DA9" s="1004"/>
      <c r="DB9" s="1002" t="s">
        <v>540</v>
      </c>
      <c r="DC9" s="1003"/>
      <c r="DD9" s="1003"/>
      <c r="DE9" s="1003"/>
      <c r="DF9" s="1004"/>
      <c r="DG9" s="1002" t="s">
        <v>540</v>
      </c>
      <c r="DH9" s="1003"/>
      <c r="DI9" s="1003"/>
      <c r="DJ9" s="1003"/>
      <c r="DK9" s="1004"/>
      <c r="DL9" s="1002" t="s">
        <v>540</v>
      </c>
      <c r="DM9" s="1003"/>
      <c r="DN9" s="1003"/>
      <c r="DO9" s="1003"/>
      <c r="DP9" s="1004"/>
      <c r="DQ9" s="1002" t="s">
        <v>540</v>
      </c>
      <c r="DR9" s="1003"/>
      <c r="DS9" s="1003"/>
      <c r="DT9" s="1003"/>
      <c r="DU9" s="1004"/>
      <c r="DV9" s="1005"/>
      <c r="DW9" s="1006"/>
      <c r="DX9" s="1006"/>
      <c r="DY9" s="1006"/>
      <c r="DZ9" s="1007"/>
      <c r="EA9" s="227"/>
    </row>
    <row r="10" spans="1:131" s="228" customFormat="1" ht="26.25" customHeight="1" x14ac:dyDescent="0.2">
      <c r="A10" s="231">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5"/>
      <c r="BA10" s="225"/>
      <c r="BB10" s="225"/>
      <c r="BC10" s="225"/>
      <c r="BD10" s="225"/>
      <c r="BE10" s="226"/>
      <c r="BF10" s="226"/>
      <c r="BG10" s="226"/>
      <c r="BH10" s="226"/>
      <c r="BI10" s="226"/>
      <c r="BJ10" s="226"/>
      <c r="BK10" s="226"/>
      <c r="BL10" s="226"/>
      <c r="BM10" s="226"/>
      <c r="BN10" s="226"/>
      <c r="BO10" s="226"/>
      <c r="BP10" s="226"/>
      <c r="BQ10" s="231">
        <v>4</v>
      </c>
      <c r="BR10" s="232"/>
      <c r="BS10" s="1005" t="s">
        <v>551</v>
      </c>
      <c r="BT10" s="1006"/>
      <c r="BU10" s="1006"/>
      <c r="BV10" s="1006"/>
      <c r="BW10" s="1006"/>
      <c r="BX10" s="1006"/>
      <c r="BY10" s="1006"/>
      <c r="BZ10" s="1006"/>
      <c r="CA10" s="1006"/>
      <c r="CB10" s="1006"/>
      <c r="CC10" s="1006"/>
      <c r="CD10" s="1006"/>
      <c r="CE10" s="1006"/>
      <c r="CF10" s="1006"/>
      <c r="CG10" s="1027"/>
      <c r="CH10" s="1002">
        <v>29</v>
      </c>
      <c r="CI10" s="1003"/>
      <c r="CJ10" s="1003"/>
      <c r="CK10" s="1003"/>
      <c r="CL10" s="1004"/>
      <c r="CM10" s="1002">
        <v>846</v>
      </c>
      <c r="CN10" s="1003"/>
      <c r="CO10" s="1003"/>
      <c r="CP10" s="1003"/>
      <c r="CQ10" s="1004"/>
      <c r="CR10" s="1002">
        <v>446</v>
      </c>
      <c r="CS10" s="1003"/>
      <c r="CT10" s="1003"/>
      <c r="CU10" s="1003"/>
      <c r="CV10" s="1004"/>
      <c r="CW10" s="1002" t="s">
        <v>540</v>
      </c>
      <c r="CX10" s="1003"/>
      <c r="CY10" s="1003"/>
      <c r="CZ10" s="1003"/>
      <c r="DA10" s="1004"/>
      <c r="DB10" s="1002">
        <v>6</v>
      </c>
      <c r="DC10" s="1003"/>
      <c r="DD10" s="1003"/>
      <c r="DE10" s="1003"/>
      <c r="DF10" s="1004"/>
      <c r="DG10" s="1002">
        <v>6</v>
      </c>
      <c r="DH10" s="1003"/>
      <c r="DI10" s="1003"/>
      <c r="DJ10" s="1003"/>
      <c r="DK10" s="1004"/>
      <c r="DL10" s="1002" t="s">
        <v>540</v>
      </c>
      <c r="DM10" s="1003"/>
      <c r="DN10" s="1003"/>
      <c r="DO10" s="1003"/>
      <c r="DP10" s="1004"/>
      <c r="DQ10" s="1002" t="s">
        <v>540</v>
      </c>
      <c r="DR10" s="1003"/>
      <c r="DS10" s="1003"/>
      <c r="DT10" s="1003"/>
      <c r="DU10" s="1004"/>
      <c r="DV10" s="1005"/>
      <c r="DW10" s="1006"/>
      <c r="DX10" s="1006"/>
      <c r="DY10" s="1006"/>
      <c r="DZ10" s="1007"/>
      <c r="EA10" s="227"/>
    </row>
    <row r="11" spans="1:131" s="228" customFormat="1" ht="26.25" customHeight="1" x14ac:dyDescent="0.2">
      <c r="A11" s="231">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5"/>
      <c r="BA11" s="225"/>
      <c r="BB11" s="225"/>
      <c r="BC11" s="225"/>
      <c r="BD11" s="225"/>
      <c r="BE11" s="226"/>
      <c r="BF11" s="226"/>
      <c r="BG11" s="226"/>
      <c r="BH11" s="226"/>
      <c r="BI11" s="226"/>
      <c r="BJ11" s="226"/>
      <c r="BK11" s="226"/>
      <c r="BL11" s="226"/>
      <c r="BM11" s="226"/>
      <c r="BN11" s="226"/>
      <c r="BO11" s="226"/>
      <c r="BP11" s="226"/>
      <c r="BQ11" s="231">
        <v>5</v>
      </c>
      <c r="BR11" s="232" t="s">
        <v>552</v>
      </c>
      <c r="BS11" s="1005" t="s">
        <v>553</v>
      </c>
      <c r="BT11" s="1006"/>
      <c r="BU11" s="1006"/>
      <c r="BV11" s="1006"/>
      <c r="BW11" s="1006"/>
      <c r="BX11" s="1006"/>
      <c r="BY11" s="1006"/>
      <c r="BZ11" s="1006"/>
      <c r="CA11" s="1006"/>
      <c r="CB11" s="1006"/>
      <c r="CC11" s="1006"/>
      <c r="CD11" s="1006"/>
      <c r="CE11" s="1006"/>
      <c r="CF11" s="1006"/>
      <c r="CG11" s="1027"/>
      <c r="CH11" s="1002">
        <v>0</v>
      </c>
      <c r="CI11" s="1003"/>
      <c r="CJ11" s="1003"/>
      <c r="CK11" s="1003"/>
      <c r="CL11" s="1004"/>
      <c r="CM11" s="1002">
        <v>49</v>
      </c>
      <c r="CN11" s="1003"/>
      <c r="CO11" s="1003"/>
      <c r="CP11" s="1003"/>
      <c r="CQ11" s="1004"/>
      <c r="CR11" s="1002">
        <v>10</v>
      </c>
      <c r="CS11" s="1003"/>
      <c r="CT11" s="1003"/>
      <c r="CU11" s="1003"/>
      <c r="CV11" s="1004"/>
      <c r="CW11" s="1002">
        <v>0</v>
      </c>
      <c r="CX11" s="1003"/>
      <c r="CY11" s="1003"/>
      <c r="CZ11" s="1003"/>
      <c r="DA11" s="1004"/>
      <c r="DB11" s="1002" t="s">
        <v>540</v>
      </c>
      <c r="DC11" s="1003"/>
      <c r="DD11" s="1003"/>
      <c r="DE11" s="1003"/>
      <c r="DF11" s="1004"/>
      <c r="DG11" s="1002" t="s">
        <v>540</v>
      </c>
      <c r="DH11" s="1003"/>
      <c r="DI11" s="1003"/>
      <c r="DJ11" s="1003"/>
      <c r="DK11" s="1004"/>
      <c r="DL11" s="1002" t="s">
        <v>540</v>
      </c>
      <c r="DM11" s="1003"/>
      <c r="DN11" s="1003"/>
      <c r="DO11" s="1003"/>
      <c r="DP11" s="1004"/>
      <c r="DQ11" s="1002" t="s">
        <v>540</v>
      </c>
      <c r="DR11" s="1003"/>
      <c r="DS11" s="1003"/>
      <c r="DT11" s="1003"/>
      <c r="DU11" s="1004"/>
      <c r="DV11" s="1005"/>
      <c r="DW11" s="1006"/>
      <c r="DX11" s="1006"/>
      <c r="DY11" s="1006"/>
      <c r="DZ11" s="1007"/>
      <c r="EA11" s="227"/>
    </row>
    <row r="12" spans="1:131" s="228" customFormat="1" ht="26.25" customHeight="1" x14ac:dyDescent="0.2">
      <c r="A12" s="231">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5"/>
      <c r="BA12" s="225"/>
      <c r="BB12" s="225"/>
      <c r="BC12" s="225"/>
      <c r="BD12" s="225"/>
      <c r="BE12" s="226"/>
      <c r="BF12" s="226"/>
      <c r="BG12" s="226"/>
      <c r="BH12" s="226"/>
      <c r="BI12" s="226"/>
      <c r="BJ12" s="226"/>
      <c r="BK12" s="226"/>
      <c r="BL12" s="226"/>
      <c r="BM12" s="226"/>
      <c r="BN12" s="226"/>
      <c r="BO12" s="226"/>
      <c r="BP12" s="226"/>
      <c r="BQ12" s="231">
        <v>6</v>
      </c>
      <c r="BR12" s="232"/>
      <c r="BS12" s="1005" t="s">
        <v>554</v>
      </c>
      <c r="BT12" s="1006"/>
      <c r="BU12" s="1006"/>
      <c r="BV12" s="1006"/>
      <c r="BW12" s="1006"/>
      <c r="BX12" s="1006"/>
      <c r="BY12" s="1006"/>
      <c r="BZ12" s="1006"/>
      <c r="CA12" s="1006"/>
      <c r="CB12" s="1006"/>
      <c r="CC12" s="1006"/>
      <c r="CD12" s="1006"/>
      <c r="CE12" s="1006"/>
      <c r="CF12" s="1006"/>
      <c r="CG12" s="1027"/>
      <c r="CH12" s="1002">
        <v>-21</v>
      </c>
      <c r="CI12" s="1003"/>
      <c r="CJ12" s="1003"/>
      <c r="CK12" s="1003"/>
      <c r="CL12" s="1004"/>
      <c r="CM12" s="1002">
        <v>24</v>
      </c>
      <c r="CN12" s="1003"/>
      <c r="CO12" s="1003"/>
      <c r="CP12" s="1003"/>
      <c r="CQ12" s="1004"/>
      <c r="CR12" s="1002">
        <v>10</v>
      </c>
      <c r="CS12" s="1003"/>
      <c r="CT12" s="1003"/>
      <c r="CU12" s="1003"/>
      <c r="CV12" s="1004"/>
      <c r="CW12" s="1002">
        <v>25</v>
      </c>
      <c r="CX12" s="1003"/>
      <c r="CY12" s="1003"/>
      <c r="CZ12" s="1003"/>
      <c r="DA12" s="1004"/>
      <c r="DB12" s="1002" t="s">
        <v>540</v>
      </c>
      <c r="DC12" s="1003"/>
      <c r="DD12" s="1003"/>
      <c r="DE12" s="1003"/>
      <c r="DF12" s="1004"/>
      <c r="DG12" s="1002" t="s">
        <v>540</v>
      </c>
      <c r="DH12" s="1003"/>
      <c r="DI12" s="1003"/>
      <c r="DJ12" s="1003"/>
      <c r="DK12" s="1004"/>
      <c r="DL12" s="1002" t="s">
        <v>540</v>
      </c>
      <c r="DM12" s="1003"/>
      <c r="DN12" s="1003"/>
      <c r="DO12" s="1003"/>
      <c r="DP12" s="1004"/>
      <c r="DQ12" s="1002" t="s">
        <v>540</v>
      </c>
      <c r="DR12" s="1003"/>
      <c r="DS12" s="1003"/>
      <c r="DT12" s="1003"/>
      <c r="DU12" s="1004"/>
      <c r="DV12" s="1005"/>
      <c r="DW12" s="1006"/>
      <c r="DX12" s="1006"/>
      <c r="DY12" s="1006"/>
      <c r="DZ12" s="1007"/>
      <c r="EA12" s="227"/>
    </row>
    <row r="13" spans="1:131" s="228" customFormat="1" ht="26.25" customHeight="1" x14ac:dyDescent="0.2">
      <c r="A13" s="231">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5"/>
      <c r="BA13" s="225"/>
      <c r="BB13" s="225"/>
      <c r="BC13" s="225"/>
      <c r="BD13" s="225"/>
      <c r="BE13" s="226"/>
      <c r="BF13" s="226"/>
      <c r="BG13" s="226"/>
      <c r="BH13" s="226"/>
      <c r="BI13" s="226"/>
      <c r="BJ13" s="226"/>
      <c r="BK13" s="226"/>
      <c r="BL13" s="226"/>
      <c r="BM13" s="226"/>
      <c r="BN13" s="226"/>
      <c r="BO13" s="226"/>
      <c r="BP13" s="226"/>
      <c r="BQ13" s="231">
        <v>7</v>
      </c>
      <c r="BR13" s="232"/>
      <c r="BS13" s="1005" t="s">
        <v>555</v>
      </c>
      <c r="BT13" s="1006"/>
      <c r="BU13" s="1006"/>
      <c r="BV13" s="1006"/>
      <c r="BW13" s="1006"/>
      <c r="BX13" s="1006"/>
      <c r="BY13" s="1006"/>
      <c r="BZ13" s="1006"/>
      <c r="CA13" s="1006"/>
      <c r="CB13" s="1006"/>
      <c r="CC13" s="1006"/>
      <c r="CD13" s="1006"/>
      <c r="CE13" s="1006"/>
      <c r="CF13" s="1006"/>
      <c r="CG13" s="1027"/>
      <c r="CH13" s="1002">
        <v>1</v>
      </c>
      <c r="CI13" s="1003"/>
      <c r="CJ13" s="1003"/>
      <c r="CK13" s="1003"/>
      <c r="CL13" s="1004"/>
      <c r="CM13" s="1002">
        <v>45</v>
      </c>
      <c r="CN13" s="1003"/>
      <c r="CO13" s="1003"/>
      <c r="CP13" s="1003"/>
      <c r="CQ13" s="1004"/>
      <c r="CR13" s="1002">
        <v>12</v>
      </c>
      <c r="CS13" s="1003"/>
      <c r="CT13" s="1003"/>
      <c r="CU13" s="1003"/>
      <c r="CV13" s="1004"/>
      <c r="CW13" s="1002" t="s">
        <v>540</v>
      </c>
      <c r="CX13" s="1003"/>
      <c r="CY13" s="1003"/>
      <c r="CZ13" s="1003"/>
      <c r="DA13" s="1004"/>
      <c r="DB13" s="1002" t="s">
        <v>540</v>
      </c>
      <c r="DC13" s="1003"/>
      <c r="DD13" s="1003"/>
      <c r="DE13" s="1003"/>
      <c r="DF13" s="1004"/>
      <c r="DG13" s="1002" t="s">
        <v>540</v>
      </c>
      <c r="DH13" s="1003"/>
      <c r="DI13" s="1003"/>
      <c r="DJ13" s="1003"/>
      <c r="DK13" s="1004"/>
      <c r="DL13" s="1002" t="s">
        <v>540</v>
      </c>
      <c r="DM13" s="1003"/>
      <c r="DN13" s="1003"/>
      <c r="DO13" s="1003"/>
      <c r="DP13" s="1004"/>
      <c r="DQ13" s="1002" t="s">
        <v>540</v>
      </c>
      <c r="DR13" s="1003"/>
      <c r="DS13" s="1003"/>
      <c r="DT13" s="1003"/>
      <c r="DU13" s="1004"/>
      <c r="DV13" s="1005"/>
      <c r="DW13" s="1006"/>
      <c r="DX13" s="1006"/>
      <c r="DY13" s="1006"/>
      <c r="DZ13" s="1007"/>
      <c r="EA13" s="227"/>
    </row>
    <row r="14" spans="1:131" s="228" customFormat="1" ht="26.25" customHeight="1" x14ac:dyDescent="0.2">
      <c r="A14" s="231">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5"/>
      <c r="BA14" s="225"/>
      <c r="BB14" s="225"/>
      <c r="BC14" s="225"/>
      <c r="BD14" s="225"/>
      <c r="BE14" s="226"/>
      <c r="BF14" s="226"/>
      <c r="BG14" s="226"/>
      <c r="BH14" s="226"/>
      <c r="BI14" s="226"/>
      <c r="BJ14" s="226"/>
      <c r="BK14" s="226"/>
      <c r="BL14" s="226"/>
      <c r="BM14" s="226"/>
      <c r="BN14" s="226"/>
      <c r="BO14" s="226"/>
      <c r="BP14" s="226"/>
      <c r="BQ14" s="231">
        <v>8</v>
      </c>
      <c r="BR14" s="232"/>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7"/>
    </row>
    <row r="15" spans="1:131" s="228" customFormat="1" ht="26.25" customHeight="1" x14ac:dyDescent="0.2">
      <c r="A15" s="231">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5"/>
      <c r="BA15" s="225"/>
      <c r="BB15" s="225"/>
      <c r="BC15" s="225"/>
      <c r="BD15" s="225"/>
      <c r="BE15" s="226"/>
      <c r="BF15" s="226"/>
      <c r="BG15" s="226"/>
      <c r="BH15" s="226"/>
      <c r="BI15" s="226"/>
      <c r="BJ15" s="226"/>
      <c r="BK15" s="226"/>
      <c r="BL15" s="226"/>
      <c r="BM15" s="226"/>
      <c r="BN15" s="226"/>
      <c r="BO15" s="226"/>
      <c r="BP15" s="226"/>
      <c r="BQ15" s="231">
        <v>9</v>
      </c>
      <c r="BR15" s="232"/>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7"/>
    </row>
    <row r="16" spans="1:131" s="228" customFormat="1" ht="26.25" customHeight="1" x14ac:dyDescent="0.2">
      <c r="A16" s="231">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5"/>
      <c r="BA16" s="225"/>
      <c r="BB16" s="225"/>
      <c r="BC16" s="225"/>
      <c r="BD16" s="225"/>
      <c r="BE16" s="226"/>
      <c r="BF16" s="226"/>
      <c r="BG16" s="226"/>
      <c r="BH16" s="226"/>
      <c r="BI16" s="226"/>
      <c r="BJ16" s="226"/>
      <c r="BK16" s="226"/>
      <c r="BL16" s="226"/>
      <c r="BM16" s="226"/>
      <c r="BN16" s="226"/>
      <c r="BO16" s="226"/>
      <c r="BP16" s="226"/>
      <c r="BQ16" s="231">
        <v>10</v>
      </c>
      <c r="BR16" s="232"/>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7"/>
    </row>
    <row r="17" spans="1:131" s="228" customFormat="1" ht="26.25" customHeight="1" x14ac:dyDescent="0.2">
      <c r="A17" s="231">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5"/>
      <c r="BA17" s="225"/>
      <c r="BB17" s="225"/>
      <c r="BC17" s="225"/>
      <c r="BD17" s="225"/>
      <c r="BE17" s="226"/>
      <c r="BF17" s="226"/>
      <c r="BG17" s="226"/>
      <c r="BH17" s="226"/>
      <c r="BI17" s="226"/>
      <c r="BJ17" s="226"/>
      <c r="BK17" s="226"/>
      <c r="BL17" s="226"/>
      <c r="BM17" s="226"/>
      <c r="BN17" s="226"/>
      <c r="BO17" s="226"/>
      <c r="BP17" s="226"/>
      <c r="BQ17" s="231">
        <v>11</v>
      </c>
      <c r="BR17" s="232"/>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7"/>
    </row>
    <row r="18" spans="1:131" s="228" customFormat="1" ht="26.25" customHeight="1" x14ac:dyDescent="0.2">
      <c r="A18" s="231">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5"/>
      <c r="BA18" s="225"/>
      <c r="BB18" s="225"/>
      <c r="BC18" s="225"/>
      <c r="BD18" s="225"/>
      <c r="BE18" s="226"/>
      <c r="BF18" s="226"/>
      <c r="BG18" s="226"/>
      <c r="BH18" s="226"/>
      <c r="BI18" s="226"/>
      <c r="BJ18" s="226"/>
      <c r="BK18" s="226"/>
      <c r="BL18" s="226"/>
      <c r="BM18" s="226"/>
      <c r="BN18" s="226"/>
      <c r="BO18" s="226"/>
      <c r="BP18" s="226"/>
      <c r="BQ18" s="231">
        <v>12</v>
      </c>
      <c r="BR18" s="232"/>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7"/>
    </row>
    <row r="19" spans="1:131" s="228" customFormat="1" ht="26.25" customHeight="1" x14ac:dyDescent="0.2">
      <c r="A19" s="231">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5"/>
      <c r="BA19" s="225"/>
      <c r="BB19" s="225"/>
      <c r="BC19" s="225"/>
      <c r="BD19" s="225"/>
      <c r="BE19" s="226"/>
      <c r="BF19" s="226"/>
      <c r="BG19" s="226"/>
      <c r="BH19" s="226"/>
      <c r="BI19" s="226"/>
      <c r="BJ19" s="226"/>
      <c r="BK19" s="226"/>
      <c r="BL19" s="226"/>
      <c r="BM19" s="226"/>
      <c r="BN19" s="226"/>
      <c r="BO19" s="226"/>
      <c r="BP19" s="226"/>
      <c r="BQ19" s="231">
        <v>13</v>
      </c>
      <c r="BR19" s="232"/>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7"/>
    </row>
    <row r="20" spans="1:131" s="228" customFormat="1" ht="26.25" customHeight="1" x14ac:dyDescent="0.2">
      <c r="A20" s="231">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5"/>
      <c r="BA20" s="225"/>
      <c r="BB20" s="225"/>
      <c r="BC20" s="225"/>
      <c r="BD20" s="225"/>
      <c r="BE20" s="226"/>
      <c r="BF20" s="226"/>
      <c r="BG20" s="226"/>
      <c r="BH20" s="226"/>
      <c r="BI20" s="226"/>
      <c r="BJ20" s="226"/>
      <c r="BK20" s="226"/>
      <c r="BL20" s="226"/>
      <c r="BM20" s="226"/>
      <c r="BN20" s="226"/>
      <c r="BO20" s="226"/>
      <c r="BP20" s="226"/>
      <c r="BQ20" s="231">
        <v>14</v>
      </c>
      <c r="BR20" s="232"/>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7"/>
    </row>
    <row r="21" spans="1:131" s="228" customFormat="1" ht="26.25" customHeight="1" thickBot="1" x14ac:dyDescent="0.25">
      <c r="A21" s="231">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5"/>
      <c r="BA21" s="225"/>
      <c r="BB21" s="225"/>
      <c r="BC21" s="225"/>
      <c r="BD21" s="225"/>
      <c r="BE21" s="226"/>
      <c r="BF21" s="226"/>
      <c r="BG21" s="226"/>
      <c r="BH21" s="226"/>
      <c r="BI21" s="226"/>
      <c r="BJ21" s="226"/>
      <c r="BK21" s="226"/>
      <c r="BL21" s="226"/>
      <c r="BM21" s="226"/>
      <c r="BN21" s="226"/>
      <c r="BO21" s="226"/>
      <c r="BP21" s="226"/>
      <c r="BQ21" s="231">
        <v>15</v>
      </c>
      <c r="BR21" s="232"/>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7"/>
    </row>
    <row r="22" spans="1:131" s="228" customFormat="1" ht="26.25" customHeight="1" x14ac:dyDescent="0.2">
      <c r="A22" s="231">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376</v>
      </c>
      <c r="BA22" s="1041"/>
      <c r="BB22" s="1041"/>
      <c r="BC22" s="1041"/>
      <c r="BD22" s="1042"/>
      <c r="BE22" s="226"/>
      <c r="BF22" s="226"/>
      <c r="BG22" s="226"/>
      <c r="BH22" s="226"/>
      <c r="BI22" s="226"/>
      <c r="BJ22" s="226"/>
      <c r="BK22" s="226"/>
      <c r="BL22" s="226"/>
      <c r="BM22" s="226"/>
      <c r="BN22" s="226"/>
      <c r="BO22" s="226"/>
      <c r="BP22" s="226"/>
      <c r="BQ22" s="231">
        <v>16</v>
      </c>
      <c r="BR22" s="232"/>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7"/>
    </row>
    <row r="23" spans="1:131" s="228" customFormat="1" ht="26.25" customHeight="1" thickBot="1" x14ac:dyDescent="0.25">
      <c r="A23" s="233" t="s">
        <v>377</v>
      </c>
      <c r="B23" s="950" t="s">
        <v>378</v>
      </c>
      <c r="C23" s="951"/>
      <c r="D23" s="951"/>
      <c r="E23" s="951"/>
      <c r="F23" s="951"/>
      <c r="G23" s="951"/>
      <c r="H23" s="951"/>
      <c r="I23" s="951"/>
      <c r="J23" s="951"/>
      <c r="K23" s="951"/>
      <c r="L23" s="951"/>
      <c r="M23" s="951"/>
      <c r="N23" s="951"/>
      <c r="O23" s="951"/>
      <c r="P23" s="961"/>
      <c r="Q23" s="1080">
        <v>200576</v>
      </c>
      <c r="R23" s="1074"/>
      <c r="S23" s="1074"/>
      <c r="T23" s="1074"/>
      <c r="U23" s="1074"/>
      <c r="V23" s="1074">
        <v>194202</v>
      </c>
      <c r="W23" s="1074"/>
      <c r="X23" s="1074"/>
      <c r="Y23" s="1074"/>
      <c r="Z23" s="1074"/>
      <c r="AA23" s="1074">
        <v>6374</v>
      </c>
      <c r="AB23" s="1074"/>
      <c r="AC23" s="1074"/>
      <c r="AD23" s="1074"/>
      <c r="AE23" s="1081"/>
      <c r="AF23" s="1082">
        <v>5894</v>
      </c>
      <c r="AG23" s="1074"/>
      <c r="AH23" s="1074"/>
      <c r="AI23" s="1074"/>
      <c r="AJ23" s="1083"/>
      <c r="AK23" s="1084"/>
      <c r="AL23" s="1085"/>
      <c r="AM23" s="1085"/>
      <c r="AN23" s="1085"/>
      <c r="AO23" s="1085"/>
      <c r="AP23" s="1074">
        <v>14260</v>
      </c>
      <c r="AQ23" s="1074"/>
      <c r="AR23" s="1074"/>
      <c r="AS23" s="1074"/>
      <c r="AT23" s="1074"/>
      <c r="AU23" s="1075"/>
      <c r="AV23" s="1075"/>
      <c r="AW23" s="1075"/>
      <c r="AX23" s="1075"/>
      <c r="AY23" s="1076"/>
      <c r="AZ23" s="1077" t="s">
        <v>122</v>
      </c>
      <c r="BA23" s="1078"/>
      <c r="BB23" s="1078"/>
      <c r="BC23" s="1078"/>
      <c r="BD23" s="1079"/>
      <c r="BE23" s="226"/>
      <c r="BF23" s="226"/>
      <c r="BG23" s="226"/>
      <c r="BH23" s="226"/>
      <c r="BI23" s="226"/>
      <c r="BJ23" s="226"/>
      <c r="BK23" s="226"/>
      <c r="BL23" s="226"/>
      <c r="BM23" s="226"/>
      <c r="BN23" s="226"/>
      <c r="BO23" s="226"/>
      <c r="BP23" s="226"/>
      <c r="BQ23" s="231">
        <v>17</v>
      </c>
      <c r="BR23" s="232"/>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7"/>
    </row>
    <row r="24" spans="1:131" s="228" customFormat="1" ht="26.25" customHeight="1" x14ac:dyDescent="0.2">
      <c r="A24" s="1073" t="s">
        <v>379</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5"/>
      <c r="BA24" s="225"/>
      <c r="BB24" s="225"/>
      <c r="BC24" s="225"/>
      <c r="BD24" s="225"/>
      <c r="BE24" s="226"/>
      <c r="BF24" s="226"/>
      <c r="BG24" s="226"/>
      <c r="BH24" s="226"/>
      <c r="BI24" s="226"/>
      <c r="BJ24" s="226"/>
      <c r="BK24" s="226"/>
      <c r="BL24" s="226"/>
      <c r="BM24" s="226"/>
      <c r="BN24" s="226"/>
      <c r="BO24" s="226"/>
      <c r="BP24" s="226"/>
      <c r="BQ24" s="231">
        <v>18</v>
      </c>
      <c r="BR24" s="232"/>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7"/>
    </row>
    <row r="25" spans="1:131" ht="26.25" customHeight="1" thickBot="1" x14ac:dyDescent="0.25">
      <c r="A25" s="1072" t="s">
        <v>380</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5"/>
      <c r="BK25" s="225"/>
      <c r="BL25" s="225"/>
      <c r="BM25" s="225"/>
      <c r="BN25" s="225"/>
      <c r="BO25" s="234"/>
      <c r="BP25" s="234"/>
      <c r="BQ25" s="231">
        <v>19</v>
      </c>
      <c r="BR25" s="232"/>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3"/>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381</v>
      </c>
      <c r="R26" s="1015"/>
      <c r="S26" s="1015"/>
      <c r="T26" s="1015"/>
      <c r="U26" s="1016"/>
      <c r="V26" s="1014" t="s">
        <v>382</v>
      </c>
      <c r="W26" s="1015"/>
      <c r="X26" s="1015"/>
      <c r="Y26" s="1015"/>
      <c r="Z26" s="1016"/>
      <c r="AA26" s="1014" t="s">
        <v>383</v>
      </c>
      <c r="AB26" s="1015"/>
      <c r="AC26" s="1015"/>
      <c r="AD26" s="1015"/>
      <c r="AE26" s="1015"/>
      <c r="AF26" s="1068" t="s">
        <v>384</v>
      </c>
      <c r="AG26" s="1021"/>
      <c r="AH26" s="1021"/>
      <c r="AI26" s="1021"/>
      <c r="AJ26" s="1069"/>
      <c r="AK26" s="1015" t="s">
        <v>385</v>
      </c>
      <c r="AL26" s="1015"/>
      <c r="AM26" s="1015"/>
      <c r="AN26" s="1015"/>
      <c r="AO26" s="1016"/>
      <c r="AP26" s="1014" t="s">
        <v>386</v>
      </c>
      <c r="AQ26" s="1015"/>
      <c r="AR26" s="1015"/>
      <c r="AS26" s="1015"/>
      <c r="AT26" s="1016"/>
      <c r="AU26" s="1014" t="s">
        <v>387</v>
      </c>
      <c r="AV26" s="1015"/>
      <c r="AW26" s="1015"/>
      <c r="AX26" s="1015"/>
      <c r="AY26" s="1016"/>
      <c r="AZ26" s="1014" t="s">
        <v>388</v>
      </c>
      <c r="BA26" s="1015"/>
      <c r="BB26" s="1015"/>
      <c r="BC26" s="1015"/>
      <c r="BD26" s="1016"/>
      <c r="BE26" s="1014" t="s">
        <v>364</v>
      </c>
      <c r="BF26" s="1015"/>
      <c r="BG26" s="1015"/>
      <c r="BH26" s="1015"/>
      <c r="BI26" s="1028"/>
      <c r="BJ26" s="225"/>
      <c r="BK26" s="225"/>
      <c r="BL26" s="225"/>
      <c r="BM26" s="225"/>
      <c r="BN26" s="225"/>
      <c r="BO26" s="234"/>
      <c r="BP26" s="234"/>
      <c r="BQ26" s="231">
        <v>20</v>
      </c>
      <c r="BR26" s="232"/>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3"/>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5"/>
      <c r="BK27" s="225"/>
      <c r="BL27" s="225"/>
      <c r="BM27" s="225"/>
      <c r="BN27" s="225"/>
      <c r="BO27" s="234"/>
      <c r="BP27" s="234"/>
      <c r="BQ27" s="231">
        <v>21</v>
      </c>
      <c r="BR27" s="232"/>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3"/>
    </row>
    <row r="28" spans="1:131" ht="26.25" customHeight="1" thickTop="1" x14ac:dyDescent="0.2">
      <c r="A28" s="235">
        <v>1</v>
      </c>
      <c r="B28" s="1060" t="s">
        <v>389</v>
      </c>
      <c r="C28" s="1061"/>
      <c r="D28" s="1061"/>
      <c r="E28" s="1061"/>
      <c r="F28" s="1061"/>
      <c r="G28" s="1061"/>
      <c r="H28" s="1061"/>
      <c r="I28" s="1061"/>
      <c r="J28" s="1061"/>
      <c r="K28" s="1061"/>
      <c r="L28" s="1061"/>
      <c r="M28" s="1061"/>
      <c r="N28" s="1061"/>
      <c r="O28" s="1061"/>
      <c r="P28" s="1062"/>
      <c r="Q28" s="1063">
        <v>36944</v>
      </c>
      <c r="R28" s="1064"/>
      <c r="S28" s="1064"/>
      <c r="T28" s="1064"/>
      <c r="U28" s="1064"/>
      <c r="V28" s="1064">
        <v>36596</v>
      </c>
      <c r="W28" s="1064"/>
      <c r="X28" s="1064"/>
      <c r="Y28" s="1064"/>
      <c r="Z28" s="1064"/>
      <c r="AA28" s="1064">
        <v>348</v>
      </c>
      <c r="AB28" s="1064"/>
      <c r="AC28" s="1064"/>
      <c r="AD28" s="1064"/>
      <c r="AE28" s="1065"/>
      <c r="AF28" s="1066">
        <v>348</v>
      </c>
      <c r="AG28" s="1064"/>
      <c r="AH28" s="1064"/>
      <c r="AI28" s="1064"/>
      <c r="AJ28" s="1067"/>
      <c r="AK28" s="1055">
        <v>5209</v>
      </c>
      <c r="AL28" s="1056"/>
      <c r="AM28" s="1056"/>
      <c r="AN28" s="1056"/>
      <c r="AO28" s="1056"/>
      <c r="AP28" s="1056" t="s">
        <v>540</v>
      </c>
      <c r="AQ28" s="1056"/>
      <c r="AR28" s="1056"/>
      <c r="AS28" s="1056"/>
      <c r="AT28" s="1056"/>
      <c r="AU28" s="1056" t="s">
        <v>540</v>
      </c>
      <c r="AV28" s="1056"/>
      <c r="AW28" s="1056"/>
      <c r="AX28" s="1056"/>
      <c r="AY28" s="1056"/>
      <c r="AZ28" s="1057" t="s">
        <v>540</v>
      </c>
      <c r="BA28" s="1057"/>
      <c r="BB28" s="1057"/>
      <c r="BC28" s="1057"/>
      <c r="BD28" s="1057"/>
      <c r="BE28" s="1058"/>
      <c r="BF28" s="1058"/>
      <c r="BG28" s="1058"/>
      <c r="BH28" s="1058"/>
      <c r="BI28" s="1059"/>
      <c r="BJ28" s="225"/>
      <c r="BK28" s="225"/>
      <c r="BL28" s="225"/>
      <c r="BM28" s="225"/>
      <c r="BN28" s="225"/>
      <c r="BO28" s="234"/>
      <c r="BP28" s="234"/>
      <c r="BQ28" s="231">
        <v>22</v>
      </c>
      <c r="BR28" s="232"/>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3"/>
    </row>
    <row r="29" spans="1:131" ht="26.25" customHeight="1" x14ac:dyDescent="0.2">
      <c r="A29" s="235">
        <v>2</v>
      </c>
      <c r="B29" s="1043" t="s">
        <v>390</v>
      </c>
      <c r="C29" s="1044"/>
      <c r="D29" s="1044"/>
      <c r="E29" s="1044"/>
      <c r="F29" s="1044"/>
      <c r="G29" s="1044"/>
      <c r="H29" s="1044"/>
      <c r="I29" s="1044"/>
      <c r="J29" s="1044"/>
      <c r="K29" s="1044"/>
      <c r="L29" s="1044"/>
      <c r="M29" s="1044"/>
      <c r="N29" s="1044"/>
      <c r="O29" s="1044"/>
      <c r="P29" s="1045"/>
      <c r="Q29" s="1051">
        <v>9995</v>
      </c>
      <c r="R29" s="1052"/>
      <c r="S29" s="1052"/>
      <c r="T29" s="1052"/>
      <c r="U29" s="1052"/>
      <c r="V29" s="1052">
        <v>9957</v>
      </c>
      <c r="W29" s="1052"/>
      <c r="X29" s="1052"/>
      <c r="Y29" s="1052"/>
      <c r="Z29" s="1052"/>
      <c r="AA29" s="1052">
        <v>38</v>
      </c>
      <c r="AB29" s="1052"/>
      <c r="AC29" s="1052"/>
      <c r="AD29" s="1052"/>
      <c r="AE29" s="1053"/>
      <c r="AF29" s="1048">
        <v>38</v>
      </c>
      <c r="AG29" s="1049"/>
      <c r="AH29" s="1049"/>
      <c r="AI29" s="1049"/>
      <c r="AJ29" s="1050"/>
      <c r="AK29" s="993">
        <v>4572</v>
      </c>
      <c r="AL29" s="984"/>
      <c r="AM29" s="984"/>
      <c r="AN29" s="984"/>
      <c r="AO29" s="984"/>
      <c r="AP29" s="994" t="s">
        <v>540</v>
      </c>
      <c r="AQ29" s="992"/>
      <c r="AR29" s="992"/>
      <c r="AS29" s="992"/>
      <c r="AT29" s="993"/>
      <c r="AU29" s="994" t="s">
        <v>540</v>
      </c>
      <c r="AV29" s="992"/>
      <c r="AW29" s="992"/>
      <c r="AX29" s="992"/>
      <c r="AY29" s="993"/>
      <c r="AZ29" s="994" t="s">
        <v>540</v>
      </c>
      <c r="BA29" s="992"/>
      <c r="BB29" s="992"/>
      <c r="BC29" s="992"/>
      <c r="BD29" s="993"/>
      <c r="BE29" s="985"/>
      <c r="BF29" s="985"/>
      <c r="BG29" s="985"/>
      <c r="BH29" s="985"/>
      <c r="BI29" s="986"/>
      <c r="BJ29" s="225"/>
      <c r="BK29" s="225"/>
      <c r="BL29" s="225"/>
      <c r="BM29" s="225"/>
      <c r="BN29" s="225"/>
      <c r="BO29" s="234"/>
      <c r="BP29" s="234"/>
      <c r="BQ29" s="231">
        <v>23</v>
      </c>
      <c r="BR29" s="232"/>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3"/>
    </row>
    <row r="30" spans="1:131" ht="26.25" customHeight="1" x14ac:dyDescent="0.2">
      <c r="A30" s="235">
        <v>3</v>
      </c>
      <c r="B30" s="1043" t="s">
        <v>391</v>
      </c>
      <c r="C30" s="1044"/>
      <c r="D30" s="1044"/>
      <c r="E30" s="1044"/>
      <c r="F30" s="1044"/>
      <c r="G30" s="1044"/>
      <c r="H30" s="1044"/>
      <c r="I30" s="1044"/>
      <c r="J30" s="1044"/>
      <c r="K30" s="1044"/>
      <c r="L30" s="1044"/>
      <c r="M30" s="1044"/>
      <c r="N30" s="1044"/>
      <c r="O30" s="1044"/>
      <c r="P30" s="1045"/>
      <c r="Q30" s="1051">
        <v>27826</v>
      </c>
      <c r="R30" s="1052"/>
      <c r="S30" s="1052"/>
      <c r="T30" s="1052"/>
      <c r="U30" s="1052"/>
      <c r="V30" s="1052">
        <v>27025</v>
      </c>
      <c r="W30" s="1052"/>
      <c r="X30" s="1052"/>
      <c r="Y30" s="1052"/>
      <c r="Z30" s="1052"/>
      <c r="AA30" s="1052">
        <v>801</v>
      </c>
      <c r="AB30" s="1052"/>
      <c r="AC30" s="1052"/>
      <c r="AD30" s="1052"/>
      <c r="AE30" s="1053"/>
      <c r="AF30" s="1048">
        <v>801</v>
      </c>
      <c r="AG30" s="1049"/>
      <c r="AH30" s="1049"/>
      <c r="AI30" s="1049"/>
      <c r="AJ30" s="1050"/>
      <c r="AK30" s="993">
        <v>4313</v>
      </c>
      <c r="AL30" s="984"/>
      <c r="AM30" s="984"/>
      <c r="AN30" s="984"/>
      <c r="AO30" s="984"/>
      <c r="AP30" s="994" t="s">
        <v>540</v>
      </c>
      <c r="AQ30" s="992"/>
      <c r="AR30" s="992"/>
      <c r="AS30" s="992"/>
      <c r="AT30" s="993"/>
      <c r="AU30" s="994" t="s">
        <v>540</v>
      </c>
      <c r="AV30" s="992"/>
      <c r="AW30" s="992"/>
      <c r="AX30" s="992"/>
      <c r="AY30" s="993"/>
      <c r="AZ30" s="994" t="s">
        <v>540</v>
      </c>
      <c r="BA30" s="992"/>
      <c r="BB30" s="992"/>
      <c r="BC30" s="992"/>
      <c r="BD30" s="993"/>
      <c r="BE30" s="985"/>
      <c r="BF30" s="985"/>
      <c r="BG30" s="985"/>
      <c r="BH30" s="985"/>
      <c r="BI30" s="986"/>
      <c r="BJ30" s="225"/>
      <c r="BK30" s="225"/>
      <c r="BL30" s="225"/>
      <c r="BM30" s="225"/>
      <c r="BN30" s="225"/>
      <c r="BO30" s="234"/>
      <c r="BP30" s="234"/>
      <c r="BQ30" s="231">
        <v>24</v>
      </c>
      <c r="BR30" s="232"/>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3"/>
    </row>
    <row r="31" spans="1:131" ht="26.25" customHeight="1" x14ac:dyDescent="0.2">
      <c r="A31" s="235">
        <v>4</v>
      </c>
      <c r="B31" s="1043"/>
      <c r="C31" s="1044"/>
      <c r="D31" s="1044"/>
      <c r="E31" s="1044"/>
      <c r="F31" s="1044"/>
      <c r="G31" s="1044"/>
      <c r="H31" s="1044"/>
      <c r="I31" s="1044"/>
      <c r="J31" s="1044"/>
      <c r="K31" s="1044"/>
      <c r="L31" s="1044"/>
      <c r="M31" s="1044"/>
      <c r="N31" s="1044"/>
      <c r="O31" s="1044"/>
      <c r="P31" s="1045"/>
      <c r="Q31" s="1051"/>
      <c r="R31" s="1052"/>
      <c r="S31" s="1052"/>
      <c r="T31" s="1052"/>
      <c r="U31" s="1052"/>
      <c r="V31" s="1052"/>
      <c r="W31" s="1052"/>
      <c r="X31" s="1052"/>
      <c r="Y31" s="1052"/>
      <c r="Z31" s="1052"/>
      <c r="AA31" s="1052"/>
      <c r="AB31" s="1052"/>
      <c r="AC31" s="1052"/>
      <c r="AD31" s="1052"/>
      <c r="AE31" s="1053"/>
      <c r="AF31" s="1048"/>
      <c r="AG31" s="1049"/>
      <c r="AH31" s="1049"/>
      <c r="AI31" s="1049"/>
      <c r="AJ31" s="1050"/>
      <c r="AK31" s="993"/>
      <c r="AL31" s="984"/>
      <c r="AM31" s="984"/>
      <c r="AN31" s="984"/>
      <c r="AO31" s="984"/>
      <c r="AP31" s="984"/>
      <c r="AQ31" s="984"/>
      <c r="AR31" s="984"/>
      <c r="AS31" s="984"/>
      <c r="AT31" s="984"/>
      <c r="AU31" s="984"/>
      <c r="AV31" s="984"/>
      <c r="AW31" s="984"/>
      <c r="AX31" s="984"/>
      <c r="AY31" s="984"/>
      <c r="AZ31" s="1054"/>
      <c r="BA31" s="1054"/>
      <c r="BB31" s="1054"/>
      <c r="BC31" s="1054"/>
      <c r="BD31" s="1054"/>
      <c r="BE31" s="985"/>
      <c r="BF31" s="985"/>
      <c r="BG31" s="985"/>
      <c r="BH31" s="985"/>
      <c r="BI31" s="986"/>
      <c r="BJ31" s="225"/>
      <c r="BK31" s="225"/>
      <c r="BL31" s="225"/>
      <c r="BM31" s="225"/>
      <c r="BN31" s="225"/>
      <c r="BO31" s="234"/>
      <c r="BP31" s="234"/>
      <c r="BQ31" s="231">
        <v>25</v>
      </c>
      <c r="BR31" s="232"/>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3"/>
    </row>
    <row r="32" spans="1:131" ht="26.25" customHeight="1" x14ac:dyDescent="0.2">
      <c r="A32" s="235">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5"/>
      <c r="BK32" s="225"/>
      <c r="BL32" s="225"/>
      <c r="BM32" s="225"/>
      <c r="BN32" s="225"/>
      <c r="BO32" s="234"/>
      <c r="BP32" s="234"/>
      <c r="BQ32" s="231">
        <v>26</v>
      </c>
      <c r="BR32" s="232"/>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3"/>
    </row>
    <row r="33" spans="1:131" ht="26.25" customHeight="1" x14ac:dyDescent="0.2">
      <c r="A33" s="235">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5"/>
      <c r="BK33" s="225"/>
      <c r="BL33" s="225"/>
      <c r="BM33" s="225"/>
      <c r="BN33" s="225"/>
      <c r="BO33" s="234"/>
      <c r="BP33" s="234"/>
      <c r="BQ33" s="231">
        <v>27</v>
      </c>
      <c r="BR33" s="232"/>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3"/>
    </row>
    <row r="34" spans="1:131" ht="26.25" customHeight="1" x14ac:dyDescent="0.2">
      <c r="A34" s="235">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5"/>
      <c r="BK34" s="225"/>
      <c r="BL34" s="225"/>
      <c r="BM34" s="225"/>
      <c r="BN34" s="225"/>
      <c r="BO34" s="234"/>
      <c r="BP34" s="234"/>
      <c r="BQ34" s="231">
        <v>28</v>
      </c>
      <c r="BR34" s="232"/>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3"/>
    </row>
    <row r="35" spans="1:131" ht="26.25" customHeight="1" x14ac:dyDescent="0.2">
      <c r="A35" s="235">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5"/>
      <c r="BK35" s="225"/>
      <c r="BL35" s="225"/>
      <c r="BM35" s="225"/>
      <c r="BN35" s="225"/>
      <c r="BO35" s="234"/>
      <c r="BP35" s="234"/>
      <c r="BQ35" s="231">
        <v>29</v>
      </c>
      <c r="BR35" s="232"/>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3"/>
    </row>
    <row r="36" spans="1:131" ht="26.25" customHeight="1" x14ac:dyDescent="0.2">
      <c r="A36" s="235">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5"/>
      <c r="BK36" s="225"/>
      <c r="BL36" s="225"/>
      <c r="BM36" s="225"/>
      <c r="BN36" s="225"/>
      <c r="BO36" s="234"/>
      <c r="BP36" s="234"/>
      <c r="BQ36" s="231">
        <v>30</v>
      </c>
      <c r="BR36" s="232"/>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3"/>
    </row>
    <row r="37" spans="1:131" ht="26.25" customHeight="1" x14ac:dyDescent="0.2">
      <c r="A37" s="235">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5"/>
      <c r="BK37" s="225"/>
      <c r="BL37" s="225"/>
      <c r="BM37" s="225"/>
      <c r="BN37" s="225"/>
      <c r="BO37" s="234"/>
      <c r="BP37" s="234"/>
      <c r="BQ37" s="231">
        <v>31</v>
      </c>
      <c r="BR37" s="232"/>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3"/>
    </row>
    <row r="38" spans="1:131" ht="26.25" customHeight="1" x14ac:dyDescent="0.2">
      <c r="A38" s="235">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5"/>
      <c r="BK38" s="225"/>
      <c r="BL38" s="225"/>
      <c r="BM38" s="225"/>
      <c r="BN38" s="225"/>
      <c r="BO38" s="234"/>
      <c r="BP38" s="234"/>
      <c r="BQ38" s="231">
        <v>32</v>
      </c>
      <c r="BR38" s="232"/>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3"/>
    </row>
    <row r="39" spans="1:131" ht="26.25" customHeight="1" x14ac:dyDescent="0.2">
      <c r="A39" s="235">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5"/>
      <c r="BK39" s="225"/>
      <c r="BL39" s="225"/>
      <c r="BM39" s="225"/>
      <c r="BN39" s="225"/>
      <c r="BO39" s="234"/>
      <c r="BP39" s="234"/>
      <c r="BQ39" s="231">
        <v>33</v>
      </c>
      <c r="BR39" s="232"/>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3"/>
    </row>
    <row r="40" spans="1:131" ht="26.25" customHeight="1" x14ac:dyDescent="0.2">
      <c r="A40" s="231">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5"/>
      <c r="BK40" s="225"/>
      <c r="BL40" s="225"/>
      <c r="BM40" s="225"/>
      <c r="BN40" s="225"/>
      <c r="BO40" s="234"/>
      <c r="BP40" s="234"/>
      <c r="BQ40" s="231">
        <v>34</v>
      </c>
      <c r="BR40" s="232"/>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3"/>
    </row>
    <row r="41" spans="1:131" ht="26.25" customHeight="1" x14ac:dyDescent="0.2">
      <c r="A41" s="231">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5"/>
      <c r="BK41" s="225"/>
      <c r="BL41" s="225"/>
      <c r="BM41" s="225"/>
      <c r="BN41" s="225"/>
      <c r="BO41" s="234"/>
      <c r="BP41" s="234"/>
      <c r="BQ41" s="231">
        <v>35</v>
      </c>
      <c r="BR41" s="232"/>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3"/>
    </row>
    <row r="42" spans="1:131" ht="26.25" customHeight="1" x14ac:dyDescent="0.2">
      <c r="A42" s="231">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5"/>
      <c r="BK42" s="225"/>
      <c r="BL42" s="225"/>
      <c r="BM42" s="225"/>
      <c r="BN42" s="225"/>
      <c r="BO42" s="234"/>
      <c r="BP42" s="234"/>
      <c r="BQ42" s="231">
        <v>36</v>
      </c>
      <c r="BR42" s="232"/>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3"/>
    </row>
    <row r="43" spans="1:131" ht="26.25" customHeight="1" x14ac:dyDescent="0.2">
      <c r="A43" s="231">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5"/>
      <c r="BK43" s="225"/>
      <c r="BL43" s="225"/>
      <c r="BM43" s="225"/>
      <c r="BN43" s="225"/>
      <c r="BO43" s="234"/>
      <c r="BP43" s="234"/>
      <c r="BQ43" s="231">
        <v>37</v>
      </c>
      <c r="BR43" s="232"/>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3"/>
    </row>
    <row r="44" spans="1:131" ht="26.25" customHeight="1" x14ac:dyDescent="0.2">
      <c r="A44" s="231">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5"/>
      <c r="BK44" s="225"/>
      <c r="BL44" s="225"/>
      <c r="BM44" s="225"/>
      <c r="BN44" s="225"/>
      <c r="BO44" s="234"/>
      <c r="BP44" s="234"/>
      <c r="BQ44" s="231">
        <v>38</v>
      </c>
      <c r="BR44" s="232"/>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3"/>
    </row>
    <row r="45" spans="1:131" ht="26.25" customHeight="1" x14ac:dyDescent="0.2">
      <c r="A45" s="231">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5"/>
      <c r="BK45" s="225"/>
      <c r="BL45" s="225"/>
      <c r="BM45" s="225"/>
      <c r="BN45" s="225"/>
      <c r="BO45" s="234"/>
      <c r="BP45" s="234"/>
      <c r="BQ45" s="231">
        <v>39</v>
      </c>
      <c r="BR45" s="232"/>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3"/>
    </row>
    <row r="46" spans="1:131" ht="26.25" customHeight="1" x14ac:dyDescent="0.2">
      <c r="A46" s="231">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5"/>
      <c r="BK46" s="225"/>
      <c r="BL46" s="225"/>
      <c r="BM46" s="225"/>
      <c r="BN46" s="225"/>
      <c r="BO46" s="234"/>
      <c r="BP46" s="234"/>
      <c r="BQ46" s="231">
        <v>40</v>
      </c>
      <c r="BR46" s="232"/>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3"/>
    </row>
    <row r="47" spans="1:131" ht="26.25" customHeight="1" x14ac:dyDescent="0.2">
      <c r="A47" s="231">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5"/>
      <c r="BK47" s="225"/>
      <c r="BL47" s="225"/>
      <c r="BM47" s="225"/>
      <c r="BN47" s="225"/>
      <c r="BO47" s="234"/>
      <c r="BP47" s="234"/>
      <c r="BQ47" s="231">
        <v>41</v>
      </c>
      <c r="BR47" s="232"/>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3"/>
    </row>
    <row r="48" spans="1:131" ht="26.25" customHeight="1" x14ac:dyDescent="0.2">
      <c r="A48" s="231">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5"/>
      <c r="BK48" s="225"/>
      <c r="BL48" s="225"/>
      <c r="BM48" s="225"/>
      <c r="BN48" s="225"/>
      <c r="BO48" s="234"/>
      <c r="BP48" s="234"/>
      <c r="BQ48" s="231">
        <v>42</v>
      </c>
      <c r="BR48" s="232"/>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3"/>
    </row>
    <row r="49" spans="1:131" ht="26.25" customHeight="1" x14ac:dyDescent="0.2">
      <c r="A49" s="231">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5"/>
      <c r="BK49" s="225"/>
      <c r="BL49" s="225"/>
      <c r="BM49" s="225"/>
      <c r="BN49" s="225"/>
      <c r="BO49" s="234"/>
      <c r="BP49" s="234"/>
      <c r="BQ49" s="231">
        <v>43</v>
      </c>
      <c r="BR49" s="232"/>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3"/>
    </row>
    <row r="50" spans="1:131" ht="26.25" customHeight="1" x14ac:dyDescent="0.2">
      <c r="A50" s="231">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5"/>
      <c r="BK50" s="225"/>
      <c r="BL50" s="225"/>
      <c r="BM50" s="225"/>
      <c r="BN50" s="225"/>
      <c r="BO50" s="234"/>
      <c r="BP50" s="234"/>
      <c r="BQ50" s="231">
        <v>44</v>
      </c>
      <c r="BR50" s="232"/>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3"/>
    </row>
    <row r="51" spans="1:131" ht="26.25" customHeight="1" x14ac:dyDescent="0.2">
      <c r="A51" s="231">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5"/>
      <c r="BK51" s="225"/>
      <c r="BL51" s="225"/>
      <c r="BM51" s="225"/>
      <c r="BN51" s="225"/>
      <c r="BO51" s="234"/>
      <c r="BP51" s="234"/>
      <c r="BQ51" s="231">
        <v>45</v>
      </c>
      <c r="BR51" s="232"/>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3"/>
    </row>
    <row r="52" spans="1:131" ht="26.25" customHeight="1" x14ac:dyDescent="0.2">
      <c r="A52" s="231">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5"/>
      <c r="BK52" s="225"/>
      <c r="BL52" s="225"/>
      <c r="BM52" s="225"/>
      <c r="BN52" s="225"/>
      <c r="BO52" s="234"/>
      <c r="BP52" s="234"/>
      <c r="BQ52" s="231">
        <v>46</v>
      </c>
      <c r="BR52" s="232"/>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3"/>
    </row>
    <row r="53" spans="1:131" ht="26.25" customHeight="1" x14ac:dyDescent="0.2">
      <c r="A53" s="231">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5"/>
      <c r="BK53" s="225"/>
      <c r="BL53" s="225"/>
      <c r="BM53" s="225"/>
      <c r="BN53" s="225"/>
      <c r="BO53" s="234"/>
      <c r="BP53" s="234"/>
      <c r="BQ53" s="231">
        <v>47</v>
      </c>
      <c r="BR53" s="232"/>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3"/>
    </row>
    <row r="54" spans="1:131" ht="26.25" customHeight="1" x14ac:dyDescent="0.2">
      <c r="A54" s="231">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5"/>
      <c r="BK54" s="225"/>
      <c r="BL54" s="225"/>
      <c r="BM54" s="225"/>
      <c r="BN54" s="225"/>
      <c r="BO54" s="234"/>
      <c r="BP54" s="234"/>
      <c r="BQ54" s="231">
        <v>48</v>
      </c>
      <c r="BR54" s="232"/>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3"/>
    </row>
    <row r="55" spans="1:131" ht="26.25" customHeight="1" x14ac:dyDescent="0.2">
      <c r="A55" s="231">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5"/>
      <c r="BK55" s="225"/>
      <c r="BL55" s="225"/>
      <c r="BM55" s="225"/>
      <c r="BN55" s="225"/>
      <c r="BO55" s="234"/>
      <c r="BP55" s="234"/>
      <c r="BQ55" s="231">
        <v>49</v>
      </c>
      <c r="BR55" s="232"/>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3"/>
    </row>
    <row r="56" spans="1:131" ht="26.25" customHeight="1" x14ac:dyDescent="0.2">
      <c r="A56" s="231">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5"/>
      <c r="BK56" s="225"/>
      <c r="BL56" s="225"/>
      <c r="BM56" s="225"/>
      <c r="BN56" s="225"/>
      <c r="BO56" s="234"/>
      <c r="BP56" s="234"/>
      <c r="BQ56" s="231">
        <v>50</v>
      </c>
      <c r="BR56" s="232"/>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3"/>
    </row>
    <row r="57" spans="1:131" ht="26.25" customHeight="1" x14ac:dyDescent="0.2">
      <c r="A57" s="231">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5"/>
      <c r="BK57" s="225"/>
      <c r="BL57" s="225"/>
      <c r="BM57" s="225"/>
      <c r="BN57" s="225"/>
      <c r="BO57" s="234"/>
      <c r="BP57" s="234"/>
      <c r="BQ57" s="231">
        <v>51</v>
      </c>
      <c r="BR57" s="232"/>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3"/>
    </row>
    <row r="58" spans="1:131" ht="26.25" customHeight="1" x14ac:dyDescent="0.2">
      <c r="A58" s="231">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5"/>
      <c r="BK58" s="225"/>
      <c r="BL58" s="225"/>
      <c r="BM58" s="225"/>
      <c r="BN58" s="225"/>
      <c r="BO58" s="234"/>
      <c r="BP58" s="234"/>
      <c r="BQ58" s="231">
        <v>52</v>
      </c>
      <c r="BR58" s="232"/>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3"/>
    </row>
    <row r="59" spans="1:131" ht="26.25" customHeight="1" x14ac:dyDescent="0.2">
      <c r="A59" s="231">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5"/>
      <c r="BK59" s="225"/>
      <c r="BL59" s="225"/>
      <c r="BM59" s="225"/>
      <c r="BN59" s="225"/>
      <c r="BO59" s="234"/>
      <c r="BP59" s="234"/>
      <c r="BQ59" s="231">
        <v>53</v>
      </c>
      <c r="BR59" s="232"/>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3"/>
    </row>
    <row r="60" spans="1:131" ht="26.25" customHeight="1" x14ac:dyDescent="0.2">
      <c r="A60" s="231">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5"/>
      <c r="BK60" s="225"/>
      <c r="BL60" s="225"/>
      <c r="BM60" s="225"/>
      <c r="BN60" s="225"/>
      <c r="BO60" s="234"/>
      <c r="BP60" s="234"/>
      <c r="BQ60" s="231">
        <v>54</v>
      </c>
      <c r="BR60" s="232"/>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3"/>
    </row>
    <row r="61" spans="1:131" ht="26.25" customHeight="1" thickBot="1" x14ac:dyDescent="0.25">
      <c r="A61" s="231">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5"/>
      <c r="BK61" s="225"/>
      <c r="BL61" s="225"/>
      <c r="BM61" s="225"/>
      <c r="BN61" s="225"/>
      <c r="BO61" s="234"/>
      <c r="BP61" s="234"/>
      <c r="BQ61" s="231">
        <v>55</v>
      </c>
      <c r="BR61" s="232"/>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3"/>
    </row>
    <row r="62" spans="1:131" ht="26.25" customHeight="1" x14ac:dyDescent="0.2">
      <c r="A62" s="231">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392</v>
      </c>
      <c r="BK62" s="1041"/>
      <c r="BL62" s="1041"/>
      <c r="BM62" s="1041"/>
      <c r="BN62" s="1042"/>
      <c r="BO62" s="234"/>
      <c r="BP62" s="234"/>
      <c r="BQ62" s="231">
        <v>56</v>
      </c>
      <c r="BR62" s="232"/>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3"/>
    </row>
    <row r="63" spans="1:131" ht="26.25" customHeight="1" thickBot="1" x14ac:dyDescent="0.25">
      <c r="A63" s="233" t="s">
        <v>377</v>
      </c>
      <c r="B63" s="950" t="s">
        <v>393</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1187</v>
      </c>
      <c r="AG63" s="972"/>
      <c r="AH63" s="972"/>
      <c r="AI63" s="972"/>
      <c r="AJ63" s="1035"/>
      <c r="AK63" s="1036"/>
      <c r="AL63" s="976"/>
      <c r="AM63" s="976"/>
      <c r="AN63" s="976"/>
      <c r="AO63" s="976"/>
      <c r="AP63" s="972" t="s">
        <v>561</v>
      </c>
      <c r="AQ63" s="972"/>
      <c r="AR63" s="972"/>
      <c r="AS63" s="972"/>
      <c r="AT63" s="972"/>
      <c r="AU63" s="972" t="s">
        <v>561</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4"/>
      <c r="BP63" s="234"/>
      <c r="BQ63" s="231">
        <v>57</v>
      </c>
      <c r="BR63" s="232"/>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3"/>
    </row>
    <row r="64" spans="1:131" ht="26.25" customHeight="1" x14ac:dyDescent="0.2">
      <c r="A64" s="234"/>
      <c r="B64" s="234"/>
      <c r="C64" s="234"/>
      <c r="D64" s="234"/>
      <c r="E64" s="234"/>
      <c r="F64" s="234"/>
      <c r="G64" s="234"/>
      <c r="H64" s="234"/>
      <c r="I64" s="234"/>
      <c r="J64" s="234"/>
      <c r="K64" s="234"/>
      <c r="L64" s="234"/>
      <c r="M64" s="234"/>
      <c r="N64" s="234"/>
      <c r="O64" s="234"/>
      <c r="P64" s="234"/>
      <c r="Q64" s="234"/>
      <c r="R64" s="234"/>
      <c r="S64" s="234"/>
      <c r="T64" s="234"/>
      <c r="U64" s="234"/>
      <c r="V64" s="234"/>
      <c r="W64" s="234"/>
      <c r="X64" s="234"/>
      <c r="Y64" s="234"/>
      <c r="Z64" s="234"/>
      <c r="AA64" s="234"/>
      <c r="AB64" s="234"/>
      <c r="AC64" s="234"/>
      <c r="AD64" s="234"/>
      <c r="AE64" s="234"/>
      <c r="AF64" s="234"/>
      <c r="AG64" s="234"/>
      <c r="AH64" s="234"/>
      <c r="AI64" s="234"/>
      <c r="AJ64" s="234"/>
      <c r="AK64" s="234"/>
      <c r="AL64" s="234"/>
      <c r="AM64" s="234"/>
      <c r="AN64" s="234"/>
      <c r="AO64" s="234"/>
      <c r="AP64" s="234"/>
      <c r="AQ64" s="234"/>
      <c r="AR64" s="234"/>
      <c r="AS64" s="234"/>
      <c r="AT64" s="234"/>
      <c r="AU64" s="234"/>
      <c r="AV64" s="234"/>
      <c r="AW64" s="234"/>
      <c r="AX64" s="234"/>
      <c r="AY64" s="234"/>
      <c r="AZ64" s="234"/>
      <c r="BA64" s="234"/>
      <c r="BB64" s="234"/>
      <c r="BC64" s="234"/>
      <c r="BD64" s="234"/>
      <c r="BE64" s="234"/>
      <c r="BF64" s="234"/>
      <c r="BG64" s="234"/>
      <c r="BH64" s="234"/>
      <c r="BI64" s="234"/>
      <c r="BJ64" s="234"/>
      <c r="BK64" s="234"/>
      <c r="BL64" s="234"/>
      <c r="BM64" s="234"/>
      <c r="BN64" s="234"/>
      <c r="BO64" s="234"/>
      <c r="BP64" s="234"/>
      <c r="BQ64" s="231">
        <v>58</v>
      </c>
      <c r="BR64" s="232"/>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3"/>
    </row>
    <row r="65" spans="1:131" ht="26.25" customHeight="1" thickBot="1" x14ac:dyDescent="0.25">
      <c r="A65" s="225" t="s">
        <v>394</v>
      </c>
      <c r="B65" s="225"/>
      <c r="C65" s="225"/>
      <c r="D65" s="225"/>
      <c r="E65" s="225"/>
      <c r="F65" s="225"/>
      <c r="G65" s="225"/>
      <c r="H65" s="225"/>
      <c r="I65" s="225"/>
      <c r="J65" s="225"/>
      <c r="K65" s="225"/>
      <c r="L65" s="225"/>
      <c r="M65" s="225"/>
      <c r="N65" s="225"/>
      <c r="O65" s="225"/>
      <c r="P65" s="225"/>
      <c r="Q65" s="225"/>
      <c r="R65" s="225"/>
      <c r="S65" s="225"/>
      <c r="T65" s="225"/>
      <c r="U65" s="225"/>
      <c r="V65" s="225"/>
      <c r="W65" s="225"/>
      <c r="X65" s="225"/>
      <c r="Y65" s="225"/>
      <c r="Z65" s="225"/>
      <c r="AA65" s="225"/>
      <c r="AB65" s="225"/>
      <c r="AC65" s="225"/>
      <c r="AD65" s="225"/>
      <c r="AE65" s="225"/>
      <c r="AF65" s="225"/>
      <c r="AG65" s="225"/>
      <c r="AH65" s="225"/>
      <c r="AI65" s="225"/>
      <c r="AJ65" s="225"/>
      <c r="AK65" s="225"/>
      <c r="AL65" s="225"/>
      <c r="AM65" s="225"/>
      <c r="AN65" s="225"/>
      <c r="AO65" s="225"/>
      <c r="AP65" s="225"/>
      <c r="AQ65" s="225"/>
      <c r="AR65" s="225"/>
      <c r="AS65" s="225"/>
      <c r="AT65" s="225"/>
      <c r="AU65" s="225"/>
      <c r="AV65" s="225"/>
      <c r="AW65" s="225"/>
      <c r="AX65" s="225"/>
      <c r="AY65" s="225"/>
      <c r="AZ65" s="225"/>
      <c r="BA65" s="225"/>
      <c r="BB65" s="225"/>
      <c r="BC65" s="225"/>
      <c r="BD65" s="225"/>
      <c r="BE65" s="234"/>
      <c r="BF65" s="234"/>
      <c r="BG65" s="234"/>
      <c r="BH65" s="234"/>
      <c r="BI65" s="234"/>
      <c r="BJ65" s="234"/>
      <c r="BK65" s="234"/>
      <c r="BL65" s="234"/>
      <c r="BM65" s="234"/>
      <c r="BN65" s="234"/>
      <c r="BO65" s="234"/>
      <c r="BP65" s="234"/>
      <c r="BQ65" s="231">
        <v>59</v>
      </c>
      <c r="BR65" s="232"/>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3"/>
    </row>
    <row r="66" spans="1:131" ht="26.25" customHeight="1" x14ac:dyDescent="0.2">
      <c r="A66" s="1008" t="s">
        <v>395</v>
      </c>
      <c r="B66" s="1009"/>
      <c r="C66" s="1009"/>
      <c r="D66" s="1009"/>
      <c r="E66" s="1009"/>
      <c r="F66" s="1009"/>
      <c r="G66" s="1009"/>
      <c r="H66" s="1009"/>
      <c r="I66" s="1009"/>
      <c r="J66" s="1009"/>
      <c r="K66" s="1009"/>
      <c r="L66" s="1009"/>
      <c r="M66" s="1009"/>
      <c r="N66" s="1009"/>
      <c r="O66" s="1009"/>
      <c r="P66" s="1010"/>
      <c r="Q66" s="1014" t="s">
        <v>381</v>
      </c>
      <c r="R66" s="1015"/>
      <c r="S66" s="1015"/>
      <c r="T66" s="1015"/>
      <c r="U66" s="1016"/>
      <c r="V66" s="1014" t="s">
        <v>382</v>
      </c>
      <c r="W66" s="1015"/>
      <c r="X66" s="1015"/>
      <c r="Y66" s="1015"/>
      <c r="Z66" s="1016"/>
      <c r="AA66" s="1014" t="s">
        <v>383</v>
      </c>
      <c r="AB66" s="1015"/>
      <c r="AC66" s="1015"/>
      <c r="AD66" s="1015"/>
      <c r="AE66" s="1016"/>
      <c r="AF66" s="1020" t="s">
        <v>384</v>
      </c>
      <c r="AG66" s="1021"/>
      <c r="AH66" s="1021"/>
      <c r="AI66" s="1021"/>
      <c r="AJ66" s="1022"/>
      <c r="AK66" s="1014" t="s">
        <v>385</v>
      </c>
      <c r="AL66" s="1009"/>
      <c r="AM66" s="1009"/>
      <c r="AN66" s="1009"/>
      <c r="AO66" s="1010"/>
      <c r="AP66" s="1014" t="s">
        <v>386</v>
      </c>
      <c r="AQ66" s="1015"/>
      <c r="AR66" s="1015"/>
      <c r="AS66" s="1015"/>
      <c r="AT66" s="1016"/>
      <c r="AU66" s="1014" t="s">
        <v>396</v>
      </c>
      <c r="AV66" s="1015"/>
      <c r="AW66" s="1015"/>
      <c r="AX66" s="1015"/>
      <c r="AY66" s="1016"/>
      <c r="AZ66" s="1014" t="s">
        <v>364</v>
      </c>
      <c r="BA66" s="1015"/>
      <c r="BB66" s="1015"/>
      <c r="BC66" s="1015"/>
      <c r="BD66" s="1028"/>
      <c r="BE66" s="234"/>
      <c r="BF66" s="234"/>
      <c r="BG66" s="234"/>
      <c r="BH66" s="234"/>
      <c r="BI66" s="234"/>
      <c r="BJ66" s="234"/>
      <c r="BK66" s="234"/>
      <c r="BL66" s="234"/>
      <c r="BM66" s="234"/>
      <c r="BN66" s="234"/>
      <c r="BO66" s="234"/>
      <c r="BP66" s="234"/>
      <c r="BQ66" s="231">
        <v>60</v>
      </c>
      <c r="BR66" s="236"/>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3"/>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4"/>
      <c r="BF67" s="234"/>
      <c r="BG67" s="234"/>
      <c r="BH67" s="234"/>
      <c r="BI67" s="234"/>
      <c r="BJ67" s="234"/>
      <c r="BK67" s="234"/>
      <c r="BL67" s="234"/>
      <c r="BM67" s="234"/>
      <c r="BN67" s="234"/>
      <c r="BO67" s="234"/>
      <c r="BP67" s="234"/>
      <c r="BQ67" s="231">
        <v>61</v>
      </c>
      <c r="BR67" s="236"/>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3"/>
    </row>
    <row r="68" spans="1:131" ht="26.25" customHeight="1" thickTop="1" x14ac:dyDescent="0.2">
      <c r="A68" s="229">
        <v>1</v>
      </c>
      <c r="B68" s="998" t="s">
        <v>541</v>
      </c>
      <c r="C68" s="999"/>
      <c r="D68" s="999"/>
      <c r="E68" s="999"/>
      <c r="F68" s="999"/>
      <c r="G68" s="999"/>
      <c r="H68" s="999"/>
      <c r="I68" s="999"/>
      <c r="J68" s="999"/>
      <c r="K68" s="999"/>
      <c r="L68" s="999"/>
      <c r="M68" s="999"/>
      <c r="N68" s="999"/>
      <c r="O68" s="999"/>
      <c r="P68" s="1000"/>
      <c r="Q68" s="1001">
        <v>8467</v>
      </c>
      <c r="R68" s="995"/>
      <c r="S68" s="995"/>
      <c r="T68" s="995"/>
      <c r="U68" s="995"/>
      <c r="V68" s="995">
        <v>7990</v>
      </c>
      <c r="W68" s="995"/>
      <c r="X68" s="995"/>
      <c r="Y68" s="995"/>
      <c r="Z68" s="995"/>
      <c r="AA68" s="995">
        <v>477</v>
      </c>
      <c r="AB68" s="995"/>
      <c r="AC68" s="995"/>
      <c r="AD68" s="995"/>
      <c r="AE68" s="995"/>
      <c r="AF68" s="995">
        <v>477</v>
      </c>
      <c r="AG68" s="995"/>
      <c r="AH68" s="995"/>
      <c r="AI68" s="995"/>
      <c r="AJ68" s="995"/>
      <c r="AK68" s="995">
        <v>380</v>
      </c>
      <c r="AL68" s="995"/>
      <c r="AM68" s="995"/>
      <c r="AN68" s="995"/>
      <c r="AO68" s="995"/>
      <c r="AP68" s="995">
        <v>3142</v>
      </c>
      <c r="AQ68" s="995"/>
      <c r="AR68" s="995"/>
      <c r="AS68" s="995"/>
      <c r="AT68" s="995"/>
      <c r="AU68" s="995">
        <v>135</v>
      </c>
      <c r="AV68" s="995"/>
      <c r="AW68" s="995"/>
      <c r="AX68" s="995"/>
      <c r="AY68" s="995"/>
      <c r="AZ68" s="996"/>
      <c r="BA68" s="996"/>
      <c r="BB68" s="996"/>
      <c r="BC68" s="996"/>
      <c r="BD68" s="997"/>
      <c r="BE68" s="234"/>
      <c r="BF68" s="234"/>
      <c r="BG68" s="234"/>
      <c r="BH68" s="234"/>
      <c r="BI68" s="234"/>
      <c r="BJ68" s="234"/>
      <c r="BK68" s="234"/>
      <c r="BL68" s="234"/>
      <c r="BM68" s="234"/>
      <c r="BN68" s="234"/>
      <c r="BO68" s="234"/>
      <c r="BP68" s="234"/>
      <c r="BQ68" s="231">
        <v>62</v>
      </c>
      <c r="BR68" s="236"/>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3"/>
    </row>
    <row r="69" spans="1:131" ht="26.25" customHeight="1" x14ac:dyDescent="0.2">
      <c r="A69" s="231">
        <v>2</v>
      </c>
      <c r="B69" s="987" t="s">
        <v>542</v>
      </c>
      <c r="C69" s="988"/>
      <c r="D69" s="988"/>
      <c r="E69" s="988"/>
      <c r="F69" s="988"/>
      <c r="G69" s="988"/>
      <c r="H69" s="988"/>
      <c r="I69" s="988"/>
      <c r="J69" s="988"/>
      <c r="K69" s="988"/>
      <c r="L69" s="988"/>
      <c r="M69" s="988"/>
      <c r="N69" s="988"/>
      <c r="O69" s="988"/>
      <c r="P69" s="989"/>
      <c r="Q69" s="990">
        <v>221481</v>
      </c>
      <c r="R69" s="984"/>
      <c r="S69" s="984"/>
      <c r="T69" s="984"/>
      <c r="U69" s="984"/>
      <c r="V69" s="984">
        <v>203386</v>
      </c>
      <c r="W69" s="984"/>
      <c r="X69" s="984"/>
      <c r="Y69" s="984"/>
      <c r="Z69" s="984"/>
      <c r="AA69" s="984">
        <v>18095</v>
      </c>
      <c r="AB69" s="984"/>
      <c r="AC69" s="984"/>
      <c r="AD69" s="984"/>
      <c r="AE69" s="984"/>
      <c r="AF69" s="984">
        <v>40934</v>
      </c>
      <c r="AG69" s="984"/>
      <c r="AH69" s="984"/>
      <c r="AI69" s="984"/>
      <c r="AJ69" s="984"/>
      <c r="AK69" s="984" t="s">
        <v>483</v>
      </c>
      <c r="AL69" s="984"/>
      <c r="AM69" s="984"/>
      <c r="AN69" s="984"/>
      <c r="AO69" s="984"/>
      <c r="AP69" s="984" t="s">
        <v>483</v>
      </c>
      <c r="AQ69" s="984"/>
      <c r="AR69" s="984"/>
      <c r="AS69" s="984"/>
      <c r="AT69" s="984"/>
      <c r="AU69" s="984" t="s">
        <v>483</v>
      </c>
      <c r="AV69" s="984"/>
      <c r="AW69" s="984"/>
      <c r="AX69" s="984"/>
      <c r="AY69" s="984"/>
      <c r="AZ69" s="985" t="s">
        <v>547</v>
      </c>
      <c r="BA69" s="985"/>
      <c r="BB69" s="985"/>
      <c r="BC69" s="985"/>
      <c r="BD69" s="986"/>
      <c r="BE69" s="234"/>
      <c r="BF69" s="234"/>
      <c r="BG69" s="234"/>
      <c r="BH69" s="234"/>
      <c r="BI69" s="234"/>
      <c r="BJ69" s="234"/>
      <c r="BK69" s="234"/>
      <c r="BL69" s="234"/>
      <c r="BM69" s="234"/>
      <c r="BN69" s="234"/>
      <c r="BO69" s="234"/>
      <c r="BP69" s="234"/>
      <c r="BQ69" s="231">
        <v>63</v>
      </c>
      <c r="BR69" s="236"/>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3"/>
    </row>
    <row r="70" spans="1:131" ht="26.25" customHeight="1" x14ac:dyDescent="0.2">
      <c r="A70" s="231">
        <v>3</v>
      </c>
      <c r="B70" s="987" t="s">
        <v>543</v>
      </c>
      <c r="C70" s="988"/>
      <c r="D70" s="988"/>
      <c r="E70" s="988"/>
      <c r="F70" s="988"/>
      <c r="G70" s="988"/>
      <c r="H70" s="988"/>
      <c r="I70" s="988"/>
      <c r="J70" s="988"/>
      <c r="K70" s="988"/>
      <c r="L70" s="988"/>
      <c r="M70" s="988"/>
      <c r="N70" s="988"/>
      <c r="O70" s="988"/>
      <c r="P70" s="989"/>
      <c r="Q70" s="990">
        <v>806</v>
      </c>
      <c r="R70" s="984"/>
      <c r="S70" s="984"/>
      <c r="T70" s="984"/>
      <c r="U70" s="984"/>
      <c r="V70" s="984">
        <v>679</v>
      </c>
      <c r="W70" s="984"/>
      <c r="X70" s="984"/>
      <c r="Y70" s="984"/>
      <c r="Z70" s="984"/>
      <c r="AA70" s="984">
        <v>126</v>
      </c>
      <c r="AB70" s="984"/>
      <c r="AC70" s="984"/>
      <c r="AD70" s="984"/>
      <c r="AE70" s="984"/>
      <c r="AF70" s="984">
        <v>126</v>
      </c>
      <c r="AG70" s="984"/>
      <c r="AH70" s="984"/>
      <c r="AI70" s="984"/>
      <c r="AJ70" s="984"/>
      <c r="AK70" s="984">
        <v>20</v>
      </c>
      <c r="AL70" s="984"/>
      <c r="AM70" s="984"/>
      <c r="AN70" s="984"/>
      <c r="AO70" s="984"/>
      <c r="AP70" s="984" t="s">
        <v>483</v>
      </c>
      <c r="AQ70" s="984"/>
      <c r="AR70" s="984"/>
      <c r="AS70" s="984"/>
      <c r="AT70" s="984"/>
      <c r="AU70" s="984" t="s">
        <v>483</v>
      </c>
      <c r="AV70" s="984"/>
      <c r="AW70" s="984"/>
      <c r="AX70" s="984"/>
      <c r="AY70" s="984"/>
      <c r="AZ70" s="985"/>
      <c r="BA70" s="985"/>
      <c r="BB70" s="985"/>
      <c r="BC70" s="985"/>
      <c r="BD70" s="986"/>
      <c r="BE70" s="234"/>
      <c r="BF70" s="234"/>
      <c r="BG70" s="234"/>
      <c r="BH70" s="234"/>
      <c r="BI70" s="234"/>
      <c r="BJ70" s="234"/>
      <c r="BK70" s="234"/>
      <c r="BL70" s="234"/>
      <c r="BM70" s="234"/>
      <c r="BN70" s="234"/>
      <c r="BO70" s="234"/>
      <c r="BP70" s="234"/>
      <c r="BQ70" s="231">
        <v>64</v>
      </c>
      <c r="BR70" s="236"/>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3"/>
    </row>
    <row r="71" spans="1:131" ht="26.25" customHeight="1" x14ac:dyDescent="0.2">
      <c r="A71" s="231">
        <v>4</v>
      </c>
      <c r="B71" s="987" t="s">
        <v>544</v>
      </c>
      <c r="C71" s="988"/>
      <c r="D71" s="988"/>
      <c r="E71" s="988"/>
      <c r="F71" s="988"/>
      <c r="G71" s="988"/>
      <c r="H71" s="988"/>
      <c r="I71" s="988"/>
      <c r="J71" s="988"/>
      <c r="K71" s="988"/>
      <c r="L71" s="988"/>
      <c r="M71" s="988"/>
      <c r="N71" s="988"/>
      <c r="O71" s="988"/>
      <c r="P71" s="989"/>
      <c r="Q71" s="990">
        <v>90180</v>
      </c>
      <c r="R71" s="984"/>
      <c r="S71" s="984"/>
      <c r="T71" s="984"/>
      <c r="U71" s="984"/>
      <c r="V71" s="984">
        <v>85061</v>
      </c>
      <c r="W71" s="984"/>
      <c r="X71" s="984"/>
      <c r="Y71" s="984"/>
      <c r="Z71" s="984"/>
      <c r="AA71" s="984">
        <v>5120</v>
      </c>
      <c r="AB71" s="984"/>
      <c r="AC71" s="984"/>
      <c r="AD71" s="984"/>
      <c r="AE71" s="984"/>
      <c r="AF71" s="984">
        <v>4894</v>
      </c>
      <c r="AG71" s="984"/>
      <c r="AH71" s="984"/>
      <c r="AI71" s="984"/>
      <c r="AJ71" s="984"/>
      <c r="AK71" s="984">
        <v>5163</v>
      </c>
      <c r="AL71" s="984"/>
      <c r="AM71" s="984"/>
      <c r="AN71" s="984"/>
      <c r="AO71" s="984"/>
      <c r="AP71" s="984">
        <v>78689</v>
      </c>
      <c r="AQ71" s="984"/>
      <c r="AR71" s="984"/>
      <c r="AS71" s="984"/>
      <c r="AT71" s="984"/>
      <c r="AU71" s="984">
        <v>2203</v>
      </c>
      <c r="AV71" s="984">
        <v>42318</v>
      </c>
      <c r="AW71" s="984">
        <v>42318</v>
      </c>
      <c r="AX71" s="984">
        <v>42318</v>
      </c>
      <c r="AY71" s="984">
        <v>42318</v>
      </c>
      <c r="AZ71" s="985"/>
      <c r="BA71" s="985"/>
      <c r="BB71" s="985"/>
      <c r="BC71" s="985"/>
      <c r="BD71" s="986"/>
      <c r="BE71" s="234"/>
      <c r="BF71" s="234"/>
      <c r="BG71" s="234"/>
      <c r="BH71" s="234"/>
      <c r="BI71" s="234"/>
      <c r="BJ71" s="234"/>
      <c r="BK71" s="234"/>
      <c r="BL71" s="234"/>
      <c r="BM71" s="234"/>
      <c r="BN71" s="234"/>
      <c r="BO71" s="234"/>
      <c r="BP71" s="234"/>
      <c r="BQ71" s="231">
        <v>65</v>
      </c>
      <c r="BR71" s="236"/>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3"/>
    </row>
    <row r="72" spans="1:131" ht="26.25" customHeight="1" x14ac:dyDescent="0.2">
      <c r="A72" s="231">
        <v>5</v>
      </c>
      <c r="B72" s="987" t="s">
        <v>545</v>
      </c>
      <c r="C72" s="988"/>
      <c r="D72" s="988"/>
      <c r="E72" s="988"/>
      <c r="F72" s="988"/>
      <c r="G72" s="988"/>
      <c r="H72" s="988"/>
      <c r="I72" s="988"/>
      <c r="J72" s="988"/>
      <c r="K72" s="988"/>
      <c r="L72" s="988"/>
      <c r="M72" s="988"/>
      <c r="N72" s="988"/>
      <c r="O72" s="988"/>
      <c r="P72" s="989"/>
      <c r="Q72" s="990">
        <v>9878</v>
      </c>
      <c r="R72" s="984"/>
      <c r="S72" s="984"/>
      <c r="T72" s="984"/>
      <c r="U72" s="984"/>
      <c r="V72" s="984">
        <v>9787</v>
      </c>
      <c r="W72" s="984"/>
      <c r="X72" s="984"/>
      <c r="Y72" s="984"/>
      <c r="Z72" s="984"/>
      <c r="AA72" s="984">
        <v>92</v>
      </c>
      <c r="AB72" s="984"/>
      <c r="AC72" s="984"/>
      <c r="AD72" s="984"/>
      <c r="AE72" s="984"/>
      <c r="AF72" s="984">
        <v>92</v>
      </c>
      <c r="AG72" s="984"/>
      <c r="AH72" s="984"/>
      <c r="AI72" s="984"/>
      <c r="AJ72" s="984"/>
      <c r="AK72" s="984">
        <v>5083</v>
      </c>
      <c r="AL72" s="984"/>
      <c r="AM72" s="984"/>
      <c r="AN72" s="984"/>
      <c r="AO72" s="984"/>
      <c r="AP72" s="984" t="s">
        <v>483</v>
      </c>
      <c r="AQ72" s="984"/>
      <c r="AR72" s="984"/>
      <c r="AS72" s="984"/>
      <c r="AT72" s="984"/>
      <c r="AU72" s="984" t="s">
        <v>483</v>
      </c>
      <c r="AV72" s="984"/>
      <c r="AW72" s="984"/>
      <c r="AX72" s="984"/>
      <c r="AY72" s="984"/>
      <c r="AZ72" s="985"/>
      <c r="BA72" s="985"/>
      <c r="BB72" s="985"/>
      <c r="BC72" s="985"/>
      <c r="BD72" s="986"/>
      <c r="BE72" s="234"/>
      <c r="BF72" s="234"/>
      <c r="BG72" s="234"/>
      <c r="BH72" s="234"/>
      <c r="BI72" s="234"/>
      <c r="BJ72" s="234"/>
      <c r="BK72" s="234"/>
      <c r="BL72" s="234"/>
      <c r="BM72" s="234"/>
      <c r="BN72" s="234"/>
      <c r="BO72" s="234"/>
      <c r="BP72" s="234"/>
      <c r="BQ72" s="231">
        <v>66</v>
      </c>
      <c r="BR72" s="236"/>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3"/>
    </row>
    <row r="73" spans="1:131" ht="26.25" customHeight="1" x14ac:dyDescent="0.2">
      <c r="A73" s="231">
        <v>6</v>
      </c>
      <c r="B73" s="987" t="s">
        <v>546</v>
      </c>
      <c r="C73" s="988"/>
      <c r="D73" s="988"/>
      <c r="E73" s="988"/>
      <c r="F73" s="988"/>
      <c r="G73" s="988"/>
      <c r="H73" s="988"/>
      <c r="I73" s="988"/>
      <c r="J73" s="988"/>
      <c r="K73" s="988"/>
      <c r="L73" s="988"/>
      <c r="M73" s="988"/>
      <c r="N73" s="988"/>
      <c r="O73" s="988"/>
      <c r="P73" s="989"/>
      <c r="Q73" s="990">
        <v>1600855</v>
      </c>
      <c r="R73" s="984"/>
      <c r="S73" s="984"/>
      <c r="T73" s="984"/>
      <c r="U73" s="984"/>
      <c r="V73" s="984">
        <v>1567252</v>
      </c>
      <c r="W73" s="984"/>
      <c r="X73" s="984"/>
      <c r="Y73" s="984"/>
      <c r="Z73" s="984"/>
      <c r="AA73" s="984">
        <v>33603</v>
      </c>
      <c r="AB73" s="984"/>
      <c r="AC73" s="984"/>
      <c r="AD73" s="984"/>
      <c r="AE73" s="984"/>
      <c r="AF73" s="984">
        <v>33603</v>
      </c>
      <c r="AG73" s="984"/>
      <c r="AH73" s="984"/>
      <c r="AI73" s="984"/>
      <c r="AJ73" s="984"/>
      <c r="AK73" s="984">
        <v>22693</v>
      </c>
      <c r="AL73" s="984"/>
      <c r="AM73" s="984"/>
      <c r="AN73" s="984"/>
      <c r="AO73" s="984"/>
      <c r="AP73" s="984" t="s">
        <v>483</v>
      </c>
      <c r="AQ73" s="984"/>
      <c r="AR73" s="984"/>
      <c r="AS73" s="984"/>
      <c r="AT73" s="984"/>
      <c r="AU73" s="984" t="s">
        <v>483</v>
      </c>
      <c r="AV73" s="984"/>
      <c r="AW73" s="984"/>
      <c r="AX73" s="984"/>
      <c r="AY73" s="984"/>
      <c r="AZ73" s="985"/>
      <c r="BA73" s="985"/>
      <c r="BB73" s="985"/>
      <c r="BC73" s="985"/>
      <c r="BD73" s="986"/>
      <c r="BE73" s="234"/>
      <c r="BF73" s="234"/>
      <c r="BG73" s="234"/>
      <c r="BH73" s="234"/>
      <c r="BI73" s="234"/>
      <c r="BJ73" s="234"/>
      <c r="BK73" s="234"/>
      <c r="BL73" s="234"/>
      <c r="BM73" s="234"/>
      <c r="BN73" s="234"/>
      <c r="BO73" s="234"/>
      <c r="BP73" s="234"/>
      <c r="BQ73" s="231">
        <v>67</v>
      </c>
      <c r="BR73" s="236"/>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3"/>
    </row>
    <row r="74" spans="1:131" ht="26.25" customHeight="1" x14ac:dyDescent="0.2">
      <c r="A74" s="231">
        <v>7</v>
      </c>
      <c r="B74" s="987"/>
      <c r="C74" s="988"/>
      <c r="D74" s="988"/>
      <c r="E74" s="988"/>
      <c r="F74" s="988"/>
      <c r="G74" s="988"/>
      <c r="H74" s="988"/>
      <c r="I74" s="988"/>
      <c r="J74" s="988"/>
      <c r="K74" s="988"/>
      <c r="L74" s="988"/>
      <c r="M74" s="988"/>
      <c r="N74" s="988"/>
      <c r="O74" s="988"/>
      <c r="P74" s="989"/>
      <c r="Q74" s="990"/>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5"/>
      <c r="BA74" s="985"/>
      <c r="BB74" s="985"/>
      <c r="BC74" s="985"/>
      <c r="BD74" s="986"/>
      <c r="BE74" s="234"/>
      <c r="BF74" s="234"/>
      <c r="BG74" s="234"/>
      <c r="BH74" s="234"/>
      <c r="BI74" s="234"/>
      <c r="BJ74" s="234"/>
      <c r="BK74" s="234"/>
      <c r="BL74" s="234"/>
      <c r="BM74" s="234"/>
      <c r="BN74" s="234"/>
      <c r="BO74" s="234"/>
      <c r="BP74" s="234"/>
      <c r="BQ74" s="231">
        <v>68</v>
      </c>
      <c r="BR74" s="236"/>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3"/>
    </row>
    <row r="75" spans="1:131" ht="26.25" customHeight="1" x14ac:dyDescent="0.2">
      <c r="A75" s="231">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4"/>
      <c r="BF75" s="234"/>
      <c r="BG75" s="234"/>
      <c r="BH75" s="234"/>
      <c r="BI75" s="234"/>
      <c r="BJ75" s="234"/>
      <c r="BK75" s="234"/>
      <c r="BL75" s="234"/>
      <c r="BM75" s="234"/>
      <c r="BN75" s="234"/>
      <c r="BO75" s="234"/>
      <c r="BP75" s="234"/>
      <c r="BQ75" s="231">
        <v>69</v>
      </c>
      <c r="BR75" s="236"/>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3"/>
    </row>
    <row r="76" spans="1:131" ht="26.25" customHeight="1" x14ac:dyDescent="0.2">
      <c r="A76" s="231">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4"/>
      <c r="BF76" s="234"/>
      <c r="BG76" s="234"/>
      <c r="BH76" s="234"/>
      <c r="BI76" s="234"/>
      <c r="BJ76" s="234"/>
      <c r="BK76" s="234"/>
      <c r="BL76" s="234"/>
      <c r="BM76" s="234"/>
      <c r="BN76" s="234"/>
      <c r="BO76" s="234"/>
      <c r="BP76" s="234"/>
      <c r="BQ76" s="231">
        <v>70</v>
      </c>
      <c r="BR76" s="236"/>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3"/>
    </row>
    <row r="77" spans="1:131" ht="26.25" customHeight="1" x14ac:dyDescent="0.2">
      <c r="A77" s="231">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4"/>
      <c r="BF77" s="234"/>
      <c r="BG77" s="234"/>
      <c r="BH77" s="234"/>
      <c r="BI77" s="234"/>
      <c r="BJ77" s="234"/>
      <c r="BK77" s="234"/>
      <c r="BL77" s="234"/>
      <c r="BM77" s="234"/>
      <c r="BN77" s="234"/>
      <c r="BO77" s="234"/>
      <c r="BP77" s="234"/>
      <c r="BQ77" s="231">
        <v>71</v>
      </c>
      <c r="BR77" s="236"/>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3"/>
    </row>
    <row r="78" spans="1:131" ht="26.25" customHeight="1" x14ac:dyDescent="0.2">
      <c r="A78" s="231">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4"/>
      <c r="BF78" s="234"/>
      <c r="BG78" s="234"/>
      <c r="BH78" s="234"/>
      <c r="BI78" s="234"/>
      <c r="BJ78" s="223"/>
      <c r="BK78" s="223"/>
      <c r="BL78" s="223"/>
      <c r="BM78" s="223"/>
      <c r="BN78" s="223"/>
      <c r="BO78" s="234"/>
      <c r="BP78" s="234"/>
      <c r="BQ78" s="231">
        <v>72</v>
      </c>
      <c r="BR78" s="236"/>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3"/>
    </row>
    <row r="79" spans="1:131" ht="26.25" customHeight="1" x14ac:dyDescent="0.2">
      <c r="A79" s="231">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4"/>
      <c r="BF79" s="234"/>
      <c r="BG79" s="234"/>
      <c r="BH79" s="234"/>
      <c r="BI79" s="234"/>
      <c r="BJ79" s="223"/>
      <c r="BK79" s="223"/>
      <c r="BL79" s="223"/>
      <c r="BM79" s="223"/>
      <c r="BN79" s="223"/>
      <c r="BO79" s="234"/>
      <c r="BP79" s="234"/>
      <c r="BQ79" s="231">
        <v>73</v>
      </c>
      <c r="BR79" s="236"/>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3"/>
    </row>
    <row r="80" spans="1:131" ht="26.25" customHeight="1" x14ac:dyDescent="0.2">
      <c r="A80" s="231">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4"/>
      <c r="BF80" s="234"/>
      <c r="BG80" s="234"/>
      <c r="BH80" s="234"/>
      <c r="BI80" s="234"/>
      <c r="BJ80" s="234"/>
      <c r="BK80" s="234"/>
      <c r="BL80" s="234"/>
      <c r="BM80" s="234"/>
      <c r="BN80" s="234"/>
      <c r="BO80" s="234"/>
      <c r="BP80" s="234"/>
      <c r="BQ80" s="231">
        <v>74</v>
      </c>
      <c r="BR80" s="236"/>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3"/>
    </row>
    <row r="81" spans="1:131" ht="26.25" customHeight="1" x14ac:dyDescent="0.2">
      <c r="A81" s="231">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4"/>
      <c r="BF81" s="234"/>
      <c r="BG81" s="234"/>
      <c r="BH81" s="234"/>
      <c r="BI81" s="234"/>
      <c r="BJ81" s="234"/>
      <c r="BK81" s="234"/>
      <c r="BL81" s="234"/>
      <c r="BM81" s="234"/>
      <c r="BN81" s="234"/>
      <c r="BO81" s="234"/>
      <c r="BP81" s="234"/>
      <c r="BQ81" s="231">
        <v>75</v>
      </c>
      <c r="BR81" s="236"/>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3"/>
    </row>
    <row r="82" spans="1:131" ht="26.25" customHeight="1" x14ac:dyDescent="0.2">
      <c r="A82" s="231">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4"/>
      <c r="BF82" s="234"/>
      <c r="BG82" s="234"/>
      <c r="BH82" s="234"/>
      <c r="BI82" s="234"/>
      <c r="BJ82" s="234"/>
      <c r="BK82" s="234"/>
      <c r="BL82" s="234"/>
      <c r="BM82" s="234"/>
      <c r="BN82" s="234"/>
      <c r="BO82" s="234"/>
      <c r="BP82" s="234"/>
      <c r="BQ82" s="231">
        <v>76</v>
      </c>
      <c r="BR82" s="236"/>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3"/>
    </row>
    <row r="83" spans="1:131" ht="26.25" customHeight="1" x14ac:dyDescent="0.2">
      <c r="A83" s="231">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4"/>
      <c r="BF83" s="234"/>
      <c r="BG83" s="234"/>
      <c r="BH83" s="234"/>
      <c r="BI83" s="234"/>
      <c r="BJ83" s="234"/>
      <c r="BK83" s="234"/>
      <c r="BL83" s="234"/>
      <c r="BM83" s="234"/>
      <c r="BN83" s="234"/>
      <c r="BO83" s="234"/>
      <c r="BP83" s="234"/>
      <c r="BQ83" s="231">
        <v>77</v>
      </c>
      <c r="BR83" s="236"/>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3"/>
    </row>
    <row r="84" spans="1:131" ht="26.25" customHeight="1" x14ac:dyDescent="0.2">
      <c r="A84" s="231">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4"/>
      <c r="BF84" s="234"/>
      <c r="BG84" s="234"/>
      <c r="BH84" s="234"/>
      <c r="BI84" s="234"/>
      <c r="BJ84" s="234"/>
      <c r="BK84" s="234"/>
      <c r="BL84" s="234"/>
      <c r="BM84" s="234"/>
      <c r="BN84" s="234"/>
      <c r="BO84" s="234"/>
      <c r="BP84" s="234"/>
      <c r="BQ84" s="231">
        <v>78</v>
      </c>
      <c r="BR84" s="236"/>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3"/>
    </row>
    <row r="85" spans="1:131" ht="26.25" customHeight="1" x14ac:dyDescent="0.2">
      <c r="A85" s="231">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4"/>
      <c r="BF85" s="234"/>
      <c r="BG85" s="234"/>
      <c r="BH85" s="234"/>
      <c r="BI85" s="234"/>
      <c r="BJ85" s="234"/>
      <c r="BK85" s="234"/>
      <c r="BL85" s="234"/>
      <c r="BM85" s="234"/>
      <c r="BN85" s="234"/>
      <c r="BO85" s="234"/>
      <c r="BP85" s="234"/>
      <c r="BQ85" s="231">
        <v>79</v>
      </c>
      <c r="BR85" s="236"/>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3"/>
    </row>
    <row r="86" spans="1:131" ht="26.25" customHeight="1" x14ac:dyDescent="0.2">
      <c r="A86" s="231">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4"/>
      <c r="BF86" s="234"/>
      <c r="BG86" s="234"/>
      <c r="BH86" s="234"/>
      <c r="BI86" s="234"/>
      <c r="BJ86" s="234"/>
      <c r="BK86" s="234"/>
      <c r="BL86" s="234"/>
      <c r="BM86" s="234"/>
      <c r="BN86" s="234"/>
      <c r="BO86" s="234"/>
      <c r="BP86" s="234"/>
      <c r="BQ86" s="231">
        <v>80</v>
      </c>
      <c r="BR86" s="236"/>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3"/>
    </row>
    <row r="87" spans="1:131" ht="26.25" customHeight="1" x14ac:dyDescent="0.2">
      <c r="A87" s="237">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4"/>
      <c r="BF87" s="234"/>
      <c r="BG87" s="234"/>
      <c r="BH87" s="234"/>
      <c r="BI87" s="234"/>
      <c r="BJ87" s="234"/>
      <c r="BK87" s="234"/>
      <c r="BL87" s="234"/>
      <c r="BM87" s="234"/>
      <c r="BN87" s="234"/>
      <c r="BO87" s="234"/>
      <c r="BP87" s="234"/>
      <c r="BQ87" s="231">
        <v>81</v>
      </c>
      <c r="BR87" s="236"/>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3"/>
    </row>
    <row r="88" spans="1:131" ht="26.25" customHeight="1" thickBot="1" x14ac:dyDescent="0.25">
      <c r="A88" s="233" t="s">
        <v>377</v>
      </c>
      <c r="B88" s="950" t="s">
        <v>397</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80126</v>
      </c>
      <c r="AG88" s="972"/>
      <c r="AH88" s="972"/>
      <c r="AI88" s="972"/>
      <c r="AJ88" s="972"/>
      <c r="AK88" s="976"/>
      <c r="AL88" s="976"/>
      <c r="AM88" s="976"/>
      <c r="AN88" s="976"/>
      <c r="AO88" s="976"/>
      <c r="AP88" s="972">
        <v>81831</v>
      </c>
      <c r="AQ88" s="972"/>
      <c r="AR88" s="972"/>
      <c r="AS88" s="972"/>
      <c r="AT88" s="972"/>
      <c r="AU88" s="972">
        <v>2338</v>
      </c>
      <c r="AV88" s="972"/>
      <c r="AW88" s="972"/>
      <c r="AX88" s="972"/>
      <c r="AY88" s="972"/>
      <c r="AZ88" s="973"/>
      <c r="BA88" s="973"/>
      <c r="BB88" s="973"/>
      <c r="BC88" s="973"/>
      <c r="BD88" s="974"/>
      <c r="BE88" s="234"/>
      <c r="BF88" s="234"/>
      <c r="BG88" s="234"/>
      <c r="BH88" s="234"/>
      <c r="BI88" s="234"/>
      <c r="BJ88" s="234"/>
      <c r="BK88" s="234"/>
      <c r="BL88" s="234"/>
      <c r="BM88" s="234"/>
      <c r="BN88" s="234"/>
      <c r="BO88" s="234"/>
      <c r="BP88" s="234"/>
      <c r="BQ88" s="231">
        <v>82</v>
      </c>
      <c r="BR88" s="236"/>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3"/>
    </row>
    <row r="89" spans="1:131" ht="26.25" hidden="1" customHeight="1" x14ac:dyDescent="0.2">
      <c r="A89" s="238"/>
      <c r="B89" s="239"/>
      <c r="C89" s="239"/>
      <c r="D89" s="239"/>
      <c r="E89" s="239"/>
      <c r="F89" s="239"/>
      <c r="G89" s="239"/>
      <c r="H89" s="239"/>
      <c r="I89" s="239"/>
      <c r="J89" s="239"/>
      <c r="K89" s="239"/>
      <c r="L89" s="239"/>
      <c r="M89" s="239"/>
      <c r="N89" s="239"/>
      <c r="O89" s="239"/>
      <c r="P89" s="239"/>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1"/>
      <c r="BA89" s="241"/>
      <c r="BB89" s="241"/>
      <c r="BC89" s="241"/>
      <c r="BD89" s="241"/>
      <c r="BE89" s="234"/>
      <c r="BF89" s="234"/>
      <c r="BG89" s="234"/>
      <c r="BH89" s="234"/>
      <c r="BI89" s="234"/>
      <c r="BJ89" s="234"/>
      <c r="BK89" s="234"/>
      <c r="BL89" s="234"/>
      <c r="BM89" s="234"/>
      <c r="BN89" s="234"/>
      <c r="BO89" s="234"/>
      <c r="BP89" s="234"/>
      <c r="BQ89" s="231">
        <v>83</v>
      </c>
      <c r="BR89" s="236"/>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3"/>
    </row>
    <row r="90" spans="1:131" ht="26.25" hidden="1" customHeight="1" x14ac:dyDescent="0.2">
      <c r="A90" s="238"/>
      <c r="B90" s="239"/>
      <c r="C90" s="239"/>
      <c r="D90" s="239"/>
      <c r="E90" s="239"/>
      <c r="F90" s="239"/>
      <c r="G90" s="239"/>
      <c r="H90" s="239"/>
      <c r="I90" s="239"/>
      <c r="J90" s="239"/>
      <c r="K90" s="239"/>
      <c r="L90" s="239"/>
      <c r="M90" s="239"/>
      <c r="N90" s="239"/>
      <c r="O90" s="239"/>
      <c r="P90" s="239"/>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1"/>
      <c r="BA90" s="241"/>
      <c r="BB90" s="241"/>
      <c r="BC90" s="241"/>
      <c r="BD90" s="241"/>
      <c r="BE90" s="234"/>
      <c r="BF90" s="234"/>
      <c r="BG90" s="234"/>
      <c r="BH90" s="234"/>
      <c r="BI90" s="234"/>
      <c r="BJ90" s="234"/>
      <c r="BK90" s="234"/>
      <c r="BL90" s="234"/>
      <c r="BM90" s="234"/>
      <c r="BN90" s="234"/>
      <c r="BO90" s="234"/>
      <c r="BP90" s="234"/>
      <c r="BQ90" s="231">
        <v>84</v>
      </c>
      <c r="BR90" s="236"/>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3"/>
    </row>
    <row r="91" spans="1:131" ht="26.25" hidden="1" customHeight="1" x14ac:dyDescent="0.2">
      <c r="A91" s="238"/>
      <c r="B91" s="239"/>
      <c r="C91" s="239"/>
      <c r="D91" s="239"/>
      <c r="E91" s="239"/>
      <c r="F91" s="239"/>
      <c r="G91" s="239"/>
      <c r="H91" s="239"/>
      <c r="I91" s="239"/>
      <c r="J91" s="239"/>
      <c r="K91" s="239"/>
      <c r="L91" s="239"/>
      <c r="M91" s="239"/>
      <c r="N91" s="239"/>
      <c r="O91" s="239"/>
      <c r="P91" s="239"/>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1"/>
      <c r="BA91" s="241"/>
      <c r="BB91" s="241"/>
      <c r="BC91" s="241"/>
      <c r="BD91" s="241"/>
      <c r="BE91" s="234"/>
      <c r="BF91" s="234"/>
      <c r="BG91" s="234"/>
      <c r="BH91" s="234"/>
      <c r="BI91" s="234"/>
      <c r="BJ91" s="234"/>
      <c r="BK91" s="234"/>
      <c r="BL91" s="234"/>
      <c r="BM91" s="234"/>
      <c r="BN91" s="234"/>
      <c r="BO91" s="234"/>
      <c r="BP91" s="234"/>
      <c r="BQ91" s="231">
        <v>85</v>
      </c>
      <c r="BR91" s="236"/>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3"/>
    </row>
    <row r="92" spans="1:131" ht="26.25" hidden="1" customHeight="1" x14ac:dyDescent="0.2">
      <c r="A92" s="238"/>
      <c r="B92" s="239"/>
      <c r="C92" s="239"/>
      <c r="D92" s="239"/>
      <c r="E92" s="239"/>
      <c r="F92" s="239"/>
      <c r="G92" s="239"/>
      <c r="H92" s="239"/>
      <c r="I92" s="239"/>
      <c r="J92" s="239"/>
      <c r="K92" s="239"/>
      <c r="L92" s="239"/>
      <c r="M92" s="239"/>
      <c r="N92" s="239"/>
      <c r="O92" s="239"/>
      <c r="P92" s="239"/>
      <c r="Q92" s="24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1"/>
      <c r="BA92" s="241"/>
      <c r="BB92" s="241"/>
      <c r="BC92" s="241"/>
      <c r="BD92" s="241"/>
      <c r="BE92" s="234"/>
      <c r="BF92" s="234"/>
      <c r="BG92" s="234"/>
      <c r="BH92" s="234"/>
      <c r="BI92" s="234"/>
      <c r="BJ92" s="234"/>
      <c r="BK92" s="234"/>
      <c r="BL92" s="234"/>
      <c r="BM92" s="234"/>
      <c r="BN92" s="234"/>
      <c r="BO92" s="234"/>
      <c r="BP92" s="234"/>
      <c r="BQ92" s="231">
        <v>86</v>
      </c>
      <c r="BR92" s="236"/>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3"/>
    </row>
    <row r="93" spans="1:131" ht="26.25" hidden="1" customHeight="1" x14ac:dyDescent="0.2">
      <c r="A93" s="238"/>
      <c r="B93" s="239"/>
      <c r="C93" s="239"/>
      <c r="D93" s="239"/>
      <c r="E93" s="239"/>
      <c r="F93" s="239"/>
      <c r="G93" s="239"/>
      <c r="H93" s="239"/>
      <c r="I93" s="239"/>
      <c r="J93" s="239"/>
      <c r="K93" s="239"/>
      <c r="L93" s="239"/>
      <c r="M93" s="239"/>
      <c r="N93" s="239"/>
      <c r="O93" s="239"/>
      <c r="P93" s="239"/>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1"/>
      <c r="BA93" s="241"/>
      <c r="BB93" s="241"/>
      <c r="BC93" s="241"/>
      <c r="BD93" s="241"/>
      <c r="BE93" s="234"/>
      <c r="BF93" s="234"/>
      <c r="BG93" s="234"/>
      <c r="BH93" s="234"/>
      <c r="BI93" s="234"/>
      <c r="BJ93" s="234"/>
      <c r="BK93" s="234"/>
      <c r="BL93" s="234"/>
      <c r="BM93" s="234"/>
      <c r="BN93" s="234"/>
      <c r="BO93" s="234"/>
      <c r="BP93" s="234"/>
      <c r="BQ93" s="231">
        <v>87</v>
      </c>
      <c r="BR93" s="236"/>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3"/>
    </row>
    <row r="94" spans="1:131" ht="26.25" hidden="1" customHeight="1" x14ac:dyDescent="0.2">
      <c r="A94" s="238"/>
      <c r="B94" s="239"/>
      <c r="C94" s="239"/>
      <c r="D94" s="239"/>
      <c r="E94" s="239"/>
      <c r="F94" s="239"/>
      <c r="G94" s="239"/>
      <c r="H94" s="239"/>
      <c r="I94" s="239"/>
      <c r="J94" s="239"/>
      <c r="K94" s="239"/>
      <c r="L94" s="239"/>
      <c r="M94" s="239"/>
      <c r="N94" s="239"/>
      <c r="O94" s="239"/>
      <c r="P94" s="239"/>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1"/>
      <c r="BA94" s="241"/>
      <c r="BB94" s="241"/>
      <c r="BC94" s="241"/>
      <c r="BD94" s="241"/>
      <c r="BE94" s="234"/>
      <c r="BF94" s="234"/>
      <c r="BG94" s="234"/>
      <c r="BH94" s="234"/>
      <c r="BI94" s="234"/>
      <c r="BJ94" s="234"/>
      <c r="BK94" s="234"/>
      <c r="BL94" s="234"/>
      <c r="BM94" s="234"/>
      <c r="BN94" s="234"/>
      <c r="BO94" s="234"/>
      <c r="BP94" s="234"/>
      <c r="BQ94" s="231">
        <v>88</v>
      </c>
      <c r="BR94" s="236"/>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3"/>
    </row>
    <row r="95" spans="1:131" ht="26.25" hidden="1" customHeight="1" x14ac:dyDescent="0.2">
      <c r="A95" s="238"/>
      <c r="B95" s="239"/>
      <c r="C95" s="239"/>
      <c r="D95" s="239"/>
      <c r="E95" s="239"/>
      <c r="F95" s="239"/>
      <c r="G95" s="239"/>
      <c r="H95" s="239"/>
      <c r="I95" s="239"/>
      <c r="J95" s="239"/>
      <c r="K95" s="239"/>
      <c r="L95" s="239"/>
      <c r="M95" s="239"/>
      <c r="N95" s="239"/>
      <c r="O95" s="239"/>
      <c r="P95" s="239"/>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1"/>
      <c r="BA95" s="241"/>
      <c r="BB95" s="241"/>
      <c r="BC95" s="241"/>
      <c r="BD95" s="241"/>
      <c r="BE95" s="234"/>
      <c r="BF95" s="234"/>
      <c r="BG95" s="234"/>
      <c r="BH95" s="234"/>
      <c r="BI95" s="234"/>
      <c r="BJ95" s="234"/>
      <c r="BK95" s="234"/>
      <c r="BL95" s="234"/>
      <c r="BM95" s="234"/>
      <c r="BN95" s="234"/>
      <c r="BO95" s="234"/>
      <c r="BP95" s="234"/>
      <c r="BQ95" s="231">
        <v>89</v>
      </c>
      <c r="BR95" s="236"/>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3"/>
    </row>
    <row r="96" spans="1:131" ht="26.25" hidden="1" customHeight="1" x14ac:dyDescent="0.2">
      <c r="A96" s="238"/>
      <c r="B96" s="239"/>
      <c r="C96" s="239"/>
      <c r="D96" s="239"/>
      <c r="E96" s="239"/>
      <c r="F96" s="239"/>
      <c r="G96" s="239"/>
      <c r="H96" s="239"/>
      <c r="I96" s="239"/>
      <c r="J96" s="239"/>
      <c r="K96" s="239"/>
      <c r="L96" s="239"/>
      <c r="M96" s="239"/>
      <c r="N96" s="239"/>
      <c r="O96" s="239"/>
      <c r="P96" s="239"/>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1"/>
      <c r="BA96" s="241"/>
      <c r="BB96" s="241"/>
      <c r="BC96" s="241"/>
      <c r="BD96" s="241"/>
      <c r="BE96" s="234"/>
      <c r="BF96" s="234"/>
      <c r="BG96" s="234"/>
      <c r="BH96" s="234"/>
      <c r="BI96" s="234"/>
      <c r="BJ96" s="234"/>
      <c r="BK96" s="234"/>
      <c r="BL96" s="234"/>
      <c r="BM96" s="234"/>
      <c r="BN96" s="234"/>
      <c r="BO96" s="234"/>
      <c r="BP96" s="234"/>
      <c r="BQ96" s="231">
        <v>90</v>
      </c>
      <c r="BR96" s="236"/>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3"/>
    </row>
    <row r="97" spans="1:131" ht="26.25" hidden="1" customHeight="1" x14ac:dyDescent="0.2">
      <c r="A97" s="238"/>
      <c r="B97" s="239"/>
      <c r="C97" s="239"/>
      <c r="D97" s="239"/>
      <c r="E97" s="239"/>
      <c r="F97" s="239"/>
      <c r="G97" s="239"/>
      <c r="H97" s="239"/>
      <c r="I97" s="239"/>
      <c r="J97" s="239"/>
      <c r="K97" s="239"/>
      <c r="L97" s="239"/>
      <c r="M97" s="239"/>
      <c r="N97" s="239"/>
      <c r="O97" s="239"/>
      <c r="P97" s="239"/>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1"/>
      <c r="BA97" s="241"/>
      <c r="BB97" s="241"/>
      <c r="BC97" s="241"/>
      <c r="BD97" s="241"/>
      <c r="BE97" s="234"/>
      <c r="BF97" s="234"/>
      <c r="BG97" s="234"/>
      <c r="BH97" s="234"/>
      <c r="BI97" s="234"/>
      <c r="BJ97" s="234"/>
      <c r="BK97" s="234"/>
      <c r="BL97" s="234"/>
      <c r="BM97" s="234"/>
      <c r="BN97" s="234"/>
      <c r="BO97" s="234"/>
      <c r="BP97" s="234"/>
      <c r="BQ97" s="231">
        <v>91</v>
      </c>
      <c r="BR97" s="236"/>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3"/>
    </row>
    <row r="98" spans="1:131" ht="26.25" hidden="1" customHeight="1" x14ac:dyDescent="0.2">
      <c r="A98" s="238"/>
      <c r="B98" s="239"/>
      <c r="C98" s="239"/>
      <c r="D98" s="239"/>
      <c r="E98" s="239"/>
      <c r="F98" s="239"/>
      <c r="G98" s="239"/>
      <c r="H98" s="239"/>
      <c r="I98" s="239"/>
      <c r="J98" s="239"/>
      <c r="K98" s="239"/>
      <c r="L98" s="239"/>
      <c r="M98" s="239"/>
      <c r="N98" s="239"/>
      <c r="O98" s="239"/>
      <c r="P98" s="239"/>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1"/>
      <c r="BA98" s="241"/>
      <c r="BB98" s="241"/>
      <c r="BC98" s="241"/>
      <c r="BD98" s="241"/>
      <c r="BE98" s="234"/>
      <c r="BF98" s="234"/>
      <c r="BG98" s="234"/>
      <c r="BH98" s="234"/>
      <c r="BI98" s="234"/>
      <c r="BJ98" s="234"/>
      <c r="BK98" s="234"/>
      <c r="BL98" s="234"/>
      <c r="BM98" s="234"/>
      <c r="BN98" s="234"/>
      <c r="BO98" s="234"/>
      <c r="BP98" s="234"/>
      <c r="BQ98" s="231">
        <v>92</v>
      </c>
      <c r="BR98" s="236"/>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3"/>
    </row>
    <row r="99" spans="1:131" ht="26.25" hidden="1" customHeight="1" x14ac:dyDescent="0.2">
      <c r="A99" s="238"/>
      <c r="B99" s="239"/>
      <c r="C99" s="239"/>
      <c r="D99" s="239"/>
      <c r="E99" s="239"/>
      <c r="F99" s="239"/>
      <c r="G99" s="239"/>
      <c r="H99" s="239"/>
      <c r="I99" s="239"/>
      <c r="J99" s="239"/>
      <c r="K99" s="239"/>
      <c r="L99" s="239"/>
      <c r="M99" s="239"/>
      <c r="N99" s="239"/>
      <c r="O99" s="239"/>
      <c r="P99" s="239"/>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1"/>
      <c r="BA99" s="241"/>
      <c r="BB99" s="241"/>
      <c r="BC99" s="241"/>
      <c r="BD99" s="241"/>
      <c r="BE99" s="234"/>
      <c r="BF99" s="234"/>
      <c r="BG99" s="234"/>
      <c r="BH99" s="234"/>
      <c r="BI99" s="234"/>
      <c r="BJ99" s="234"/>
      <c r="BK99" s="234"/>
      <c r="BL99" s="234"/>
      <c r="BM99" s="234"/>
      <c r="BN99" s="234"/>
      <c r="BO99" s="234"/>
      <c r="BP99" s="234"/>
      <c r="BQ99" s="231">
        <v>93</v>
      </c>
      <c r="BR99" s="236"/>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3"/>
    </row>
    <row r="100" spans="1:131" ht="26.25" hidden="1" customHeight="1" x14ac:dyDescent="0.2">
      <c r="A100" s="238"/>
      <c r="B100" s="239"/>
      <c r="C100" s="239"/>
      <c r="D100" s="239"/>
      <c r="E100" s="239"/>
      <c r="F100" s="239"/>
      <c r="G100" s="239"/>
      <c r="H100" s="239"/>
      <c r="I100" s="239"/>
      <c r="J100" s="239"/>
      <c r="K100" s="239"/>
      <c r="L100" s="239"/>
      <c r="M100" s="239"/>
      <c r="N100" s="239"/>
      <c r="O100" s="239"/>
      <c r="P100" s="239"/>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1"/>
      <c r="BA100" s="241"/>
      <c r="BB100" s="241"/>
      <c r="BC100" s="241"/>
      <c r="BD100" s="241"/>
      <c r="BE100" s="234"/>
      <c r="BF100" s="234"/>
      <c r="BG100" s="234"/>
      <c r="BH100" s="234"/>
      <c r="BI100" s="234"/>
      <c r="BJ100" s="234"/>
      <c r="BK100" s="234"/>
      <c r="BL100" s="234"/>
      <c r="BM100" s="234"/>
      <c r="BN100" s="234"/>
      <c r="BO100" s="234"/>
      <c r="BP100" s="234"/>
      <c r="BQ100" s="231">
        <v>94</v>
      </c>
      <c r="BR100" s="236"/>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3"/>
    </row>
    <row r="101" spans="1:131" ht="26.25" hidden="1" customHeight="1" x14ac:dyDescent="0.2">
      <c r="A101" s="238"/>
      <c r="B101" s="239"/>
      <c r="C101" s="239"/>
      <c r="D101" s="239"/>
      <c r="E101" s="239"/>
      <c r="F101" s="239"/>
      <c r="G101" s="239"/>
      <c r="H101" s="239"/>
      <c r="I101" s="239"/>
      <c r="J101" s="239"/>
      <c r="K101" s="239"/>
      <c r="L101" s="239"/>
      <c r="M101" s="239"/>
      <c r="N101" s="239"/>
      <c r="O101" s="239"/>
      <c r="P101" s="239"/>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1"/>
      <c r="BA101" s="241"/>
      <c r="BB101" s="241"/>
      <c r="BC101" s="241"/>
      <c r="BD101" s="241"/>
      <c r="BE101" s="234"/>
      <c r="BF101" s="234"/>
      <c r="BG101" s="234"/>
      <c r="BH101" s="234"/>
      <c r="BI101" s="234"/>
      <c r="BJ101" s="234"/>
      <c r="BK101" s="234"/>
      <c r="BL101" s="234"/>
      <c r="BM101" s="234"/>
      <c r="BN101" s="234"/>
      <c r="BO101" s="234"/>
      <c r="BP101" s="234"/>
      <c r="BQ101" s="231">
        <v>95</v>
      </c>
      <c r="BR101" s="236"/>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3"/>
    </row>
    <row r="102" spans="1:131" ht="26.25" customHeight="1" thickBot="1" x14ac:dyDescent="0.25">
      <c r="A102" s="238"/>
      <c r="B102" s="239"/>
      <c r="C102" s="239"/>
      <c r="D102" s="239"/>
      <c r="E102" s="239"/>
      <c r="F102" s="239"/>
      <c r="G102" s="239"/>
      <c r="H102" s="239"/>
      <c r="I102" s="239"/>
      <c r="J102" s="239"/>
      <c r="K102" s="239"/>
      <c r="L102" s="239"/>
      <c r="M102" s="239"/>
      <c r="N102" s="239"/>
      <c r="O102" s="239"/>
      <c r="P102" s="239"/>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1"/>
      <c r="BA102" s="241"/>
      <c r="BB102" s="241"/>
      <c r="BC102" s="241"/>
      <c r="BD102" s="241"/>
      <c r="BE102" s="234"/>
      <c r="BF102" s="234"/>
      <c r="BG102" s="234"/>
      <c r="BH102" s="234"/>
      <c r="BI102" s="234"/>
      <c r="BJ102" s="234"/>
      <c r="BK102" s="234"/>
      <c r="BL102" s="234"/>
      <c r="BM102" s="234"/>
      <c r="BN102" s="234"/>
      <c r="BO102" s="234"/>
      <c r="BP102" s="234"/>
      <c r="BQ102" s="233" t="s">
        <v>377</v>
      </c>
      <c r="BR102" s="950" t="s">
        <v>398</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1787</v>
      </c>
      <c r="CS102" s="966"/>
      <c r="CT102" s="966"/>
      <c r="CU102" s="966"/>
      <c r="CV102" s="967"/>
      <c r="CW102" s="965">
        <v>466</v>
      </c>
      <c r="CX102" s="966"/>
      <c r="CY102" s="966"/>
      <c r="CZ102" s="966"/>
      <c r="DA102" s="967"/>
      <c r="DB102" s="965">
        <v>6</v>
      </c>
      <c r="DC102" s="966"/>
      <c r="DD102" s="966"/>
      <c r="DE102" s="966"/>
      <c r="DF102" s="967"/>
      <c r="DG102" s="965">
        <v>6</v>
      </c>
      <c r="DH102" s="966"/>
      <c r="DI102" s="966"/>
      <c r="DJ102" s="966"/>
      <c r="DK102" s="967"/>
      <c r="DL102" s="965" t="s">
        <v>483</v>
      </c>
      <c r="DM102" s="966"/>
      <c r="DN102" s="966"/>
      <c r="DO102" s="966"/>
      <c r="DP102" s="967"/>
      <c r="DQ102" s="965" t="s">
        <v>483</v>
      </c>
      <c r="DR102" s="966"/>
      <c r="DS102" s="966"/>
      <c r="DT102" s="966"/>
      <c r="DU102" s="967"/>
      <c r="DV102" s="950"/>
      <c r="DW102" s="951"/>
      <c r="DX102" s="951"/>
      <c r="DY102" s="951"/>
      <c r="DZ102" s="952"/>
      <c r="EA102" s="223"/>
    </row>
    <row r="103" spans="1:131" ht="26.25" customHeight="1" x14ac:dyDescent="0.2">
      <c r="A103" s="238"/>
      <c r="B103" s="239"/>
      <c r="C103" s="239"/>
      <c r="D103" s="239"/>
      <c r="E103" s="239"/>
      <c r="F103" s="239"/>
      <c r="G103" s="239"/>
      <c r="H103" s="239"/>
      <c r="I103" s="239"/>
      <c r="J103" s="239"/>
      <c r="K103" s="239"/>
      <c r="L103" s="239"/>
      <c r="M103" s="239"/>
      <c r="N103" s="239"/>
      <c r="O103" s="239"/>
      <c r="P103" s="239"/>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1"/>
      <c r="BA103" s="241"/>
      <c r="BB103" s="241"/>
      <c r="BC103" s="241"/>
      <c r="BD103" s="241"/>
      <c r="BE103" s="234"/>
      <c r="BF103" s="234"/>
      <c r="BG103" s="234"/>
      <c r="BH103" s="234"/>
      <c r="BI103" s="234"/>
      <c r="BJ103" s="234"/>
      <c r="BK103" s="234"/>
      <c r="BL103" s="234"/>
      <c r="BM103" s="234"/>
      <c r="BN103" s="234"/>
      <c r="BO103" s="234"/>
      <c r="BP103" s="234"/>
      <c r="BQ103" s="953" t="s">
        <v>399</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3"/>
    </row>
    <row r="104" spans="1:131" ht="26.25" customHeight="1" x14ac:dyDescent="0.2">
      <c r="A104" s="238"/>
      <c r="B104" s="239"/>
      <c r="C104" s="239"/>
      <c r="D104" s="239"/>
      <c r="E104" s="239"/>
      <c r="F104" s="239"/>
      <c r="G104" s="239"/>
      <c r="H104" s="239"/>
      <c r="I104" s="239"/>
      <c r="J104" s="239"/>
      <c r="K104" s="239"/>
      <c r="L104" s="239"/>
      <c r="M104" s="239"/>
      <c r="N104" s="239"/>
      <c r="O104" s="239"/>
      <c r="P104" s="239"/>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1"/>
      <c r="BA104" s="241"/>
      <c r="BB104" s="241"/>
      <c r="BC104" s="241"/>
      <c r="BD104" s="241"/>
      <c r="BE104" s="234"/>
      <c r="BF104" s="234"/>
      <c r="BG104" s="234"/>
      <c r="BH104" s="234"/>
      <c r="BI104" s="234"/>
      <c r="BJ104" s="234"/>
      <c r="BK104" s="234"/>
      <c r="BL104" s="234"/>
      <c r="BM104" s="234"/>
      <c r="BN104" s="234"/>
      <c r="BO104" s="234"/>
      <c r="BP104" s="234"/>
      <c r="BQ104" s="954" t="s">
        <v>400</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3"/>
    </row>
    <row r="105" spans="1:131" ht="11.25" customHeight="1" x14ac:dyDescent="0.2">
      <c r="A105" s="234"/>
      <c r="B105" s="234"/>
      <c r="C105" s="234"/>
      <c r="D105" s="234"/>
      <c r="E105" s="234"/>
      <c r="F105" s="234"/>
      <c r="G105" s="234"/>
      <c r="H105" s="234"/>
      <c r="I105" s="234"/>
      <c r="J105" s="234"/>
      <c r="K105" s="234"/>
      <c r="L105" s="234"/>
      <c r="M105" s="234"/>
      <c r="N105" s="234"/>
      <c r="O105" s="234"/>
      <c r="P105" s="234"/>
      <c r="Q105" s="234"/>
      <c r="R105" s="234"/>
      <c r="S105" s="234"/>
      <c r="T105" s="234"/>
      <c r="U105" s="234"/>
      <c r="V105" s="234"/>
      <c r="W105" s="234"/>
      <c r="X105" s="234"/>
      <c r="Y105" s="234"/>
      <c r="Z105" s="234"/>
      <c r="AA105" s="234"/>
      <c r="AB105" s="234"/>
      <c r="AC105" s="234"/>
      <c r="AD105" s="234"/>
      <c r="AE105" s="234"/>
      <c r="AF105" s="234"/>
      <c r="AG105" s="234"/>
      <c r="AH105" s="234"/>
      <c r="AI105" s="234"/>
      <c r="AJ105" s="234"/>
      <c r="AK105" s="234"/>
      <c r="AL105" s="234"/>
      <c r="AM105" s="234"/>
      <c r="AN105" s="234"/>
      <c r="AO105" s="234"/>
      <c r="AP105" s="234"/>
      <c r="AQ105" s="234"/>
      <c r="AR105" s="234"/>
      <c r="AS105" s="234"/>
      <c r="AT105" s="234"/>
      <c r="AU105" s="234"/>
      <c r="AV105" s="234"/>
      <c r="AW105" s="234"/>
      <c r="AX105" s="234"/>
      <c r="AY105" s="234"/>
      <c r="AZ105" s="234"/>
      <c r="BA105" s="234"/>
      <c r="BB105" s="234"/>
      <c r="BC105" s="234"/>
      <c r="BD105" s="234"/>
      <c r="BE105" s="234"/>
      <c r="BF105" s="234"/>
      <c r="BG105" s="234"/>
      <c r="BH105" s="234"/>
      <c r="BI105" s="234"/>
      <c r="BJ105" s="234"/>
      <c r="BK105" s="234"/>
      <c r="BL105" s="234"/>
      <c r="BM105" s="234"/>
      <c r="BN105" s="234"/>
      <c r="BO105" s="234"/>
      <c r="BP105" s="234"/>
      <c r="BQ105" s="223"/>
      <c r="BR105" s="223"/>
      <c r="BS105" s="223"/>
      <c r="BT105" s="223"/>
      <c r="BU105" s="223"/>
      <c r="BV105" s="223"/>
      <c r="BW105" s="223"/>
      <c r="BX105" s="223"/>
      <c r="BY105" s="223"/>
      <c r="BZ105" s="223"/>
      <c r="CA105" s="223"/>
      <c r="CB105" s="223"/>
      <c r="CC105" s="223"/>
      <c r="CD105" s="223"/>
      <c r="CE105" s="223"/>
      <c r="CF105" s="223"/>
      <c r="CG105" s="223"/>
      <c r="CH105" s="223"/>
      <c r="CI105" s="223"/>
      <c r="CJ105" s="223"/>
      <c r="CK105" s="223"/>
      <c r="CL105" s="223"/>
      <c r="CM105" s="223"/>
      <c r="CN105" s="223"/>
      <c r="CO105" s="223"/>
      <c r="CP105" s="223"/>
      <c r="CQ105" s="223"/>
      <c r="CR105" s="223"/>
      <c r="CS105" s="223"/>
      <c r="CT105" s="223"/>
      <c r="CU105" s="223"/>
      <c r="CV105" s="223"/>
      <c r="CW105" s="223"/>
      <c r="CX105" s="223"/>
      <c r="CY105" s="223"/>
      <c r="CZ105" s="223"/>
      <c r="DA105" s="223"/>
      <c r="DB105" s="223"/>
      <c r="DC105" s="223"/>
      <c r="DD105" s="223"/>
      <c r="DE105" s="223"/>
      <c r="DF105" s="223"/>
      <c r="DG105" s="223"/>
      <c r="DH105" s="223"/>
      <c r="DI105" s="223"/>
      <c r="DJ105" s="223"/>
      <c r="DK105" s="223"/>
      <c r="DL105" s="223"/>
      <c r="DM105" s="223"/>
      <c r="DN105" s="223"/>
      <c r="DO105" s="223"/>
      <c r="DP105" s="223"/>
      <c r="DQ105" s="223"/>
      <c r="DR105" s="223"/>
      <c r="DS105" s="223"/>
      <c r="DT105" s="223"/>
      <c r="DU105" s="223"/>
      <c r="DV105" s="223"/>
      <c r="DW105" s="223"/>
      <c r="DX105" s="223"/>
      <c r="DY105" s="223"/>
      <c r="DZ105" s="223"/>
      <c r="EA105" s="223"/>
    </row>
    <row r="106" spans="1:131" ht="11.25" customHeight="1" x14ac:dyDescent="0.2">
      <c r="A106" s="234"/>
      <c r="B106" s="234"/>
      <c r="C106" s="234"/>
      <c r="D106" s="234"/>
      <c r="E106" s="234"/>
      <c r="F106" s="234"/>
      <c r="G106" s="234"/>
      <c r="H106" s="234"/>
      <c r="I106" s="234"/>
      <c r="J106" s="234"/>
      <c r="K106" s="234"/>
      <c r="L106" s="234"/>
      <c r="M106" s="234"/>
      <c r="N106" s="234"/>
      <c r="O106" s="234"/>
      <c r="P106" s="234"/>
      <c r="Q106" s="234"/>
      <c r="R106" s="234"/>
      <c r="S106" s="234"/>
      <c r="T106" s="234"/>
      <c r="U106" s="234"/>
      <c r="V106" s="234"/>
      <c r="W106" s="234"/>
      <c r="X106" s="234"/>
      <c r="Y106" s="234"/>
      <c r="Z106" s="234"/>
      <c r="AA106" s="234"/>
      <c r="AB106" s="234"/>
      <c r="AC106" s="234"/>
      <c r="AD106" s="234"/>
      <c r="AE106" s="234"/>
      <c r="AF106" s="234"/>
      <c r="AG106" s="234"/>
      <c r="AH106" s="234"/>
      <c r="AI106" s="234"/>
      <c r="AJ106" s="234"/>
      <c r="AK106" s="234"/>
      <c r="AL106" s="234"/>
      <c r="AM106" s="234"/>
      <c r="AN106" s="234"/>
      <c r="AO106" s="234"/>
      <c r="AP106" s="234"/>
      <c r="AQ106" s="234"/>
      <c r="AR106" s="234"/>
      <c r="AS106" s="234"/>
      <c r="AT106" s="234"/>
      <c r="AU106" s="234"/>
      <c r="AV106" s="234"/>
      <c r="AW106" s="234"/>
      <c r="AX106" s="234"/>
      <c r="AY106" s="234"/>
      <c r="AZ106" s="234"/>
      <c r="BA106" s="234"/>
      <c r="BB106" s="234"/>
      <c r="BC106" s="234"/>
      <c r="BD106" s="234"/>
      <c r="BE106" s="234"/>
      <c r="BF106" s="234"/>
      <c r="BG106" s="234"/>
      <c r="BH106" s="234"/>
      <c r="BI106" s="234"/>
      <c r="BJ106" s="234"/>
      <c r="BK106" s="234"/>
      <c r="BL106" s="234"/>
      <c r="BM106" s="234"/>
      <c r="BN106" s="234"/>
      <c r="BO106" s="234"/>
      <c r="BP106" s="234"/>
      <c r="BQ106" s="223"/>
      <c r="BR106" s="223"/>
      <c r="BS106" s="223"/>
      <c r="BT106" s="223"/>
      <c r="BU106" s="223"/>
      <c r="BV106" s="223"/>
      <c r="BW106" s="223"/>
      <c r="BX106" s="223"/>
      <c r="BY106" s="223"/>
      <c r="BZ106" s="223"/>
      <c r="CA106" s="223"/>
      <c r="CB106" s="223"/>
      <c r="CC106" s="223"/>
      <c r="CD106" s="223"/>
      <c r="CE106" s="223"/>
      <c r="CF106" s="223"/>
      <c r="CG106" s="223"/>
      <c r="CH106" s="223"/>
      <c r="CI106" s="223"/>
      <c r="CJ106" s="223"/>
      <c r="CK106" s="223"/>
      <c r="CL106" s="223"/>
      <c r="CM106" s="223"/>
      <c r="CN106" s="223"/>
      <c r="CO106" s="223"/>
      <c r="CP106" s="223"/>
      <c r="CQ106" s="223"/>
      <c r="CR106" s="223"/>
      <c r="CS106" s="223"/>
      <c r="CT106" s="223"/>
      <c r="CU106" s="223"/>
      <c r="CV106" s="223"/>
      <c r="CW106" s="223"/>
      <c r="CX106" s="223"/>
      <c r="CY106" s="223"/>
      <c r="CZ106" s="223"/>
      <c r="DA106" s="223"/>
      <c r="DB106" s="223"/>
      <c r="DC106" s="223"/>
      <c r="DD106" s="223"/>
      <c r="DE106" s="223"/>
      <c r="DF106" s="223"/>
      <c r="DG106" s="223"/>
      <c r="DH106" s="223"/>
      <c r="DI106" s="223"/>
      <c r="DJ106" s="223"/>
      <c r="DK106" s="223"/>
      <c r="DL106" s="223"/>
      <c r="DM106" s="223"/>
      <c r="DN106" s="223"/>
      <c r="DO106" s="223"/>
      <c r="DP106" s="223"/>
      <c r="DQ106" s="223"/>
      <c r="DR106" s="223"/>
      <c r="DS106" s="223"/>
      <c r="DT106" s="223"/>
      <c r="DU106" s="223"/>
      <c r="DV106" s="223"/>
      <c r="DW106" s="223"/>
      <c r="DX106" s="223"/>
      <c r="DY106" s="223"/>
      <c r="DZ106" s="223"/>
      <c r="EA106" s="223"/>
    </row>
    <row r="107" spans="1:131" s="223" customFormat="1" ht="26.25" customHeight="1" thickBot="1" x14ac:dyDescent="0.25">
      <c r="A107" s="242" t="s">
        <v>401</v>
      </c>
      <c r="B107" s="243"/>
      <c r="C107" s="243"/>
      <c r="D107" s="243"/>
      <c r="E107" s="243"/>
      <c r="F107" s="243"/>
      <c r="G107" s="243"/>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2" t="s">
        <v>402</v>
      </c>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c r="CF107" s="243"/>
      <c r="CG107" s="243"/>
      <c r="CH107" s="243"/>
      <c r="CI107" s="243"/>
      <c r="CJ107" s="243"/>
      <c r="CK107" s="243"/>
      <c r="CL107" s="243"/>
      <c r="CM107" s="243"/>
      <c r="CN107" s="243"/>
      <c r="CO107" s="243"/>
      <c r="CP107" s="243"/>
      <c r="CQ107" s="243"/>
      <c r="CR107" s="243"/>
      <c r="CS107" s="243"/>
      <c r="CT107" s="243"/>
      <c r="CU107" s="243"/>
      <c r="CV107" s="243"/>
      <c r="CW107" s="243"/>
      <c r="CX107" s="243"/>
      <c r="CY107" s="243"/>
      <c r="CZ107" s="243"/>
      <c r="DA107" s="243"/>
      <c r="DB107" s="243"/>
      <c r="DC107" s="243"/>
      <c r="DD107" s="243"/>
      <c r="DE107" s="243"/>
      <c r="DF107" s="243"/>
      <c r="DG107" s="243"/>
      <c r="DH107" s="243"/>
      <c r="DI107" s="243"/>
      <c r="DJ107" s="243"/>
      <c r="DK107" s="243"/>
      <c r="DL107" s="243"/>
      <c r="DM107" s="243"/>
      <c r="DN107" s="243"/>
      <c r="DO107" s="243"/>
      <c r="DP107" s="243"/>
      <c r="DQ107" s="243"/>
      <c r="DR107" s="243"/>
      <c r="DS107" s="243"/>
      <c r="DT107" s="243"/>
      <c r="DU107" s="243"/>
      <c r="DV107" s="243"/>
      <c r="DW107" s="243"/>
      <c r="DX107" s="243"/>
      <c r="DY107" s="243"/>
      <c r="DZ107" s="243"/>
    </row>
    <row r="108" spans="1:131" s="223" customFormat="1" ht="26.25" customHeight="1" x14ac:dyDescent="0.2">
      <c r="A108" s="955" t="s">
        <v>403</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404</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3" customFormat="1" ht="26.25" customHeight="1" x14ac:dyDescent="0.2">
      <c r="A109" s="908" t="s">
        <v>405</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406</v>
      </c>
      <c r="AB109" s="909"/>
      <c r="AC109" s="909"/>
      <c r="AD109" s="909"/>
      <c r="AE109" s="910"/>
      <c r="AF109" s="911" t="s">
        <v>407</v>
      </c>
      <c r="AG109" s="909"/>
      <c r="AH109" s="909"/>
      <c r="AI109" s="909"/>
      <c r="AJ109" s="910"/>
      <c r="AK109" s="911" t="s">
        <v>294</v>
      </c>
      <c r="AL109" s="909"/>
      <c r="AM109" s="909"/>
      <c r="AN109" s="909"/>
      <c r="AO109" s="910"/>
      <c r="AP109" s="911" t="s">
        <v>408</v>
      </c>
      <c r="AQ109" s="909"/>
      <c r="AR109" s="909"/>
      <c r="AS109" s="909"/>
      <c r="AT109" s="942"/>
      <c r="AU109" s="908" t="s">
        <v>405</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406</v>
      </c>
      <c r="BR109" s="909"/>
      <c r="BS109" s="909"/>
      <c r="BT109" s="909"/>
      <c r="BU109" s="910"/>
      <c r="BV109" s="911" t="s">
        <v>407</v>
      </c>
      <c r="BW109" s="909"/>
      <c r="BX109" s="909"/>
      <c r="BY109" s="909"/>
      <c r="BZ109" s="910"/>
      <c r="CA109" s="911" t="s">
        <v>294</v>
      </c>
      <c r="CB109" s="909"/>
      <c r="CC109" s="909"/>
      <c r="CD109" s="909"/>
      <c r="CE109" s="910"/>
      <c r="CF109" s="949" t="s">
        <v>408</v>
      </c>
      <c r="CG109" s="949"/>
      <c r="CH109" s="949"/>
      <c r="CI109" s="949"/>
      <c r="CJ109" s="949"/>
      <c r="CK109" s="911" t="s">
        <v>409</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406</v>
      </c>
      <c r="DH109" s="909"/>
      <c r="DI109" s="909"/>
      <c r="DJ109" s="909"/>
      <c r="DK109" s="910"/>
      <c r="DL109" s="911" t="s">
        <v>407</v>
      </c>
      <c r="DM109" s="909"/>
      <c r="DN109" s="909"/>
      <c r="DO109" s="909"/>
      <c r="DP109" s="910"/>
      <c r="DQ109" s="911" t="s">
        <v>294</v>
      </c>
      <c r="DR109" s="909"/>
      <c r="DS109" s="909"/>
      <c r="DT109" s="909"/>
      <c r="DU109" s="910"/>
      <c r="DV109" s="911" t="s">
        <v>408</v>
      </c>
      <c r="DW109" s="909"/>
      <c r="DX109" s="909"/>
      <c r="DY109" s="909"/>
      <c r="DZ109" s="942"/>
    </row>
    <row r="110" spans="1:131" s="223" customFormat="1" ht="26.25" customHeight="1" x14ac:dyDescent="0.2">
      <c r="A110" s="820" t="s">
        <v>410</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1194342</v>
      </c>
      <c r="AB110" s="902"/>
      <c r="AC110" s="902"/>
      <c r="AD110" s="902"/>
      <c r="AE110" s="903"/>
      <c r="AF110" s="904">
        <v>1108913</v>
      </c>
      <c r="AG110" s="902"/>
      <c r="AH110" s="902"/>
      <c r="AI110" s="902"/>
      <c r="AJ110" s="903"/>
      <c r="AK110" s="904">
        <v>1090519</v>
      </c>
      <c r="AL110" s="902"/>
      <c r="AM110" s="902"/>
      <c r="AN110" s="902"/>
      <c r="AO110" s="903"/>
      <c r="AP110" s="905">
        <v>1</v>
      </c>
      <c r="AQ110" s="906"/>
      <c r="AR110" s="906"/>
      <c r="AS110" s="906"/>
      <c r="AT110" s="907"/>
      <c r="AU110" s="943" t="s">
        <v>69</v>
      </c>
      <c r="AV110" s="944"/>
      <c r="AW110" s="944"/>
      <c r="AX110" s="944"/>
      <c r="AY110" s="944"/>
      <c r="AZ110" s="873" t="s">
        <v>411</v>
      </c>
      <c r="BA110" s="821"/>
      <c r="BB110" s="821"/>
      <c r="BC110" s="821"/>
      <c r="BD110" s="821"/>
      <c r="BE110" s="821"/>
      <c r="BF110" s="821"/>
      <c r="BG110" s="821"/>
      <c r="BH110" s="821"/>
      <c r="BI110" s="821"/>
      <c r="BJ110" s="821"/>
      <c r="BK110" s="821"/>
      <c r="BL110" s="821"/>
      <c r="BM110" s="821"/>
      <c r="BN110" s="821"/>
      <c r="BO110" s="821"/>
      <c r="BP110" s="822"/>
      <c r="BQ110" s="874">
        <v>11121262</v>
      </c>
      <c r="BR110" s="855"/>
      <c r="BS110" s="855"/>
      <c r="BT110" s="855"/>
      <c r="BU110" s="855"/>
      <c r="BV110" s="855">
        <v>11958043</v>
      </c>
      <c r="BW110" s="855"/>
      <c r="BX110" s="855"/>
      <c r="BY110" s="855"/>
      <c r="BZ110" s="855"/>
      <c r="CA110" s="855">
        <v>14259942</v>
      </c>
      <c r="CB110" s="855"/>
      <c r="CC110" s="855"/>
      <c r="CD110" s="855"/>
      <c r="CE110" s="855"/>
      <c r="CF110" s="879">
        <v>13.1</v>
      </c>
      <c r="CG110" s="880"/>
      <c r="CH110" s="880"/>
      <c r="CI110" s="880"/>
      <c r="CJ110" s="880"/>
      <c r="CK110" s="939" t="s">
        <v>412</v>
      </c>
      <c r="CL110" s="832"/>
      <c r="CM110" s="873" t="s">
        <v>413</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3" customFormat="1" ht="26.25" customHeight="1" x14ac:dyDescent="0.2">
      <c r="A111" s="787" t="s">
        <v>414</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415</v>
      </c>
      <c r="BA111" s="765"/>
      <c r="BB111" s="765"/>
      <c r="BC111" s="765"/>
      <c r="BD111" s="765"/>
      <c r="BE111" s="765"/>
      <c r="BF111" s="765"/>
      <c r="BG111" s="765"/>
      <c r="BH111" s="765"/>
      <c r="BI111" s="765"/>
      <c r="BJ111" s="765"/>
      <c r="BK111" s="765"/>
      <c r="BL111" s="765"/>
      <c r="BM111" s="765"/>
      <c r="BN111" s="765"/>
      <c r="BO111" s="765"/>
      <c r="BP111" s="766"/>
      <c r="BQ111" s="829">
        <v>632836</v>
      </c>
      <c r="BR111" s="830"/>
      <c r="BS111" s="830"/>
      <c r="BT111" s="830"/>
      <c r="BU111" s="830"/>
      <c r="BV111" s="830" t="s">
        <v>122</v>
      </c>
      <c r="BW111" s="830"/>
      <c r="BX111" s="830"/>
      <c r="BY111" s="830"/>
      <c r="BZ111" s="830"/>
      <c r="CA111" s="830" t="s">
        <v>122</v>
      </c>
      <c r="CB111" s="830"/>
      <c r="CC111" s="830"/>
      <c r="CD111" s="830"/>
      <c r="CE111" s="830"/>
      <c r="CF111" s="888" t="s">
        <v>122</v>
      </c>
      <c r="CG111" s="889"/>
      <c r="CH111" s="889"/>
      <c r="CI111" s="889"/>
      <c r="CJ111" s="889"/>
      <c r="CK111" s="940"/>
      <c r="CL111" s="834"/>
      <c r="CM111" s="828" t="s">
        <v>416</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3" customFormat="1" ht="26.25" customHeight="1" x14ac:dyDescent="0.2">
      <c r="A112" s="925" t="s">
        <v>417</v>
      </c>
      <c r="B112" s="926"/>
      <c r="C112" s="765" t="s">
        <v>418</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419</v>
      </c>
      <c r="BA112" s="765"/>
      <c r="BB112" s="765"/>
      <c r="BC112" s="765"/>
      <c r="BD112" s="765"/>
      <c r="BE112" s="765"/>
      <c r="BF112" s="765"/>
      <c r="BG112" s="765"/>
      <c r="BH112" s="765"/>
      <c r="BI112" s="765"/>
      <c r="BJ112" s="765"/>
      <c r="BK112" s="765"/>
      <c r="BL112" s="765"/>
      <c r="BM112" s="765"/>
      <c r="BN112" s="765"/>
      <c r="BO112" s="765"/>
      <c r="BP112" s="766"/>
      <c r="BQ112" s="829" t="s">
        <v>122</v>
      </c>
      <c r="BR112" s="830"/>
      <c r="BS112" s="830"/>
      <c r="BT112" s="830"/>
      <c r="BU112" s="830"/>
      <c r="BV112" s="830" t="s">
        <v>122</v>
      </c>
      <c r="BW112" s="830"/>
      <c r="BX112" s="830"/>
      <c r="BY112" s="830"/>
      <c r="BZ112" s="830"/>
      <c r="CA112" s="830" t="s">
        <v>122</v>
      </c>
      <c r="CB112" s="830"/>
      <c r="CC112" s="830"/>
      <c r="CD112" s="830"/>
      <c r="CE112" s="830"/>
      <c r="CF112" s="888" t="s">
        <v>122</v>
      </c>
      <c r="CG112" s="889"/>
      <c r="CH112" s="889"/>
      <c r="CI112" s="889"/>
      <c r="CJ112" s="889"/>
      <c r="CK112" s="940"/>
      <c r="CL112" s="834"/>
      <c r="CM112" s="828" t="s">
        <v>420</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3" customFormat="1" ht="26.25" customHeight="1" x14ac:dyDescent="0.2">
      <c r="A113" s="927"/>
      <c r="B113" s="928"/>
      <c r="C113" s="765" t="s">
        <v>421</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t="s">
        <v>122</v>
      </c>
      <c r="AB113" s="932"/>
      <c r="AC113" s="932"/>
      <c r="AD113" s="932"/>
      <c r="AE113" s="933"/>
      <c r="AF113" s="934" t="s">
        <v>122</v>
      </c>
      <c r="AG113" s="932"/>
      <c r="AH113" s="932"/>
      <c r="AI113" s="932"/>
      <c r="AJ113" s="933"/>
      <c r="AK113" s="934" t="s">
        <v>122</v>
      </c>
      <c r="AL113" s="932"/>
      <c r="AM113" s="932"/>
      <c r="AN113" s="932"/>
      <c r="AO113" s="933"/>
      <c r="AP113" s="935" t="s">
        <v>122</v>
      </c>
      <c r="AQ113" s="936"/>
      <c r="AR113" s="936"/>
      <c r="AS113" s="936"/>
      <c r="AT113" s="937"/>
      <c r="AU113" s="945"/>
      <c r="AV113" s="946"/>
      <c r="AW113" s="946"/>
      <c r="AX113" s="946"/>
      <c r="AY113" s="946"/>
      <c r="AZ113" s="828" t="s">
        <v>422</v>
      </c>
      <c r="BA113" s="765"/>
      <c r="BB113" s="765"/>
      <c r="BC113" s="765"/>
      <c r="BD113" s="765"/>
      <c r="BE113" s="765"/>
      <c r="BF113" s="765"/>
      <c r="BG113" s="765"/>
      <c r="BH113" s="765"/>
      <c r="BI113" s="765"/>
      <c r="BJ113" s="765"/>
      <c r="BK113" s="765"/>
      <c r="BL113" s="765"/>
      <c r="BM113" s="765"/>
      <c r="BN113" s="765"/>
      <c r="BO113" s="765"/>
      <c r="BP113" s="766"/>
      <c r="BQ113" s="829">
        <v>1824941</v>
      </c>
      <c r="BR113" s="830"/>
      <c r="BS113" s="830"/>
      <c r="BT113" s="830"/>
      <c r="BU113" s="830"/>
      <c r="BV113" s="830">
        <v>2244849</v>
      </c>
      <c r="BW113" s="830"/>
      <c r="BX113" s="830"/>
      <c r="BY113" s="830"/>
      <c r="BZ113" s="830"/>
      <c r="CA113" s="830">
        <v>2338401</v>
      </c>
      <c r="CB113" s="830"/>
      <c r="CC113" s="830"/>
      <c r="CD113" s="830"/>
      <c r="CE113" s="830"/>
      <c r="CF113" s="888">
        <v>2.2000000000000002</v>
      </c>
      <c r="CG113" s="889"/>
      <c r="CH113" s="889"/>
      <c r="CI113" s="889"/>
      <c r="CJ113" s="889"/>
      <c r="CK113" s="940"/>
      <c r="CL113" s="834"/>
      <c r="CM113" s="828" t="s">
        <v>423</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3" customFormat="1" ht="26.25" customHeight="1" x14ac:dyDescent="0.2">
      <c r="A114" s="927"/>
      <c r="B114" s="928"/>
      <c r="C114" s="765" t="s">
        <v>424</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122835</v>
      </c>
      <c r="AB114" s="793"/>
      <c r="AC114" s="793"/>
      <c r="AD114" s="793"/>
      <c r="AE114" s="794"/>
      <c r="AF114" s="795">
        <v>121584</v>
      </c>
      <c r="AG114" s="793"/>
      <c r="AH114" s="793"/>
      <c r="AI114" s="793"/>
      <c r="AJ114" s="794"/>
      <c r="AK114" s="795">
        <v>147107</v>
      </c>
      <c r="AL114" s="793"/>
      <c r="AM114" s="793"/>
      <c r="AN114" s="793"/>
      <c r="AO114" s="794"/>
      <c r="AP114" s="837">
        <v>0.1</v>
      </c>
      <c r="AQ114" s="838"/>
      <c r="AR114" s="838"/>
      <c r="AS114" s="838"/>
      <c r="AT114" s="839"/>
      <c r="AU114" s="945"/>
      <c r="AV114" s="946"/>
      <c r="AW114" s="946"/>
      <c r="AX114" s="946"/>
      <c r="AY114" s="946"/>
      <c r="AZ114" s="828" t="s">
        <v>425</v>
      </c>
      <c r="BA114" s="765"/>
      <c r="BB114" s="765"/>
      <c r="BC114" s="765"/>
      <c r="BD114" s="765"/>
      <c r="BE114" s="765"/>
      <c r="BF114" s="765"/>
      <c r="BG114" s="765"/>
      <c r="BH114" s="765"/>
      <c r="BI114" s="765"/>
      <c r="BJ114" s="765"/>
      <c r="BK114" s="765"/>
      <c r="BL114" s="765"/>
      <c r="BM114" s="765"/>
      <c r="BN114" s="765"/>
      <c r="BO114" s="765"/>
      <c r="BP114" s="766"/>
      <c r="BQ114" s="829">
        <v>12856649</v>
      </c>
      <c r="BR114" s="830"/>
      <c r="BS114" s="830"/>
      <c r="BT114" s="830"/>
      <c r="BU114" s="830"/>
      <c r="BV114" s="830">
        <v>11655743</v>
      </c>
      <c r="BW114" s="830"/>
      <c r="BX114" s="830"/>
      <c r="BY114" s="830"/>
      <c r="BZ114" s="830"/>
      <c r="CA114" s="830">
        <v>13860491</v>
      </c>
      <c r="CB114" s="830"/>
      <c r="CC114" s="830"/>
      <c r="CD114" s="830"/>
      <c r="CE114" s="830"/>
      <c r="CF114" s="888">
        <v>12.8</v>
      </c>
      <c r="CG114" s="889"/>
      <c r="CH114" s="889"/>
      <c r="CI114" s="889"/>
      <c r="CJ114" s="889"/>
      <c r="CK114" s="940"/>
      <c r="CL114" s="834"/>
      <c r="CM114" s="828" t="s">
        <v>426</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3" customFormat="1" ht="26.25" customHeight="1" x14ac:dyDescent="0.2">
      <c r="A115" s="927"/>
      <c r="B115" s="928"/>
      <c r="C115" s="765" t="s">
        <v>427</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t="s">
        <v>122</v>
      </c>
      <c r="AB115" s="932"/>
      <c r="AC115" s="932"/>
      <c r="AD115" s="932"/>
      <c r="AE115" s="933"/>
      <c r="AF115" s="934" t="s">
        <v>122</v>
      </c>
      <c r="AG115" s="932"/>
      <c r="AH115" s="932"/>
      <c r="AI115" s="932"/>
      <c r="AJ115" s="933"/>
      <c r="AK115" s="934" t="s">
        <v>122</v>
      </c>
      <c r="AL115" s="932"/>
      <c r="AM115" s="932"/>
      <c r="AN115" s="932"/>
      <c r="AO115" s="933"/>
      <c r="AP115" s="935" t="s">
        <v>122</v>
      </c>
      <c r="AQ115" s="936"/>
      <c r="AR115" s="936"/>
      <c r="AS115" s="936"/>
      <c r="AT115" s="937"/>
      <c r="AU115" s="945"/>
      <c r="AV115" s="946"/>
      <c r="AW115" s="946"/>
      <c r="AX115" s="946"/>
      <c r="AY115" s="946"/>
      <c r="AZ115" s="828" t="s">
        <v>428</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429</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632836</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23" customFormat="1" ht="26.25" customHeight="1" x14ac:dyDescent="0.2">
      <c r="A116" s="929"/>
      <c r="B116" s="930"/>
      <c r="C116" s="852" t="s">
        <v>430</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431</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432</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3"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433</v>
      </c>
      <c r="Z117" s="910"/>
      <c r="AA117" s="915">
        <v>1317177</v>
      </c>
      <c r="AB117" s="916"/>
      <c r="AC117" s="916"/>
      <c r="AD117" s="916"/>
      <c r="AE117" s="917"/>
      <c r="AF117" s="918">
        <v>1230497</v>
      </c>
      <c r="AG117" s="916"/>
      <c r="AH117" s="916"/>
      <c r="AI117" s="916"/>
      <c r="AJ117" s="917"/>
      <c r="AK117" s="918">
        <v>1237626</v>
      </c>
      <c r="AL117" s="916"/>
      <c r="AM117" s="916"/>
      <c r="AN117" s="916"/>
      <c r="AO117" s="917"/>
      <c r="AP117" s="919"/>
      <c r="AQ117" s="920"/>
      <c r="AR117" s="920"/>
      <c r="AS117" s="920"/>
      <c r="AT117" s="921"/>
      <c r="AU117" s="945"/>
      <c r="AV117" s="946"/>
      <c r="AW117" s="946"/>
      <c r="AX117" s="946"/>
      <c r="AY117" s="946"/>
      <c r="AZ117" s="876" t="s">
        <v>434</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435</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3" customFormat="1" ht="26.25" customHeight="1" x14ac:dyDescent="0.2">
      <c r="A118" s="908" t="s">
        <v>409</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406</v>
      </c>
      <c r="AB118" s="909"/>
      <c r="AC118" s="909"/>
      <c r="AD118" s="909"/>
      <c r="AE118" s="910"/>
      <c r="AF118" s="911" t="s">
        <v>407</v>
      </c>
      <c r="AG118" s="909"/>
      <c r="AH118" s="909"/>
      <c r="AI118" s="909"/>
      <c r="AJ118" s="910"/>
      <c r="AK118" s="911" t="s">
        <v>294</v>
      </c>
      <c r="AL118" s="909"/>
      <c r="AM118" s="909"/>
      <c r="AN118" s="909"/>
      <c r="AO118" s="910"/>
      <c r="AP118" s="912" t="s">
        <v>408</v>
      </c>
      <c r="AQ118" s="913"/>
      <c r="AR118" s="913"/>
      <c r="AS118" s="913"/>
      <c r="AT118" s="914"/>
      <c r="AU118" s="945"/>
      <c r="AV118" s="946"/>
      <c r="AW118" s="946"/>
      <c r="AX118" s="946"/>
      <c r="AY118" s="946"/>
      <c r="AZ118" s="851" t="s">
        <v>436</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437</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3" customFormat="1" ht="26.25" customHeight="1" x14ac:dyDescent="0.2">
      <c r="A119" s="831" t="s">
        <v>412</v>
      </c>
      <c r="B119" s="832"/>
      <c r="C119" s="873" t="s">
        <v>413</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4" t="s">
        <v>177</v>
      </c>
      <c r="BA119" s="244"/>
      <c r="BB119" s="244"/>
      <c r="BC119" s="244"/>
      <c r="BD119" s="244"/>
      <c r="BE119" s="244"/>
      <c r="BF119" s="244"/>
      <c r="BG119" s="244"/>
      <c r="BH119" s="244"/>
      <c r="BI119" s="244"/>
      <c r="BJ119" s="244"/>
      <c r="BK119" s="244"/>
      <c r="BL119" s="244"/>
      <c r="BM119" s="244"/>
      <c r="BN119" s="244"/>
      <c r="BO119" s="890" t="s">
        <v>438</v>
      </c>
      <c r="BP119" s="891"/>
      <c r="BQ119" s="892">
        <v>26435688</v>
      </c>
      <c r="BR119" s="858"/>
      <c r="BS119" s="858"/>
      <c r="BT119" s="858"/>
      <c r="BU119" s="858"/>
      <c r="BV119" s="858">
        <v>25858635</v>
      </c>
      <c r="BW119" s="858"/>
      <c r="BX119" s="858"/>
      <c r="BY119" s="858"/>
      <c r="BZ119" s="858"/>
      <c r="CA119" s="858">
        <v>30458834</v>
      </c>
      <c r="CB119" s="858"/>
      <c r="CC119" s="858"/>
      <c r="CD119" s="858"/>
      <c r="CE119" s="858"/>
      <c r="CF119" s="761"/>
      <c r="CG119" s="762"/>
      <c r="CH119" s="762"/>
      <c r="CI119" s="762"/>
      <c r="CJ119" s="847"/>
      <c r="CK119" s="941"/>
      <c r="CL119" s="836"/>
      <c r="CM119" s="851" t="s">
        <v>439</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3" customFormat="1" ht="26.25" customHeight="1" x14ac:dyDescent="0.2">
      <c r="A120" s="833"/>
      <c r="B120" s="834"/>
      <c r="C120" s="828" t="s">
        <v>416</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440</v>
      </c>
      <c r="AV120" s="894"/>
      <c r="AW120" s="894"/>
      <c r="AX120" s="894"/>
      <c r="AY120" s="895"/>
      <c r="AZ120" s="873" t="s">
        <v>441</v>
      </c>
      <c r="BA120" s="821"/>
      <c r="BB120" s="821"/>
      <c r="BC120" s="821"/>
      <c r="BD120" s="821"/>
      <c r="BE120" s="821"/>
      <c r="BF120" s="821"/>
      <c r="BG120" s="821"/>
      <c r="BH120" s="821"/>
      <c r="BI120" s="821"/>
      <c r="BJ120" s="821"/>
      <c r="BK120" s="821"/>
      <c r="BL120" s="821"/>
      <c r="BM120" s="821"/>
      <c r="BN120" s="821"/>
      <c r="BO120" s="821"/>
      <c r="BP120" s="822"/>
      <c r="BQ120" s="874">
        <v>91605865</v>
      </c>
      <c r="BR120" s="855"/>
      <c r="BS120" s="855"/>
      <c r="BT120" s="855"/>
      <c r="BU120" s="855"/>
      <c r="BV120" s="855">
        <v>96542651</v>
      </c>
      <c r="BW120" s="855"/>
      <c r="BX120" s="855"/>
      <c r="BY120" s="855"/>
      <c r="BZ120" s="855"/>
      <c r="CA120" s="855">
        <v>97038437</v>
      </c>
      <c r="CB120" s="855"/>
      <c r="CC120" s="855"/>
      <c r="CD120" s="855"/>
      <c r="CE120" s="855"/>
      <c r="CF120" s="879">
        <v>89.3</v>
      </c>
      <c r="CG120" s="880"/>
      <c r="CH120" s="880"/>
      <c r="CI120" s="880"/>
      <c r="CJ120" s="880"/>
      <c r="CK120" s="881" t="s">
        <v>442</v>
      </c>
      <c r="CL120" s="865"/>
      <c r="CM120" s="865"/>
      <c r="CN120" s="865"/>
      <c r="CO120" s="866"/>
      <c r="CP120" s="885" t="s">
        <v>391</v>
      </c>
      <c r="CQ120" s="886"/>
      <c r="CR120" s="886"/>
      <c r="CS120" s="886"/>
      <c r="CT120" s="886"/>
      <c r="CU120" s="886"/>
      <c r="CV120" s="886"/>
      <c r="CW120" s="886"/>
      <c r="CX120" s="886"/>
      <c r="CY120" s="886"/>
      <c r="CZ120" s="886"/>
      <c r="DA120" s="886"/>
      <c r="DB120" s="886"/>
      <c r="DC120" s="886"/>
      <c r="DD120" s="886"/>
      <c r="DE120" s="886"/>
      <c r="DF120" s="887"/>
      <c r="DG120" s="874" t="s">
        <v>122</v>
      </c>
      <c r="DH120" s="855"/>
      <c r="DI120" s="855"/>
      <c r="DJ120" s="855"/>
      <c r="DK120" s="855"/>
      <c r="DL120" s="855" t="s">
        <v>122</v>
      </c>
      <c r="DM120" s="855"/>
      <c r="DN120" s="855"/>
      <c r="DO120" s="855"/>
      <c r="DP120" s="855"/>
      <c r="DQ120" s="855" t="s">
        <v>122</v>
      </c>
      <c r="DR120" s="855"/>
      <c r="DS120" s="855"/>
      <c r="DT120" s="855"/>
      <c r="DU120" s="855"/>
      <c r="DV120" s="856" t="s">
        <v>122</v>
      </c>
      <c r="DW120" s="856"/>
      <c r="DX120" s="856"/>
      <c r="DY120" s="856"/>
      <c r="DZ120" s="857"/>
    </row>
    <row r="121" spans="1:130" s="223" customFormat="1" ht="26.25" customHeight="1" x14ac:dyDescent="0.2">
      <c r="A121" s="833"/>
      <c r="B121" s="834"/>
      <c r="C121" s="876" t="s">
        <v>443</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444</v>
      </c>
      <c r="BA121" s="765"/>
      <c r="BB121" s="765"/>
      <c r="BC121" s="765"/>
      <c r="BD121" s="765"/>
      <c r="BE121" s="765"/>
      <c r="BF121" s="765"/>
      <c r="BG121" s="765"/>
      <c r="BH121" s="765"/>
      <c r="BI121" s="765"/>
      <c r="BJ121" s="765"/>
      <c r="BK121" s="765"/>
      <c r="BL121" s="765"/>
      <c r="BM121" s="765"/>
      <c r="BN121" s="765"/>
      <c r="BO121" s="765"/>
      <c r="BP121" s="766"/>
      <c r="BQ121" s="829" t="s">
        <v>122</v>
      </c>
      <c r="BR121" s="830"/>
      <c r="BS121" s="830"/>
      <c r="BT121" s="830"/>
      <c r="BU121" s="830"/>
      <c r="BV121" s="830" t="s">
        <v>122</v>
      </c>
      <c r="BW121" s="830"/>
      <c r="BX121" s="830"/>
      <c r="BY121" s="830"/>
      <c r="BZ121" s="830"/>
      <c r="CA121" s="830" t="s">
        <v>122</v>
      </c>
      <c r="CB121" s="830"/>
      <c r="CC121" s="830"/>
      <c r="CD121" s="830"/>
      <c r="CE121" s="830"/>
      <c r="CF121" s="888" t="s">
        <v>122</v>
      </c>
      <c r="CG121" s="889"/>
      <c r="CH121" s="889"/>
      <c r="CI121" s="889"/>
      <c r="CJ121" s="889"/>
      <c r="CK121" s="882"/>
      <c r="CL121" s="868"/>
      <c r="CM121" s="868"/>
      <c r="CN121" s="868"/>
      <c r="CO121" s="869"/>
      <c r="CP121" s="848" t="s">
        <v>390</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3" customFormat="1" ht="26.25" customHeight="1" x14ac:dyDescent="0.2">
      <c r="A122" s="833"/>
      <c r="B122" s="834"/>
      <c r="C122" s="828" t="s">
        <v>426</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445</v>
      </c>
      <c r="BA122" s="852"/>
      <c r="BB122" s="852"/>
      <c r="BC122" s="852"/>
      <c r="BD122" s="852"/>
      <c r="BE122" s="852"/>
      <c r="BF122" s="852"/>
      <c r="BG122" s="852"/>
      <c r="BH122" s="852"/>
      <c r="BI122" s="852"/>
      <c r="BJ122" s="852"/>
      <c r="BK122" s="852"/>
      <c r="BL122" s="852"/>
      <c r="BM122" s="852"/>
      <c r="BN122" s="852"/>
      <c r="BO122" s="852"/>
      <c r="BP122" s="853"/>
      <c r="BQ122" s="892">
        <v>43095662</v>
      </c>
      <c r="BR122" s="858"/>
      <c r="BS122" s="858"/>
      <c r="BT122" s="858"/>
      <c r="BU122" s="858"/>
      <c r="BV122" s="858">
        <v>39858494</v>
      </c>
      <c r="BW122" s="858"/>
      <c r="BX122" s="858"/>
      <c r="BY122" s="858"/>
      <c r="BZ122" s="858"/>
      <c r="CA122" s="858">
        <v>37007344</v>
      </c>
      <c r="CB122" s="858"/>
      <c r="CC122" s="858"/>
      <c r="CD122" s="858"/>
      <c r="CE122" s="858"/>
      <c r="CF122" s="859">
        <v>34</v>
      </c>
      <c r="CG122" s="860"/>
      <c r="CH122" s="860"/>
      <c r="CI122" s="860"/>
      <c r="CJ122" s="860"/>
      <c r="CK122" s="882"/>
      <c r="CL122" s="868"/>
      <c r="CM122" s="868"/>
      <c r="CN122" s="868"/>
      <c r="CO122" s="869"/>
      <c r="CP122" s="848" t="s">
        <v>389</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3" customFormat="1" ht="26.25" customHeight="1" x14ac:dyDescent="0.2">
      <c r="A123" s="833"/>
      <c r="B123" s="834"/>
      <c r="C123" s="828" t="s">
        <v>432</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4" t="s">
        <v>177</v>
      </c>
      <c r="BA123" s="244"/>
      <c r="BB123" s="244"/>
      <c r="BC123" s="244"/>
      <c r="BD123" s="244"/>
      <c r="BE123" s="244"/>
      <c r="BF123" s="244"/>
      <c r="BG123" s="244"/>
      <c r="BH123" s="244"/>
      <c r="BI123" s="244"/>
      <c r="BJ123" s="244"/>
      <c r="BK123" s="244"/>
      <c r="BL123" s="244"/>
      <c r="BM123" s="244"/>
      <c r="BN123" s="244"/>
      <c r="BO123" s="890" t="s">
        <v>446</v>
      </c>
      <c r="BP123" s="891"/>
      <c r="BQ123" s="845">
        <v>134701527</v>
      </c>
      <c r="BR123" s="846"/>
      <c r="BS123" s="846"/>
      <c r="BT123" s="846"/>
      <c r="BU123" s="846"/>
      <c r="BV123" s="846">
        <v>136401145</v>
      </c>
      <c r="BW123" s="846"/>
      <c r="BX123" s="846"/>
      <c r="BY123" s="846"/>
      <c r="BZ123" s="846"/>
      <c r="CA123" s="846">
        <v>134045781</v>
      </c>
      <c r="CB123" s="846"/>
      <c r="CC123" s="846"/>
      <c r="CD123" s="846"/>
      <c r="CE123" s="846"/>
      <c r="CF123" s="761"/>
      <c r="CG123" s="762"/>
      <c r="CH123" s="762"/>
      <c r="CI123" s="762"/>
      <c r="CJ123" s="847"/>
      <c r="CK123" s="882"/>
      <c r="CL123" s="868"/>
      <c r="CM123" s="868"/>
      <c r="CN123" s="868"/>
      <c r="CO123" s="869"/>
      <c r="CP123" s="848"/>
      <c r="CQ123" s="849"/>
      <c r="CR123" s="849"/>
      <c r="CS123" s="849"/>
      <c r="CT123" s="849"/>
      <c r="CU123" s="849"/>
      <c r="CV123" s="849"/>
      <c r="CW123" s="849"/>
      <c r="CX123" s="849"/>
      <c r="CY123" s="849"/>
      <c r="CZ123" s="849"/>
      <c r="DA123" s="849"/>
      <c r="DB123" s="849"/>
      <c r="DC123" s="849"/>
      <c r="DD123" s="849"/>
      <c r="DE123" s="849"/>
      <c r="DF123" s="850"/>
      <c r="DG123" s="792"/>
      <c r="DH123" s="793"/>
      <c r="DI123" s="793"/>
      <c r="DJ123" s="793"/>
      <c r="DK123" s="794"/>
      <c r="DL123" s="795"/>
      <c r="DM123" s="793"/>
      <c r="DN123" s="793"/>
      <c r="DO123" s="793"/>
      <c r="DP123" s="794"/>
      <c r="DQ123" s="795"/>
      <c r="DR123" s="793"/>
      <c r="DS123" s="793"/>
      <c r="DT123" s="793"/>
      <c r="DU123" s="794"/>
      <c r="DV123" s="837"/>
      <c r="DW123" s="838"/>
      <c r="DX123" s="838"/>
      <c r="DY123" s="838"/>
      <c r="DZ123" s="839"/>
    </row>
    <row r="124" spans="1:130" s="223" customFormat="1" ht="26.25" customHeight="1" thickBot="1" x14ac:dyDescent="0.25">
      <c r="A124" s="833"/>
      <c r="B124" s="834"/>
      <c r="C124" s="828" t="s">
        <v>435</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447</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448</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3" customFormat="1" ht="26.25" customHeight="1" x14ac:dyDescent="0.2">
      <c r="A125" s="833"/>
      <c r="B125" s="834"/>
      <c r="C125" s="828" t="s">
        <v>437</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5"/>
      <c r="BR125" s="225"/>
      <c r="BS125" s="225"/>
      <c r="BT125" s="225"/>
      <c r="BU125" s="225"/>
      <c r="BV125" s="225"/>
      <c r="BW125" s="225"/>
      <c r="BX125" s="225"/>
      <c r="BY125" s="225"/>
      <c r="BZ125" s="225"/>
      <c r="CA125" s="225"/>
      <c r="CB125" s="225"/>
      <c r="CC125" s="225"/>
      <c r="CD125" s="225"/>
      <c r="CE125" s="225"/>
      <c r="CF125" s="225"/>
      <c r="CG125" s="225"/>
      <c r="CH125" s="225"/>
      <c r="CI125" s="225"/>
      <c r="CJ125" s="247"/>
      <c r="CK125" s="864" t="s">
        <v>449</v>
      </c>
      <c r="CL125" s="865"/>
      <c r="CM125" s="865"/>
      <c r="CN125" s="865"/>
      <c r="CO125" s="866"/>
      <c r="CP125" s="873" t="s">
        <v>450</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3" customFormat="1" ht="26.25" customHeight="1" thickBot="1" x14ac:dyDescent="0.25">
      <c r="A126" s="833"/>
      <c r="B126" s="834"/>
      <c r="C126" s="828" t="s">
        <v>439</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t="s">
        <v>122</v>
      </c>
      <c r="AG126" s="793"/>
      <c r="AH126" s="793"/>
      <c r="AI126" s="793"/>
      <c r="AJ126" s="794"/>
      <c r="AK126" s="795" t="s">
        <v>122</v>
      </c>
      <c r="AL126" s="793"/>
      <c r="AM126" s="793"/>
      <c r="AN126" s="793"/>
      <c r="AO126" s="794"/>
      <c r="AP126" s="837" t="s">
        <v>122</v>
      </c>
      <c r="AQ126" s="838"/>
      <c r="AR126" s="838"/>
      <c r="AS126" s="838"/>
      <c r="AT126" s="839"/>
      <c r="AU126" s="225"/>
      <c r="AV126" s="225"/>
      <c r="AW126" s="225"/>
      <c r="AX126" s="225"/>
      <c r="AY126" s="225"/>
      <c r="AZ126" s="225"/>
      <c r="BA126" s="225"/>
      <c r="BB126" s="225"/>
      <c r="BC126" s="225"/>
      <c r="BD126" s="225"/>
      <c r="BE126" s="225"/>
      <c r="BF126" s="225"/>
      <c r="BG126" s="225"/>
      <c r="BH126" s="225"/>
      <c r="BI126" s="225"/>
      <c r="BJ126" s="225"/>
      <c r="BK126" s="225"/>
      <c r="BL126" s="225"/>
      <c r="BM126" s="225"/>
      <c r="BN126" s="225"/>
      <c r="BO126" s="225"/>
      <c r="BP126" s="225"/>
      <c r="BQ126" s="225"/>
      <c r="BR126" s="225"/>
      <c r="BS126" s="225"/>
      <c r="BT126" s="225"/>
      <c r="BU126" s="225"/>
      <c r="BV126" s="225"/>
      <c r="BW126" s="225"/>
      <c r="BX126" s="225"/>
      <c r="BY126" s="225"/>
      <c r="BZ126" s="225"/>
      <c r="CA126" s="225"/>
      <c r="CB126" s="225"/>
      <c r="CC126" s="225"/>
      <c r="CD126" s="248"/>
      <c r="CE126" s="248"/>
      <c r="CF126" s="248"/>
      <c r="CG126" s="225"/>
      <c r="CH126" s="225"/>
      <c r="CI126" s="225"/>
      <c r="CJ126" s="247"/>
      <c r="CK126" s="867"/>
      <c r="CL126" s="868"/>
      <c r="CM126" s="868"/>
      <c r="CN126" s="868"/>
      <c r="CO126" s="869"/>
      <c r="CP126" s="828" t="s">
        <v>451</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3" customFormat="1" ht="26.25" customHeight="1" x14ac:dyDescent="0.2">
      <c r="A127" s="835"/>
      <c r="B127" s="836"/>
      <c r="C127" s="851" t="s">
        <v>452</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5"/>
      <c r="AV127" s="225"/>
      <c r="AW127" s="225"/>
      <c r="AX127" s="854" t="s">
        <v>453</v>
      </c>
      <c r="AY127" s="825"/>
      <c r="AZ127" s="825"/>
      <c r="BA127" s="825"/>
      <c r="BB127" s="825"/>
      <c r="BC127" s="825"/>
      <c r="BD127" s="825"/>
      <c r="BE127" s="826"/>
      <c r="BF127" s="824" t="s">
        <v>454</v>
      </c>
      <c r="BG127" s="825"/>
      <c r="BH127" s="825"/>
      <c r="BI127" s="825"/>
      <c r="BJ127" s="825"/>
      <c r="BK127" s="825"/>
      <c r="BL127" s="826"/>
      <c r="BM127" s="824" t="s">
        <v>455</v>
      </c>
      <c r="BN127" s="825"/>
      <c r="BO127" s="825"/>
      <c r="BP127" s="825"/>
      <c r="BQ127" s="825"/>
      <c r="BR127" s="825"/>
      <c r="BS127" s="826"/>
      <c r="BT127" s="824" t="s">
        <v>456</v>
      </c>
      <c r="BU127" s="825"/>
      <c r="BV127" s="825"/>
      <c r="BW127" s="825"/>
      <c r="BX127" s="825"/>
      <c r="BY127" s="825"/>
      <c r="BZ127" s="827"/>
      <c r="CA127" s="225"/>
      <c r="CB127" s="225"/>
      <c r="CC127" s="225"/>
      <c r="CD127" s="248"/>
      <c r="CE127" s="248"/>
      <c r="CF127" s="248"/>
      <c r="CG127" s="225"/>
      <c r="CH127" s="225"/>
      <c r="CI127" s="225"/>
      <c r="CJ127" s="247"/>
      <c r="CK127" s="867"/>
      <c r="CL127" s="868"/>
      <c r="CM127" s="868"/>
      <c r="CN127" s="868"/>
      <c r="CO127" s="869"/>
      <c r="CP127" s="828" t="s">
        <v>457</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3" customFormat="1" ht="26.25" customHeight="1" thickBot="1" x14ac:dyDescent="0.25">
      <c r="A128" s="809" t="s">
        <v>458</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459</v>
      </c>
      <c r="X128" s="811"/>
      <c r="Y128" s="811"/>
      <c r="Z128" s="812"/>
      <c r="AA128" s="813" t="s">
        <v>122</v>
      </c>
      <c r="AB128" s="814"/>
      <c r="AC128" s="814"/>
      <c r="AD128" s="814"/>
      <c r="AE128" s="815"/>
      <c r="AF128" s="816" t="s">
        <v>122</v>
      </c>
      <c r="AG128" s="814"/>
      <c r="AH128" s="814"/>
      <c r="AI128" s="814"/>
      <c r="AJ128" s="815"/>
      <c r="AK128" s="816" t="s">
        <v>122</v>
      </c>
      <c r="AL128" s="814"/>
      <c r="AM128" s="814"/>
      <c r="AN128" s="814"/>
      <c r="AO128" s="815"/>
      <c r="AP128" s="817"/>
      <c r="AQ128" s="818"/>
      <c r="AR128" s="818"/>
      <c r="AS128" s="818"/>
      <c r="AT128" s="819"/>
      <c r="AU128" s="225"/>
      <c r="AV128" s="225"/>
      <c r="AW128" s="225"/>
      <c r="AX128" s="820" t="s">
        <v>460</v>
      </c>
      <c r="AY128" s="821"/>
      <c r="AZ128" s="821"/>
      <c r="BA128" s="821"/>
      <c r="BB128" s="821"/>
      <c r="BC128" s="821"/>
      <c r="BD128" s="821"/>
      <c r="BE128" s="822"/>
      <c r="BF128" s="799" t="s">
        <v>122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8"/>
      <c r="CB128" s="248"/>
      <c r="CC128" s="248"/>
      <c r="CD128" s="248"/>
      <c r="CE128" s="248"/>
      <c r="CF128" s="248"/>
      <c r="CG128" s="225"/>
      <c r="CH128" s="225"/>
      <c r="CI128" s="225"/>
      <c r="CJ128" s="247"/>
      <c r="CK128" s="870"/>
      <c r="CL128" s="871"/>
      <c r="CM128" s="871"/>
      <c r="CN128" s="871"/>
      <c r="CO128" s="872"/>
      <c r="CP128" s="802" t="s">
        <v>461</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3"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462</v>
      </c>
      <c r="X129" s="790"/>
      <c r="Y129" s="790"/>
      <c r="Z129" s="791"/>
      <c r="AA129" s="792">
        <v>107861499</v>
      </c>
      <c r="AB129" s="793"/>
      <c r="AC129" s="793"/>
      <c r="AD129" s="793"/>
      <c r="AE129" s="794"/>
      <c r="AF129" s="795">
        <v>109737994</v>
      </c>
      <c r="AG129" s="793"/>
      <c r="AH129" s="793"/>
      <c r="AI129" s="793"/>
      <c r="AJ129" s="794"/>
      <c r="AK129" s="795">
        <v>113402767</v>
      </c>
      <c r="AL129" s="793"/>
      <c r="AM129" s="793"/>
      <c r="AN129" s="793"/>
      <c r="AO129" s="794"/>
      <c r="AP129" s="796"/>
      <c r="AQ129" s="797"/>
      <c r="AR129" s="797"/>
      <c r="AS129" s="797"/>
      <c r="AT129" s="798"/>
      <c r="AU129" s="226"/>
      <c r="AV129" s="226"/>
      <c r="AW129" s="226"/>
      <c r="AX129" s="764" t="s">
        <v>463</v>
      </c>
      <c r="AY129" s="765"/>
      <c r="AZ129" s="765"/>
      <c r="BA129" s="765"/>
      <c r="BB129" s="765"/>
      <c r="BC129" s="765"/>
      <c r="BD129" s="765"/>
      <c r="BE129" s="766"/>
      <c r="BF129" s="783" t="s">
        <v>122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49"/>
      <c r="CB129" s="249"/>
      <c r="CC129" s="249"/>
      <c r="CD129" s="249"/>
      <c r="CE129" s="249"/>
      <c r="CF129" s="249"/>
      <c r="CG129" s="249"/>
      <c r="CH129" s="249"/>
      <c r="CI129" s="249"/>
      <c r="CJ129" s="249"/>
      <c r="CK129" s="249"/>
      <c r="CL129" s="249"/>
      <c r="CM129" s="249"/>
      <c r="CN129" s="249"/>
      <c r="CO129" s="249"/>
      <c r="CP129" s="249"/>
      <c r="CQ129" s="249"/>
      <c r="CR129" s="249"/>
      <c r="CS129" s="249"/>
      <c r="CT129" s="249"/>
      <c r="CU129" s="249"/>
      <c r="CV129" s="249"/>
      <c r="CW129" s="249"/>
      <c r="CX129" s="249"/>
      <c r="CY129" s="249"/>
      <c r="CZ129" s="249"/>
      <c r="DA129" s="249"/>
      <c r="DB129" s="249"/>
      <c r="DC129" s="249"/>
      <c r="DD129" s="249"/>
      <c r="DE129" s="249"/>
      <c r="DF129" s="249"/>
      <c r="DG129" s="249"/>
      <c r="DH129" s="249"/>
      <c r="DI129" s="249"/>
      <c r="DJ129" s="249"/>
      <c r="DK129" s="249"/>
      <c r="DL129" s="249"/>
      <c r="DM129" s="249"/>
      <c r="DN129" s="249"/>
      <c r="DO129" s="249"/>
      <c r="DP129" s="226"/>
      <c r="DQ129" s="226"/>
      <c r="DR129" s="226"/>
      <c r="DS129" s="226"/>
      <c r="DT129" s="226"/>
      <c r="DU129" s="226"/>
      <c r="DV129" s="226"/>
      <c r="DW129" s="226"/>
      <c r="DX129" s="226"/>
      <c r="DY129" s="226"/>
      <c r="DZ129" s="226"/>
    </row>
    <row r="130" spans="1:131" s="223" customFormat="1" ht="26.25" customHeight="1" x14ac:dyDescent="0.2">
      <c r="A130" s="787" t="s">
        <v>464</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465</v>
      </c>
      <c r="X130" s="790"/>
      <c r="Y130" s="790"/>
      <c r="Z130" s="791"/>
      <c r="AA130" s="792">
        <v>5606605</v>
      </c>
      <c r="AB130" s="793"/>
      <c r="AC130" s="793"/>
      <c r="AD130" s="793"/>
      <c r="AE130" s="794"/>
      <c r="AF130" s="795">
        <v>5197728</v>
      </c>
      <c r="AG130" s="793"/>
      <c r="AH130" s="793"/>
      <c r="AI130" s="793"/>
      <c r="AJ130" s="794"/>
      <c r="AK130" s="795">
        <v>4711607</v>
      </c>
      <c r="AL130" s="793"/>
      <c r="AM130" s="793"/>
      <c r="AN130" s="793"/>
      <c r="AO130" s="794"/>
      <c r="AP130" s="796"/>
      <c r="AQ130" s="797"/>
      <c r="AR130" s="797"/>
      <c r="AS130" s="797"/>
      <c r="AT130" s="798"/>
      <c r="AU130" s="226"/>
      <c r="AV130" s="226"/>
      <c r="AW130" s="226"/>
      <c r="AX130" s="764" t="s">
        <v>466</v>
      </c>
      <c r="AY130" s="765"/>
      <c r="AZ130" s="765"/>
      <c r="BA130" s="765"/>
      <c r="BB130" s="765"/>
      <c r="BC130" s="765"/>
      <c r="BD130" s="765"/>
      <c r="BE130" s="766"/>
      <c r="BF130" s="767">
        <v>-3.7</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49"/>
      <c r="CB130" s="249"/>
      <c r="CC130" s="249"/>
      <c r="CD130" s="249"/>
      <c r="CE130" s="249"/>
      <c r="CF130" s="249"/>
      <c r="CG130" s="249"/>
      <c r="CH130" s="249"/>
      <c r="CI130" s="249"/>
      <c r="CJ130" s="249"/>
      <c r="CK130" s="249"/>
      <c r="CL130" s="249"/>
      <c r="CM130" s="249"/>
      <c r="CN130" s="249"/>
      <c r="CO130" s="249"/>
      <c r="CP130" s="249"/>
      <c r="CQ130" s="249"/>
      <c r="CR130" s="249"/>
      <c r="CS130" s="249"/>
      <c r="CT130" s="249"/>
      <c r="CU130" s="249"/>
      <c r="CV130" s="249"/>
      <c r="CW130" s="249"/>
      <c r="CX130" s="249"/>
      <c r="CY130" s="249"/>
      <c r="CZ130" s="249"/>
      <c r="DA130" s="249"/>
      <c r="DB130" s="249"/>
      <c r="DC130" s="249"/>
      <c r="DD130" s="249"/>
      <c r="DE130" s="249"/>
      <c r="DF130" s="249"/>
      <c r="DG130" s="249"/>
      <c r="DH130" s="249"/>
      <c r="DI130" s="249"/>
      <c r="DJ130" s="249"/>
      <c r="DK130" s="249"/>
      <c r="DL130" s="249"/>
      <c r="DM130" s="249"/>
      <c r="DN130" s="249"/>
      <c r="DO130" s="249"/>
      <c r="DP130" s="226"/>
      <c r="DQ130" s="226"/>
      <c r="DR130" s="226"/>
      <c r="DS130" s="226"/>
      <c r="DT130" s="226"/>
      <c r="DU130" s="226"/>
      <c r="DV130" s="226"/>
      <c r="DW130" s="226"/>
      <c r="DX130" s="226"/>
      <c r="DY130" s="226"/>
      <c r="DZ130" s="226"/>
    </row>
    <row r="131" spans="1:131" s="223"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467</v>
      </c>
      <c r="X131" s="774"/>
      <c r="Y131" s="774"/>
      <c r="Z131" s="775"/>
      <c r="AA131" s="776">
        <v>102254894</v>
      </c>
      <c r="AB131" s="777"/>
      <c r="AC131" s="777"/>
      <c r="AD131" s="777"/>
      <c r="AE131" s="778"/>
      <c r="AF131" s="779">
        <v>104540266</v>
      </c>
      <c r="AG131" s="777"/>
      <c r="AH131" s="777"/>
      <c r="AI131" s="777"/>
      <c r="AJ131" s="778"/>
      <c r="AK131" s="779">
        <v>108691160</v>
      </c>
      <c r="AL131" s="777"/>
      <c r="AM131" s="777"/>
      <c r="AN131" s="777"/>
      <c r="AO131" s="778"/>
      <c r="AP131" s="780"/>
      <c r="AQ131" s="781"/>
      <c r="AR131" s="781"/>
      <c r="AS131" s="781"/>
      <c r="AT131" s="782"/>
      <c r="AU131" s="226"/>
      <c r="AV131" s="226"/>
      <c r="AW131" s="226"/>
      <c r="AX131" s="742" t="s">
        <v>468</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49"/>
      <c r="CB131" s="249"/>
      <c r="CC131" s="249"/>
      <c r="CD131" s="249"/>
      <c r="CE131" s="249"/>
      <c r="CF131" s="249"/>
      <c r="CG131" s="249"/>
      <c r="CH131" s="249"/>
      <c r="CI131" s="249"/>
      <c r="CJ131" s="249"/>
      <c r="CK131" s="249"/>
      <c r="CL131" s="249"/>
      <c r="CM131" s="249"/>
      <c r="CN131" s="249"/>
      <c r="CO131" s="249"/>
      <c r="CP131" s="249"/>
      <c r="CQ131" s="249"/>
      <c r="CR131" s="249"/>
      <c r="CS131" s="249"/>
      <c r="CT131" s="249"/>
      <c r="CU131" s="249"/>
      <c r="CV131" s="249"/>
      <c r="CW131" s="249"/>
      <c r="CX131" s="249"/>
      <c r="CY131" s="249"/>
      <c r="CZ131" s="249"/>
      <c r="DA131" s="249"/>
      <c r="DB131" s="249"/>
      <c r="DC131" s="249"/>
      <c r="DD131" s="249"/>
      <c r="DE131" s="249"/>
      <c r="DF131" s="249"/>
      <c r="DG131" s="249"/>
      <c r="DH131" s="249"/>
      <c r="DI131" s="249"/>
      <c r="DJ131" s="249"/>
      <c r="DK131" s="249"/>
      <c r="DL131" s="249"/>
      <c r="DM131" s="249"/>
      <c r="DN131" s="249"/>
      <c r="DO131" s="249"/>
      <c r="DP131" s="226"/>
      <c r="DQ131" s="226"/>
      <c r="DR131" s="226"/>
      <c r="DS131" s="226"/>
      <c r="DT131" s="226"/>
      <c r="DU131" s="226"/>
      <c r="DV131" s="226"/>
      <c r="DW131" s="226"/>
      <c r="DX131" s="226"/>
      <c r="DY131" s="226"/>
      <c r="DZ131" s="226"/>
    </row>
    <row r="132" spans="1:131" s="223" customFormat="1" ht="26.25" customHeight="1" x14ac:dyDescent="0.2">
      <c r="A132" s="751" t="s">
        <v>469</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470</v>
      </c>
      <c r="W132" s="755"/>
      <c r="X132" s="755"/>
      <c r="Y132" s="755"/>
      <c r="Z132" s="756"/>
      <c r="AA132" s="757">
        <v>-4.1948388300000001</v>
      </c>
      <c r="AB132" s="758"/>
      <c r="AC132" s="758"/>
      <c r="AD132" s="758"/>
      <c r="AE132" s="759"/>
      <c r="AF132" s="760">
        <v>-3.7949310399999998</v>
      </c>
      <c r="AG132" s="758"/>
      <c r="AH132" s="758"/>
      <c r="AI132" s="758"/>
      <c r="AJ132" s="759"/>
      <c r="AK132" s="760">
        <v>-3.19619461</v>
      </c>
      <c r="AL132" s="758"/>
      <c r="AM132" s="758"/>
      <c r="AN132" s="758"/>
      <c r="AO132" s="759"/>
      <c r="AP132" s="761"/>
      <c r="AQ132" s="762"/>
      <c r="AR132" s="762"/>
      <c r="AS132" s="762"/>
      <c r="AT132" s="763"/>
      <c r="AU132" s="250"/>
      <c r="AV132" s="226"/>
      <c r="AW132" s="226"/>
      <c r="AX132" s="226"/>
      <c r="AY132" s="226"/>
      <c r="AZ132" s="226"/>
      <c r="BA132" s="226"/>
      <c r="BB132" s="226"/>
      <c r="BC132" s="226"/>
      <c r="BD132" s="226"/>
      <c r="BE132" s="226"/>
      <c r="BF132" s="226"/>
      <c r="BG132" s="226"/>
      <c r="BH132" s="226"/>
      <c r="BI132" s="226"/>
      <c r="BJ132" s="226"/>
      <c r="BK132" s="226"/>
      <c r="BL132" s="226"/>
      <c r="BM132" s="226"/>
      <c r="BN132" s="226"/>
      <c r="BO132" s="226"/>
      <c r="BP132" s="226"/>
      <c r="BQ132" s="226"/>
      <c r="BR132" s="226"/>
      <c r="BS132" s="227"/>
      <c r="BT132" s="226"/>
      <c r="BU132" s="226"/>
      <c r="BV132" s="226"/>
      <c r="BW132" s="226"/>
      <c r="BX132" s="226"/>
      <c r="BY132" s="226"/>
      <c r="BZ132" s="226"/>
      <c r="CA132" s="249"/>
      <c r="CB132" s="249"/>
      <c r="CC132" s="249"/>
      <c r="CD132" s="249"/>
      <c r="CE132" s="249"/>
      <c r="CF132" s="249"/>
      <c r="CG132" s="249"/>
      <c r="CH132" s="249"/>
      <c r="CI132" s="249"/>
      <c r="CJ132" s="249"/>
      <c r="CK132" s="249"/>
      <c r="CL132" s="249"/>
      <c r="CM132" s="249"/>
      <c r="CN132" s="249"/>
      <c r="CO132" s="249"/>
      <c r="CP132" s="249"/>
      <c r="CQ132" s="249"/>
      <c r="CR132" s="249"/>
      <c r="CS132" s="249"/>
      <c r="CT132" s="249"/>
      <c r="CU132" s="249"/>
      <c r="CV132" s="249"/>
      <c r="CW132" s="249"/>
      <c r="CX132" s="249"/>
      <c r="CY132" s="249"/>
      <c r="CZ132" s="249"/>
      <c r="DA132" s="249"/>
      <c r="DB132" s="249"/>
      <c r="DC132" s="249"/>
      <c r="DD132" s="249"/>
      <c r="DE132" s="249"/>
      <c r="DF132" s="249"/>
      <c r="DG132" s="249"/>
      <c r="DH132" s="249"/>
      <c r="DI132" s="249"/>
      <c r="DJ132" s="249"/>
      <c r="DK132" s="249"/>
      <c r="DL132" s="249"/>
      <c r="DM132" s="249"/>
      <c r="DN132" s="249"/>
      <c r="DO132" s="249"/>
      <c r="DP132" s="226"/>
      <c r="DQ132" s="226"/>
      <c r="DR132" s="226"/>
      <c r="DS132" s="226"/>
      <c r="DT132" s="226"/>
      <c r="DU132" s="226"/>
      <c r="DV132" s="226"/>
      <c r="DW132" s="226"/>
      <c r="DX132" s="226"/>
      <c r="DY132" s="226"/>
      <c r="DZ132" s="226"/>
    </row>
    <row r="133" spans="1:131" s="223"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471</v>
      </c>
      <c r="W133" s="734"/>
      <c r="X133" s="734"/>
      <c r="Y133" s="734"/>
      <c r="Z133" s="735"/>
      <c r="AA133" s="736">
        <v>-4.4000000000000004</v>
      </c>
      <c r="AB133" s="737"/>
      <c r="AC133" s="737"/>
      <c r="AD133" s="737"/>
      <c r="AE133" s="738"/>
      <c r="AF133" s="736">
        <v>-4.2</v>
      </c>
      <c r="AG133" s="737"/>
      <c r="AH133" s="737"/>
      <c r="AI133" s="737"/>
      <c r="AJ133" s="738"/>
      <c r="AK133" s="736">
        <v>-3.7</v>
      </c>
      <c r="AL133" s="737"/>
      <c r="AM133" s="737"/>
      <c r="AN133" s="737"/>
      <c r="AO133" s="738"/>
      <c r="AP133" s="739"/>
      <c r="AQ133" s="740"/>
      <c r="AR133" s="740"/>
      <c r="AS133" s="740"/>
      <c r="AT133" s="741"/>
      <c r="AU133" s="226"/>
      <c r="AV133" s="226"/>
      <c r="AW133" s="226"/>
      <c r="AX133" s="226"/>
      <c r="AY133" s="226"/>
      <c r="AZ133" s="226"/>
      <c r="BA133" s="226"/>
      <c r="BB133" s="226"/>
      <c r="BC133" s="226"/>
      <c r="BD133" s="226"/>
      <c r="BE133" s="226"/>
      <c r="BF133" s="226"/>
      <c r="BG133" s="226"/>
      <c r="BH133" s="226"/>
      <c r="BI133" s="226"/>
      <c r="BJ133" s="226"/>
      <c r="BK133" s="226"/>
      <c r="BL133" s="226"/>
      <c r="BM133" s="226"/>
      <c r="BN133" s="249"/>
      <c r="BO133" s="249"/>
      <c r="BP133" s="249"/>
      <c r="BQ133" s="249"/>
      <c r="BR133" s="249"/>
      <c r="BS133" s="249"/>
      <c r="BT133" s="249"/>
      <c r="BU133" s="249"/>
      <c r="BV133" s="249"/>
      <c r="BW133" s="249"/>
      <c r="BX133" s="249"/>
      <c r="BY133" s="249"/>
      <c r="BZ133" s="249"/>
      <c r="CA133" s="249"/>
      <c r="CB133" s="249"/>
      <c r="CC133" s="249"/>
      <c r="CD133" s="249"/>
      <c r="CE133" s="249"/>
      <c r="CF133" s="249"/>
      <c r="CG133" s="249"/>
      <c r="CH133" s="249"/>
      <c r="CI133" s="249"/>
      <c r="CJ133" s="249"/>
      <c r="CK133" s="249"/>
      <c r="CL133" s="249"/>
      <c r="CM133" s="249"/>
      <c r="CN133" s="249"/>
      <c r="CO133" s="249"/>
      <c r="CP133" s="249"/>
      <c r="CQ133" s="249"/>
      <c r="CR133" s="249"/>
      <c r="CS133" s="249"/>
      <c r="CT133" s="249"/>
      <c r="CU133" s="249"/>
      <c r="CV133" s="249"/>
      <c r="CW133" s="249"/>
      <c r="CX133" s="249"/>
      <c r="CY133" s="249"/>
      <c r="CZ133" s="249"/>
      <c r="DA133" s="249"/>
      <c r="DB133" s="249"/>
      <c r="DC133" s="249"/>
      <c r="DD133" s="249"/>
      <c r="DE133" s="249"/>
      <c r="DF133" s="249"/>
      <c r="DG133" s="249"/>
      <c r="DH133" s="249"/>
      <c r="DI133" s="249"/>
      <c r="DJ133" s="249"/>
      <c r="DK133" s="249"/>
      <c r="DL133" s="249"/>
      <c r="DM133" s="249"/>
      <c r="DN133" s="249"/>
      <c r="DO133" s="249"/>
      <c r="DP133" s="226"/>
      <c r="DQ133" s="226"/>
      <c r="DR133" s="226"/>
      <c r="DS133" s="226"/>
      <c r="DT133" s="226"/>
      <c r="DU133" s="226"/>
      <c r="DV133" s="226"/>
      <c r="DW133" s="226"/>
      <c r="DX133" s="226"/>
      <c r="DY133" s="226"/>
      <c r="DZ133" s="226"/>
    </row>
    <row r="134" spans="1:131" ht="11.25" customHeight="1" x14ac:dyDescent="0.2">
      <c r="A134" s="251"/>
      <c r="B134" s="251"/>
      <c r="C134" s="251"/>
      <c r="D134" s="251"/>
      <c r="E134" s="251"/>
      <c r="F134" s="251"/>
      <c r="G134" s="251"/>
      <c r="H134" s="251"/>
      <c r="I134" s="251"/>
      <c r="J134" s="251"/>
      <c r="K134" s="251"/>
      <c r="L134" s="251"/>
      <c r="M134" s="251"/>
      <c r="N134" s="251"/>
      <c r="O134" s="251"/>
      <c r="P134" s="251"/>
      <c r="Q134" s="251"/>
      <c r="R134" s="251"/>
      <c r="S134" s="251"/>
      <c r="T134" s="251"/>
      <c r="U134" s="251"/>
      <c r="V134" s="251"/>
      <c r="W134" s="251"/>
      <c r="X134" s="251"/>
      <c r="Y134" s="251"/>
      <c r="Z134" s="251"/>
      <c r="AA134" s="251"/>
      <c r="AB134" s="251"/>
      <c r="AC134" s="251"/>
      <c r="AD134" s="251"/>
      <c r="AE134" s="251"/>
      <c r="AF134" s="251"/>
      <c r="AG134" s="251"/>
      <c r="AH134" s="251"/>
      <c r="AI134" s="251"/>
      <c r="AJ134" s="251"/>
      <c r="AK134" s="251"/>
      <c r="AL134" s="251"/>
      <c r="AM134" s="251"/>
      <c r="AN134" s="251"/>
      <c r="AO134" s="251"/>
      <c r="AP134" s="251"/>
      <c r="AQ134" s="251"/>
      <c r="AR134" s="251"/>
      <c r="AS134" s="251"/>
      <c r="AT134" s="251"/>
      <c r="AU134" s="226"/>
      <c r="AV134" s="226"/>
      <c r="AW134" s="226"/>
      <c r="AX134" s="226"/>
      <c r="AY134" s="226"/>
      <c r="AZ134" s="226"/>
      <c r="BA134" s="226"/>
      <c r="BB134" s="226"/>
      <c r="BC134" s="226"/>
      <c r="BD134" s="226"/>
      <c r="BE134" s="226"/>
      <c r="BF134" s="226"/>
      <c r="BG134" s="226"/>
      <c r="BH134" s="226"/>
      <c r="BI134" s="226"/>
      <c r="BJ134" s="226"/>
      <c r="BK134" s="226"/>
      <c r="BL134" s="226"/>
      <c r="BM134" s="226"/>
      <c r="BN134" s="249"/>
      <c r="BO134" s="249"/>
      <c r="BP134" s="249"/>
      <c r="BQ134" s="249"/>
      <c r="BR134" s="249"/>
      <c r="BS134" s="249"/>
      <c r="BT134" s="249"/>
      <c r="BU134" s="249"/>
      <c r="BV134" s="249"/>
      <c r="BW134" s="249"/>
      <c r="BX134" s="249"/>
      <c r="BY134" s="249"/>
      <c r="BZ134" s="249"/>
      <c r="CA134" s="249"/>
      <c r="CB134" s="249"/>
      <c r="CC134" s="249"/>
      <c r="CD134" s="249"/>
      <c r="CE134" s="249"/>
      <c r="CF134" s="249"/>
      <c r="CG134" s="249"/>
      <c r="CH134" s="249"/>
      <c r="CI134" s="249"/>
      <c r="CJ134" s="249"/>
      <c r="CK134" s="249"/>
      <c r="CL134" s="249"/>
      <c r="CM134" s="249"/>
      <c r="CN134" s="249"/>
      <c r="CO134" s="249"/>
      <c r="CP134" s="249"/>
      <c r="CQ134" s="249"/>
      <c r="CR134" s="249"/>
      <c r="CS134" s="249"/>
      <c r="CT134" s="249"/>
      <c r="CU134" s="249"/>
      <c r="CV134" s="249"/>
      <c r="CW134" s="249"/>
      <c r="CX134" s="249"/>
      <c r="CY134" s="249"/>
      <c r="CZ134" s="249"/>
      <c r="DA134" s="249"/>
      <c r="DB134" s="249"/>
      <c r="DC134" s="249"/>
      <c r="DD134" s="249"/>
      <c r="DE134" s="249"/>
      <c r="DF134" s="249"/>
      <c r="DG134" s="249"/>
      <c r="DH134" s="249"/>
      <c r="DI134" s="249"/>
      <c r="DJ134" s="249"/>
      <c r="DK134" s="249"/>
      <c r="DL134" s="249"/>
      <c r="DM134" s="249"/>
      <c r="DN134" s="249"/>
      <c r="DO134" s="249"/>
      <c r="DP134" s="226"/>
      <c r="DQ134" s="226"/>
      <c r="DR134" s="226"/>
      <c r="DS134" s="226"/>
      <c r="DT134" s="226"/>
      <c r="DU134" s="226"/>
      <c r="DV134" s="226"/>
      <c r="DW134" s="226"/>
      <c r="DX134" s="226"/>
      <c r="DY134" s="226"/>
      <c r="DZ134" s="226"/>
      <c r="EA134" s="223"/>
    </row>
    <row r="135" spans="1:131" ht="14.4" hidden="1" x14ac:dyDescent="0.2">
      <c r="AU135" s="251"/>
      <c r="AV135" s="251"/>
      <c r="AW135" s="251"/>
      <c r="AX135" s="251"/>
      <c r="AY135" s="251"/>
      <c r="AZ135" s="251"/>
      <c r="BA135" s="251"/>
      <c r="BB135" s="251"/>
      <c r="BC135" s="251"/>
      <c r="BD135" s="251"/>
      <c r="BE135" s="251"/>
      <c r="BF135" s="251"/>
      <c r="BG135" s="251"/>
      <c r="BH135" s="251"/>
      <c r="BI135" s="251"/>
      <c r="BJ135" s="251"/>
      <c r="BK135" s="251"/>
      <c r="BL135" s="251"/>
      <c r="BM135" s="251"/>
      <c r="BN135" s="251"/>
      <c r="BO135" s="251"/>
      <c r="BP135" s="251"/>
      <c r="BQ135" s="251"/>
      <c r="BR135" s="251"/>
      <c r="BS135" s="251"/>
      <c r="BT135" s="251"/>
      <c r="BU135" s="251"/>
      <c r="BV135" s="251"/>
      <c r="BW135" s="251"/>
      <c r="BX135" s="251"/>
      <c r="BY135" s="251"/>
      <c r="BZ135" s="251"/>
      <c r="CA135" s="251"/>
      <c r="CB135" s="251"/>
      <c r="CC135" s="251"/>
      <c r="CD135" s="251"/>
      <c r="CE135" s="251"/>
      <c r="CF135" s="251"/>
      <c r="CG135" s="251"/>
      <c r="CH135" s="251"/>
      <c r="CI135" s="251"/>
      <c r="CJ135" s="251"/>
      <c r="CK135" s="251"/>
      <c r="CL135" s="251"/>
      <c r="CM135" s="251"/>
      <c r="CN135" s="251"/>
      <c r="CO135" s="251"/>
      <c r="CP135" s="251"/>
      <c r="CQ135" s="251"/>
      <c r="CR135" s="251"/>
      <c r="CS135" s="251"/>
      <c r="CT135" s="251"/>
      <c r="CU135" s="251"/>
      <c r="CV135" s="251"/>
      <c r="CW135" s="251"/>
      <c r="CX135" s="251"/>
      <c r="CY135" s="251"/>
      <c r="CZ135" s="251"/>
      <c r="DA135" s="251"/>
      <c r="DB135" s="251"/>
      <c r="DC135" s="251"/>
      <c r="DD135" s="251"/>
      <c r="DE135" s="251"/>
      <c r="DF135" s="251"/>
      <c r="DG135" s="251"/>
      <c r="DH135" s="251"/>
      <c r="DI135" s="251"/>
      <c r="DJ135" s="251"/>
      <c r="DK135" s="251"/>
      <c r="DL135" s="251"/>
      <c r="DM135" s="251"/>
      <c r="DN135" s="251"/>
      <c r="DO135" s="251"/>
      <c r="DP135" s="251"/>
      <c r="DQ135" s="251"/>
      <c r="DR135" s="251"/>
      <c r="DS135" s="251"/>
      <c r="DT135" s="251"/>
      <c r="DU135" s="251"/>
      <c r="DV135" s="251"/>
      <c r="DW135" s="251"/>
      <c r="DX135" s="251"/>
      <c r="DY135" s="251"/>
      <c r="DZ135" s="251"/>
    </row>
  </sheetData>
  <sheetProtection algorithmName="SHA-512" hashValue="8ZkVCPK2wMTpcHooMkTrtUGm19HxZy700mW7Oh67KRd8H+9pY7rZUsW8t16Jz/g0H9YaVBSJO5aYLgWPTBGTwg==" saltValue="hRWynIRlum4wbpJzoc5zk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3" customWidth="1"/>
    <col min="121" max="121" width="0" style="252" hidden="1" customWidth="1"/>
    <col min="122" max="16384" width="9" style="252" hidden="1"/>
  </cols>
  <sheetData>
    <row r="1" spans="1:120" ht="13.2" x14ac:dyDescent="0.2">
      <c r="A1" s="25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52"/>
      <c r="BN1" s="252"/>
      <c r="BO1" s="252"/>
      <c r="BP1" s="252"/>
      <c r="BQ1" s="252"/>
      <c r="BR1" s="252"/>
      <c r="BS1" s="252"/>
      <c r="BT1" s="252"/>
      <c r="BU1" s="252"/>
      <c r="BV1" s="252"/>
      <c r="BW1" s="252"/>
      <c r="BX1" s="252"/>
      <c r="BY1" s="252"/>
      <c r="BZ1" s="252"/>
      <c r="CA1" s="252"/>
      <c r="CB1" s="252"/>
      <c r="CC1" s="252"/>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c r="DM1" s="252"/>
      <c r="DN1" s="252"/>
      <c r="DO1" s="252"/>
      <c r="DP1" s="25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2"/>
    </row>
    <row r="17" spans="119:120" ht="13.2" x14ac:dyDescent="0.2">
      <c r="DP17" s="252"/>
    </row>
    <row r="18" spans="119:120" ht="13.2" x14ac:dyDescent="0.2"/>
    <row r="19" spans="119:120" ht="13.2" x14ac:dyDescent="0.2"/>
    <row r="20" spans="119:120" ht="13.2" x14ac:dyDescent="0.2">
      <c r="DO20" s="252"/>
      <c r="DP20" s="252"/>
    </row>
    <row r="21" spans="119:120" ht="13.2" x14ac:dyDescent="0.2">
      <c r="DP21" s="252"/>
    </row>
    <row r="22" spans="119:120" ht="13.2" x14ac:dyDescent="0.2"/>
    <row r="23" spans="119:120" ht="13.2" x14ac:dyDescent="0.2">
      <c r="DO23" s="252"/>
      <c r="DP23" s="252"/>
    </row>
    <row r="24" spans="119:120" ht="13.2" x14ac:dyDescent="0.2">
      <c r="DP24" s="252"/>
    </row>
    <row r="25" spans="119:120" ht="13.2" x14ac:dyDescent="0.2">
      <c r="DP25" s="252"/>
    </row>
    <row r="26" spans="119:120" ht="13.2" x14ac:dyDescent="0.2">
      <c r="DO26" s="252"/>
      <c r="DP26" s="252"/>
    </row>
    <row r="27" spans="119:120" ht="13.2" x14ac:dyDescent="0.2"/>
    <row r="28" spans="119:120" ht="13.2" x14ac:dyDescent="0.2">
      <c r="DO28" s="252"/>
      <c r="DP28" s="252"/>
    </row>
    <row r="29" spans="119:120" ht="13.2" x14ac:dyDescent="0.2">
      <c r="DP29" s="252"/>
    </row>
    <row r="30" spans="119:120" ht="13.2" x14ac:dyDescent="0.2"/>
    <row r="31" spans="119:120" ht="13.2" x14ac:dyDescent="0.2">
      <c r="DO31" s="252"/>
      <c r="DP31" s="252"/>
    </row>
    <row r="32" spans="119:120" ht="13.2" x14ac:dyDescent="0.2"/>
    <row r="33" spans="98:120" ht="13.2" x14ac:dyDescent="0.2">
      <c r="DO33" s="252"/>
      <c r="DP33" s="252"/>
    </row>
    <row r="34" spans="98:120" ht="13.2" x14ac:dyDescent="0.2">
      <c r="DM34" s="252"/>
    </row>
    <row r="35" spans="98:120" ht="13.2" x14ac:dyDescent="0.2">
      <c r="CT35" s="252"/>
      <c r="CU35" s="252"/>
      <c r="CV35" s="252"/>
      <c r="CY35" s="252"/>
      <c r="CZ35" s="252"/>
      <c r="DA35" s="252"/>
      <c r="DD35" s="252"/>
      <c r="DE35" s="252"/>
      <c r="DF35" s="252"/>
      <c r="DI35" s="252"/>
      <c r="DJ35" s="252"/>
      <c r="DK35" s="252"/>
      <c r="DM35" s="252"/>
      <c r="DN35" s="252"/>
      <c r="DO35" s="252"/>
      <c r="DP35" s="252"/>
    </row>
    <row r="36" spans="98:120" ht="13.2" x14ac:dyDescent="0.2"/>
    <row r="37" spans="98:120" ht="13.2" x14ac:dyDescent="0.2">
      <c r="CW37" s="252"/>
      <c r="DB37" s="252"/>
      <c r="DG37" s="252"/>
      <c r="DL37" s="252"/>
      <c r="DP37" s="252"/>
    </row>
    <row r="38" spans="98:120" ht="13.2" x14ac:dyDescent="0.2">
      <c r="CT38" s="252"/>
      <c r="CU38" s="252"/>
      <c r="CV38" s="252"/>
      <c r="CW38" s="252"/>
      <c r="CY38" s="252"/>
      <c r="CZ38" s="252"/>
      <c r="DA38" s="252"/>
      <c r="DB38" s="252"/>
      <c r="DD38" s="252"/>
      <c r="DE38" s="252"/>
      <c r="DF38" s="252"/>
      <c r="DG38" s="252"/>
      <c r="DI38" s="252"/>
      <c r="DJ38" s="252"/>
      <c r="DK38" s="252"/>
      <c r="DL38" s="252"/>
      <c r="DN38" s="252"/>
      <c r="DO38" s="252"/>
      <c r="DP38" s="25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2"/>
      <c r="DO49" s="252"/>
      <c r="DP49" s="25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2"/>
      <c r="CS63" s="252"/>
      <c r="CX63" s="252"/>
      <c r="DC63" s="252"/>
      <c r="DH63" s="252"/>
    </row>
    <row r="64" spans="22:120" ht="13.2" x14ac:dyDescent="0.2">
      <c r="V64" s="252"/>
    </row>
    <row r="65" spans="15:120" ht="13.2" x14ac:dyDescent="0.2">
      <c r="X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52"/>
      <c r="BF65" s="252"/>
      <c r="BG65" s="252"/>
      <c r="BH65" s="252"/>
      <c r="BI65" s="252"/>
      <c r="BJ65" s="252"/>
      <c r="BK65" s="252"/>
      <c r="BL65" s="252"/>
      <c r="BM65" s="252"/>
      <c r="BN65" s="252"/>
      <c r="BO65" s="252"/>
      <c r="BP65" s="252"/>
      <c r="BQ65" s="252"/>
      <c r="BR65" s="252"/>
      <c r="BS65" s="252"/>
      <c r="BT65" s="252"/>
      <c r="BU65" s="252"/>
      <c r="BV65" s="252"/>
      <c r="BW65" s="252"/>
      <c r="BX65" s="252"/>
      <c r="BY65" s="252"/>
      <c r="BZ65" s="252"/>
      <c r="CA65" s="252"/>
      <c r="CB65" s="252"/>
      <c r="CC65" s="252"/>
      <c r="CD65" s="252"/>
      <c r="CE65" s="252"/>
      <c r="CF65" s="252"/>
      <c r="CG65" s="252"/>
      <c r="CH65" s="252"/>
      <c r="CI65" s="252"/>
      <c r="CJ65" s="252"/>
      <c r="CK65" s="252"/>
      <c r="CL65" s="252"/>
      <c r="CM65" s="252"/>
      <c r="CN65" s="252"/>
      <c r="CO65" s="252"/>
      <c r="CP65" s="252"/>
      <c r="CQ65" s="252"/>
      <c r="CR65" s="252"/>
      <c r="CU65" s="252"/>
      <c r="CZ65" s="252"/>
      <c r="DE65" s="252"/>
      <c r="DJ65" s="252"/>
    </row>
    <row r="66" spans="15:120" ht="13.2" x14ac:dyDescent="0.2">
      <c r="Q66" s="252"/>
      <c r="S66" s="252"/>
      <c r="U66" s="252"/>
      <c r="DM66" s="252"/>
    </row>
    <row r="67" spans="15:120" ht="13.2" x14ac:dyDescent="0.2">
      <c r="O67" s="252"/>
      <c r="P67" s="252"/>
      <c r="R67" s="252"/>
      <c r="T67" s="252"/>
      <c r="Y67" s="252"/>
      <c r="CT67" s="252"/>
      <c r="CV67" s="252"/>
      <c r="CW67" s="252"/>
      <c r="CY67" s="252"/>
      <c r="DA67" s="252"/>
      <c r="DB67" s="252"/>
      <c r="DD67" s="252"/>
      <c r="DF67" s="252"/>
      <c r="DG67" s="252"/>
      <c r="DI67" s="252"/>
      <c r="DK67" s="252"/>
      <c r="DL67" s="252"/>
      <c r="DN67" s="252"/>
      <c r="DO67" s="252"/>
      <c r="DP67" s="252"/>
    </row>
    <row r="68" spans="15:120" ht="13.2" x14ac:dyDescent="0.2"/>
    <row r="69" spans="15:120" ht="13.2" x14ac:dyDescent="0.2"/>
    <row r="70" spans="15:120" ht="13.2" x14ac:dyDescent="0.2"/>
    <row r="71" spans="15:120" ht="13.2" x14ac:dyDescent="0.2"/>
    <row r="72" spans="15:120" ht="13.2" x14ac:dyDescent="0.2">
      <c r="DP72" s="252"/>
    </row>
    <row r="73" spans="15:120" ht="13.2" x14ac:dyDescent="0.2">
      <c r="DP73" s="25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2"/>
      <c r="CX96" s="252"/>
      <c r="DC96" s="252"/>
      <c r="DH96" s="252"/>
    </row>
    <row r="97" spans="24:120" ht="13.2" x14ac:dyDescent="0.2">
      <c r="CS97" s="252"/>
      <c r="CX97" s="252"/>
      <c r="DC97" s="252"/>
      <c r="DH97" s="252"/>
      <c r="DP97" s="253" t="s">
        <v>472</v>
      </c>
    </row>
    <row r="98" spans="24:120" ht="13.2" hidden="1" x14ac:dyDescent="0.2">
      <c r="CS98" s="252"/>
      <c r="CX98" s="252"/>
      <c r="DC98" s="252"/>
      <c r="DH98" s="252"/>
    </row>
    <row r="99" spans="24:120" ht="13.2" hidden="1" x14ac:dyDescent="0.2">
      <c r="CS99" s="252"/>
      <c r="CX99" s="252"/>
      <c r="DC99" s="252"/>
      <c r="DH99" s="252"/>
    </row>
    <row r="101" spans="24:120" ht="12" hidden="1" customHeight="1" x14ac:dyDescent="0.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2"/>
      <c r="BA101" s="252"/>
      <c r="BB101" s="252"/>
      <c r="BC101" s="252"/>
      <c r="BD101" s="252"/>
      <c r="BE101" s="252"/>
      <c r="BF101" s="252"/>
      <c r="BG101" s="252"/>
      <c r="BH101" s="252"/>
      <c r="BI101" s="252"/>
      <c r="BJ101" s="252"/>
      <c r="BK101" s="252"/>
      <c r="BL101" s="252"/>
      <c r="BM101" s="252"/>
      <c r="BN101" s="252"/>
      <c r="BO101" s="252"/>
      <c r="BP101" s="252"/>
      <c r="BQ101" s="252"/>
      <c r="BR101" s="252"/>
      <c r="BS101" s="252"/>
      <c r="BT101" s="252"/>
      <c r="BU101" s="252"/>
      <c r="BV101" s="252"/>
      <c r="BW101" s="252"/>
      <c r="BX101" s="252"/>
      <c r="BY101" s="252"/>
      <c r="BZ101" s="252"/>
      <c r="CA101" s="252"/>
      <c r="CB101" s="252"/>
      <c r="CC101" s="252"/>
      <c r="CD101" s="252"/>
      <c r="CE101" s="252"/>
      <c r="CF101" s="252"/>
      <c r="CG101" s="252"/>
      <c r="CH101" s="252"/>
      <c r="CI101" s="252"/>
      <c r="CJ101" s="252"/>
      <c r="CK101" s="252"/>
      <c r="CL101" s="252"/>
      <c r="CM101" s="252"/>
      <c r="CN101" s="252"/>
      <c r="CO101" s="252"/>
      <c r="CP101" s="252"/>
      <c r="CQ101" s="252"/>
      <c r="CR101" s="252"/>
      <c r="CU101" s="252"/>
      <c r="CZ101" s="252"/>
      <c r="DE101" s="252"/>
      <c r="DJ101" s="252"/>
    </row>
    <row r="102" spans="24:120" ht="1.5" hidden="1" customHeight="1" x14ac:dyDescent="0.2">
      <c r="CU102" s="252"/>
      <c r="CZ102" s="252"/>
      <c r="DE102" s="252"/>
      <c r="DJ102" s="252"/>
      <c r="DM102" s="252"/>
    </row>
    <row r="103" spans="24:120" ht="13.2" hidden="1" x14ac:dyDescent="0.2">
      <c r="CT103" s="252"/>
      <c r="CV103" s="252"/>
      <c r="CW103" s="252"/>
      <c r="CY103" s="252"/>
      <c r="DA103" s="252"/>
      <c r="DB103" s="252"/>
      <c r="DD103" s="252"/>
      <c r="DF103" s="252"/>
      <c r="DG103" s="252"/>
      <c r="DI103" s="252"/>
      <c r="DK103" s="252"/>
      <c r="DL103" s="252"/>
      <c r="DM103" s="252"/>
      <c r="DN103" s="252"/>
      <c r="DO103" s="252"/>
      <c r="DP103" s="252"/>
    </row>
    <row r="104" spans="24:120" ht="13.2" hidden="1" x14ac:dyDescent="0.2">
      <c r="CV104" s="252"/>
      <c r="CW104" s="252"/>
      <c r="DA104" s="252"/>
      <c r="DB104" s="252"/>
      <c r="DF104" s="252"/>
      <c r="DG104" s="252"/>
      <c r="DK104" s="252"/>
      <c r="DL104" s="252"/>
      <c r="DN104" s="252"/>
      <c r="DO104" s="252"/>
      <c r="DP104" s="252"/>
    </row>
    <row r="105" spans="24:120" ht="12.75" hidden="1" customHeight="1" x14ac:dyDescent="0.2"/>
  </sheetData>
  <sheetProtection algorithmName="SHA-512" hashValue="j+oMh7ZzIFa3bDT1Kp+oVRJIcl3irn9RUjduH6A0XO9RKcZDiG1qBPM/Ep8xNGOJUwayGS2geuoFSGhzTGEY1w==" saltValue="I2sI1VyfnBdp58QG0zvLQA==" spinCount="100000" sheet="1" objects="1" scenarios="1"/>
  <dataConsolidate/>
  <phoneticPr fontId="2"/>
  <printOptions horizontalCentered="1" verticalCentered="1"/>
  <pageMargins left="0" right="0" top="0" bottom="0" header="0" footer="0"/>
  <pageSetup paperSize="9" scale="31"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3" customWidth="1"/>
    <col min="117" max="16384" width="9" style="252" hidden="1"/>
  </cols>
  <sheetData>
    <row r="1" spans="2:116" ht="13.2" x14ac:dyDescent="0.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52"/>
      <c r="BN1" s="252"/>
      <c r="BO1" s="252"/>
      <c r="BP1" s="252"/>
      <c r="BQ1" s="252"/>
      <c r="BR1" s="252"/>
      <c r="BS1" s="252"/>
      <c r="BT1" s="252"/>
      <c r="BU1" s="252"/>
      <c r="BV1" s="252"/>
      <c r="BW1" s="252"/>
      <c r="BX1" s="252"/>
      <c r="BY1" s="252"/>
      <c r="BZ1" s="252"/>
      <c r="CA1" s="252"/>
      <c r="CB1" s="252"/>
      <c r="CC1" s="252"/>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row>
    <row r="2" spans="2:116" ht="13.2" x14ac:dyDescent="0.2"/>
    <row r="3" spans="2:116" ht="13.2" x14ac:dyDescent="0.2"/>
    <row r="4" spans="2:116" ht="13.2" x14ac:dyDescent="0.2">
      <c r="R4" s="252"/>
      <c r="S4" s="252"/>
      <c r="T4" s="252"/>
      <c r="U4" s="252"/>
      <c r="V4" s="252"/>
      <c r="W4" s="252"/>
      <c r="X4" s="252"/>
      <c r="Y4" s="252"/>
      <c r="Z4" s="252"/>
      <c r="AA4" s="252"/>
      <c r="AB4" s="252"/>
      <c r="AC4" s="252"/>
      <c r="AD4" s="252"/>
      <c r="AE4" s="252"/>
      <c r="AF4" s="252"/>
      <c r="AG4" s="252"/>
      <c r="AH4" s="252"/>
      <c r="AI4" s="252"/>
      <c r="AJ4" s="252"/>
      <c r="AK4" s="252"/>
      <c r="AL4" s="252"/>
      <c r="AM4" s="252"/>
      <c r="AN4" s="252"/>
      <c r="AO4" s="252"/>
      <c r="AP4" s="252"/>
      <c r="AQ4" s="252"/>
      <c r="AR4" s="252"/>
      <c r="AS4" s="252"/>
      <c r="AT4" s="252"/>
      <c r="AU4" s="252"/>
      <c r="AV4" s="252"/>
      <c r="AW4" s="252"/>
      <c r="AX4" s="252"/>
      <c r="AY4" s="252"/>
      <c r="AZ4" s="252"/>
      <c r="BA4" s="252"/>
      <c r="BB4" s="252"/>
      <c r="BC4" s="252"/>
      <c r="BD4" s="252"/>
      <c r="BE4" s="252"/>
      <c r="BF4" s="252"/>
      <c r="BG4" s="252"/>
      <c r="BH4" s="252"/>
      <c r="BI4" s="252"/>
      <c r="BJ4" s="252"/>
      <c r="BK4" s="252"/>
      <c r="BL4" s="252"/>
      <c r="BM4" s="252"/>
      <c r="BN4" s="252"/>
      <c r="BO4" s="252"/>
      <c r="BP4" s="252"/>
      <c r="BQ4" s="252"/>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row>
    <row r="5" spans="2:116" ht="13.2" x14ac:dyDescent="0.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2"/>
      <c r="AT5" s="252"/>
      <c r="AU5" s="252"/>
      <c r="AV5" s="252"/>
      <c r="AW5" s="252"/>
      <c r="AX5" s="252"/>
      <c r="AY5" s="252"/>
      <c r="AZ5" s="252"/>
      <c r="BA5" s="252"/>
      <c r="BB5" s="252"/>
      <c r="BC5" s="252"/>
      <c r="BD5" s="252"/>
      <c r="BE5" s="252"/>
      <c r="BF5" s="252"/>
      <c r="BG5" s="252"/>
      <c r="BH5" s="252"/>
      <c r="BI5" s="252"/>
      <c r="BJ5" s="252"/>
      <c r="BK5" s="252"/>
      <c r="BL5" s="252"/>
      <c r="BM5" s="252"/>
      <c r="BN5" s="252"/>
      <c r="BO5" s="252"/>
      <c r="BP5" s="252"/>
      <c r="BQ5" s="252"/>
      <c r="BR5" s="252"/>
      <c r="BS5" s="252"/>
      <c r="BT5" s="252"/>
      <c r="BU5" s="252"/>
      <c r="BV5" s="252"/>
      <c r="BW5" s="252"/>
      <c r="BX5" s="252"/>
      <c r="BY5" s="252"/>
      <c r="BZ5" s="252"/>
      <c r="CA5" s="252"/>
      <c r="CB5" s="252"/>
      <c r="CC5" s="252"/>
      <c r="CD5" s="252"/>
      <c r="CE5" s="252"/>
      <c r="CF5" s="252"/>
      <c r="CG5" s="252"/>
      <c r="CH5" s="252"/>
      <c r="CI5" s="252"/>
      <c r="CJ5" s="252"/>
      <c r="CK5" s="252"/>
      <c r="CL5" s="252"/>
      <c r="CM5" s="252"/>
      <c r="CN5" s="252"/>
      <c r="CO5" s="252"/>
      <c r="CP5" s="252"/>
      <c r="CQ5" s="252"/>
      <c r="CR5" s="252"/>
      <c r="CS5" s="252"/>
      <c r="CT5" s="252"/>
      <c r="CU5" s="252"/>
      <c r="CV5" s="252"/>
      <c r="CW5" s="252"/>
      <c r="CX5" s="252"/>
      <c r="CY5" s="252"/>
      <c r="CZ5" s="252"/>
      <c r="DA5" s="252"/>
      <c r="DB5" s="252"/>
      <c r="DC5" s="252"/>
      <c r="DD5" s="252"/>
      <c r="DE5" s="252"/>
      <c r="DF5" s="252"/>
      <c r="DG5" s="252"/>
      <c r="DH5" s="252"/>
      <c r="DI5" s="252"/>
      <c r="DJ5" s="252"/>
      <c r="DK5" s="252"/>
      <c r="DL5" s="25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2"/>
      <c r="J18" s="252"/>
      <c r="K18" s="252"/>
      <c r="L18" s="252"/>
      <c r="M18" s="252"/>
      <c r="N18" s="252"/>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c r="CD18" s="252"/>
      <c r="CE18" s="252"/>
      <c r="CF18" s="252"/>
      <c r="CG18" s="252"/>
      <c r="CH18" s="252"/>
      <c r="CI18" s="252"/>
      <c r="CJ18" s="252"/>
      <c r="CK18" s="252"/>
      <c r="CL18" s="252"/>
      <c r="CM18" s="252"/>
      <c r="CN18" s="252"/>
      <c r="CO18" s="252"/>
      <c r="CP18" s="252"/>
      <c r="CQ18" s="252"/>
      <c r="CR18" s="252"/>
      <c r="CS18" s="252"/>
      <c r="CT18" s="252"/>
      <c r="CU18" s="252"/>
      <c r="CV18" s="252"/>
      <c r="CW18" s="252"/>
      <c r="CX18" s="252"/>
      <c r="CY18" s="252"/>
      <c r="CZ18" s="252"/>
      <c r="DA18" s="252"/>
      <c r="DB18" s="252"/>
      <c r="DC18" s="252"/>
      <c r="DD18" s="252"/>
      <c r="DE18" s="252"/>
      <c r="DF18" s="252"/>
      <c r="DG18" s="252"/>
      <c r="DH18" s="252"/>
      <c r="DI18" s="252"/>
      <c r="DJ18" s="252"/>
      <c r="DK18" s="252"/>
      <c r="DL18" s="252"/>
    </row>
    <row r="19" spans="9:116" ht="13.2" x14ac:dyDescent="0.2"/>
    <row r="20" spans="9:116" ht="13.2" x14ac:dyDescent="0.2"/>
    <row r="21" spans="9:116" ht="13.2" x14ac:dyDescent="0.2">
      <c r="DL21" s="252"/>
    </row>
    <row r="22" spans="9:116" ht="13.2" x14ac:dyDescent="0.2">
      <c r="DI22" s="252"/>
      <c r="DJ22" s="252"/>
      <c r="DK22" s="252"/>
      <c r="DL22" s="252"/>
    </row>
    <row r="23" spans="9:116" ht="13.2" x14ac:dyDescent="0.2">
      <c r="CY23" s="252"/>
      <c r="CZ23" s="252"/>
      <c r="DA23" s="252"/>
      <c r="DB23" s="252"/>
      <c r="DC23" s="252"/>
      <c r="DD23" s="252"/>
      <c r="DE23" s="252"/>
      <c r="DF23" s="252"/>
      <c r="DG23" s="252"/>
      <c r="DH23" s="252"/>
      <c r="DI23" s="252"/>
      <c r="DJ23" s="252"/>
      <c r="DK23" s="252"/>
      <c r="DL23" s="25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2"/>
      <c r="DA35" s="252"/>
      <c r="DB35" s="252"/>
      <c r="DC35" s="252"/>
      <c r="DD35" s="252"/>
      <c r="DE35" s="252"/>
      <c r="DF35" s="252"/>
      <c r="DG35" s="252"/>
      <c r="DH35" s="252"/>
      <c r="DI35" s="252"/>
      <c r="DJ35" s="252"/>
      <c r="DK35" s="252"/>
      <c r="DL35" s="252"/>
    </row>
    <row r="36" spans="15:116" ht="13.2" x14ac:dyDescent="0.2"/>
    <row r="37" spans="15:116" ht="13.2" x14ac:dyDescent="0.2">
      <c r="DL37" s="252"/>
    </row>
    <row r="38" spans="15:116" ht="13.2" x14ac:dyDescent="0.2">
      <c r="DI38" s="252"/>
      <c r="DJ38" s="252"/>
      <c r="DK38" s="252"/>
      <c r="DL38" s="252"/>
    </row>
    <row r="39" spans="15:116" ht="13.2" x14ac:dyDescent="0.2"/>
    <row r="40" spans="15:116" ht="13.2" x14ac:dyDescent="0.2"/>
    <row r="41" spans="15:116" ht="13.2" x14ac:dyDescent="0.2"/>
    <row r="42" spans="15:116" ht="13.2" x14ac:dyDescent="0.2"/>
    <row r="43" spans="15:116" ht="13.2" x14ac:dyDescent="0.2">
      <c r="O43" s="252"/>
      <c r="P43" s="252"/>
      <c r="Q43" s="252"/>
      <c r="R43" s="252"/>
      <c r="S43" s="252"/>
      <c r="T43" s="252"/>
      <c r="U43" s="252"/>
      <c r="V43" s="252"/>
      <c r="W43" s="252"/>
      <c r="X43" s="252"/>
      <c r="Y43" s="252"/>
      <c r="Z43" s="252"/>
      <c r="AA43" s="252"/>
      <c r="AB43" s="252"/>
      <c r="AC43" s="252"/>
      <c r="AD43" s="252"/>
      <c r="AE43" s="252"/>
      <c r="AF43" s="252"/>
      <c r="AG43" s="252"/>
      <c r="AH43" s="252"/>
      <c r="AI43" s="252"/>
      <c r="AJ43" s="252"/>
      <c r="AK43" s="252"/>
      <c r="AL43" s="252"/>
      <c r="AM43" s="252"/>
      <c r="AN43" s="252"/>
      <c r="AO43" s="252"/>
      <c r="AP43" s="252"/>
      <c r="AQ43" s="252"/>
      <c r="AR43" s="252"/>
      <c r="AS43" s="252"/>
      <c r="AT43" s="252"/>
      <c r="AU43" s="252"/>
      <c r="AV43" s="252"/>
      <c r="AW43" s="252"/>
      <c r="AX43" s="252"/>
      <c r="AY43" s="252"/>
      <c r="AZ43" s="252"/>
      <c r="BA43" s="252"/>
      <c r="BB43" s="252"/>
      <c r="BC43" s="252"/>
      <c r="BD43" s="252"/>
      <c r="BE43" s="252"/>
      <c r="BF43" s="252"/>
      <c r="BG43" s="252"/>
      <c r="BH43" s="252"/>
      <c r="BI43" s="252"/>
      <c r="BJ43" s="252"/>
      <c r="BK43" s="252"/>
      <c r="BL43" s="252"/>
      <c r="BM43" s="252"/>
      <c r="BN43" s="252"/>
      <c r="BO43" s="252"/>
      <c r="BP43" s="252"/>
      <c r="BQ43" s="252"/>
      <c r="BR43" s="252"/>
      <c r="BS43" s="252"/>
      <c r="BT43" s="252"/>
      <c r="BU43" s="252"/>
      <c r="BV43" s="252"/>
      <c r="BW43" s="252"/>
      <c r="BX43" s="252"/>
      <c r="BY43" s="252"/>
      <c r="BZ43" s="252"/>
      <c r="CA43" s="252"/>
      <c r="CB43" s="252"/>
      <c r="CC43" s="252"/>
      <c r="CD43" s="252"/>
      <c r="CE43" s="252"/>
      <c r="CF43" s="252"/>
      <c r="CG43" s="252"/>
      <c r="CH43" s="252"/>
      <c r="CI43" s="252"/>
      <c r="CJ43" s="252"/>
      <c r="CK43" s="252"/>
      <c r="CL43" s="252"/>
      <c r="CM43" s="252"/>
      <c r="CN43" s="252"/>
      <c r="CO43" s="252"/>
      <c r="CP43" s="252"/>
      <c r="CQ43" s="252"/>
      <c r="CR43" s="252"/>
      <c r="CS43" s="252"/>
      <c r="CT43" s="252"/>
      <c r="CU43" s="252"/>
      <c r="CV43" s="252"/>
      <c r="CW43" s="252"/>
      <c r="CX43" s="252"/>
      <c r="CY43" s="252"/>
      <c r="CZ43" s="252"/>
      <c r="DA43" s="252"/>
      <c r="DB43" s="252"/>
      <c r="DC43" s="252"/>
      <c r="DD43" s="252"/>
      <c r="DE43" s="252"/>
      <c r="DF43" s="252"/>
      <c r="DG43" s="252"/>
      <c r="DH43" s="252"/>
      <c r="DI43" s="252"/>
      <c r="DJ43" s="252"/>
      <c r="DK43" s="252"/>
      <c r="DL43" s="252"/>
    </row>
    <row r="44" spans="15:116" ht="13.2" x14ac:dyDescent="0.2">
      <c r="DL44" s="252"/>
    </row>
    <row r="45" spans="15:116" ht="13.2" x14ac:dyDescent="0.2"/>
    <row r="46" spans="15:116" ht="13.2" x14ac:dyDescent="0.2">
      <c r="DA46" s="252"/>
      <c r="DB46" s="252"/>
      <c r="DC46" s="252"/>
      <c r="DD46" s="252"/>
      <c r="DE46" s="252"/>
      <c r="DF46" s="252"/>
      <c r="DG46" s="252"/>
      <c r="DH46" s="252"/>
      <c r="DI46" s="252"/>
      <c r="DJ46" s="252"/>
      <c r="DK46" s="252"/>
      <c r="DL46" s="252"/>
    </row>
    <row r="47" spans="15:116" ht="13.2" x14ac:dyDescent="0.2"/>
    <row r="48" spans="15:116" ht="13.2" x14ac:dyDescent="0.2"/>
    <row r="49" spans="104:116" ht="13.2" x14ac:dyDescent="0.2"/>
    <row r="50" spans="104:116" ht="13.2" x14ac:dyDescent="0.2">
      <c r="CZ50" s="252"/>
      <c r="DA50" s="252"/>
      <c r="DB50" s="252"/>
      <c r="DC50" s="252"/>
      <c r="DD50" s="252"/>
      <c r="DE50" s="252"/>
      <c r="DF50" s="252"/>
      <c r="DG50" s="252"/>
      <c r="DH50" s="252"/>
      <c r="DI50" s="252"/>
      <c r="DJ50" s="252"/>
      <c r="DK50" s="252"/>
      <c r="DL50" s="252"/>
    </row>
    <row r="51" spans="104:116" ht="13.2" x14ac:dyDescent="0.2"/>
    <row r="52" spans="104:116" ht="13.2" x14ac:dyDescent="0.2"/>
    <row r="53" spans="104:116" ht="13.2" x14ac:dyDescent="0.2">
      <c r="DL53" s="25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2"/>
      <c r="DD67" s="252"/>
      <c r="DE67" s="252"/>
      <c r="DF67" s="252"/>
      <c r="DG67" s="252"/>
      <c r="DH67" s="252"/>
      <c r="DI67" s="252"/>
      <c r="DJ67" s="252"/>
      <c r="DK67" s="252"/>
      <c r="DL67" s="25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RjJUNbAAsZxk85BFFgre0vZONp5vuBf3tr9hTERnWcAuCfCKAA+DdT3YIj+AKIpJpjdYcxlu555wnrrMdQSTNQ==" saltValue="Tu1xQV/0eiHcbnyHb4nrN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4" customWidth="1"/>
    <col min="37" max="44" width="17" style="254" customWidth="1"/>
    <col min="45" max="45" width="6.109375" style="260" customWidth="1"/>
    <col min="46" max="46" width="3" style="258" customWidth="1"/>
    <col min="47" max="47" width="19.109375" style="254" hidden="1" customWidth="1"/>
    <col min="48" max="52" width="12.6640625" style="254" hidden="1" customWidth="1"/>
    <col min="53" max="16384" width="8.6640625" style="254" hidden="1"/>
  </cols>
  <sheetData>
    <row r="1" spans="1:46" ht="13.2" x14ac:dyDescent="0.2">
      <c r="AS1" s="254"/>
      <c r="AT1" s="254"/>
    </row>
    <row r="2" spans="1:46" ht="13.2" x14ac:dyDescent="0.2">
      <c r="AS2" s="254"/>
      <c r="AT2" s="254"/>
    </row>
    <row r="3" spans="1:46" ht="13.2" x14ac:dyDescent="0.2">
      <c r="AS3" s="254"/>
      <c r="AT3" s="254"/>
    </row>
    <row r="4" spans="1:46" ht="13.2" x14ac:dyDescent="0.2">
      <c r="AS4" s="254"/>
      <c r="AT4" s="254"/>
    </row>
    <row r="5" spans="1:46" ht="16.2" x14ac:dyDescent="0.2">
      <c r="A5" s="255" t="s">
        <v>473</v>
      </c>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7"/>
    </row>
    <row r="6" spans="1:46" ht="13.2" x14ac:dyDescent="0.2">
      <c r="A6" s="258"/>
      <c r="AK6" s="259" t="s">
        <v>474</v>
      </c>
      <c r="AL6" s="259"/>
      <c r="AM6" s="259"/>
      <c r="AN6" s="259"/>
    </row>
    <row r="7" spans="1:46" ht="13.5" customHeight="1" x14ac:dyDescent="0.2">
      <c r="A7" s="258"/>
      <c r="AK7" s="261"/>
      <c r="AL7" s="262"/>
      <c r="AM7" s="262"/>
      <c r="AN7" s="263"/>
      <c r="AO7" s="1131" t="s">
        <v>475</v>
      </c>
      <c r="AP7" s="264"/>
      <c r="AQ7" s="265" t="s">
        <v>476</v>
      </c>
      <c r="AR7" s="266"/>
    </row>
    <row r="8" spans="1:46" ht="13.2" x14ac:dyDescent="0.2">
      <c r="A8" s="258"/>
      <c r="AK8" s="267"/>
      <c r="AL8" s="268"/>
      <c r="AM8" s="268"/>
      <c r="AN8" s="269"/>
      <c r="AO8" s="1132"/>
      <c r="AP8" s="270" t="s">
        <v>477</v>
      </c>
      <c r="AQ8" s="271" t="s">
        <v>478</v>
      </c>
      <c r="AR8" s="272" t="s">
        <v>479</v>
      </c>
    </row>
    <row r="9" spans="1:46" ht="13.2" x14ac:dyDescent="0.2">
      <c r="A9" s="258"/>
      <c r="AK9" s="1143" t="s">
        <v>480</v>
      </c>
      <c r="AL9" s="1144"/>
      <c r="AM9" s="1144"/>
      <c r="AN9" s="1145"/>
      <c r="AO9" s="273">
        <v>24862690</v>
      </c>
      <c r="AP9" s="273">
        <v>60896</v>
      </c>
      <c r="AQ9" s="274">
        <v>62747</v>
      </c>
      <c r="AR9" s="275">
        <v>-2.9</v>
      </c>
    </row>
    <row r="10" spans="1:46" ht="13.5" customHeight="1" x14ac:dyDescent="0.2">
      <c r="A10" s="258"/>
      <c r="AK10" s="1143" t="s">
        <v>481</v>
      </c>
      <c r="AL10" s="1144"/>
      <c r="AM10" s="1144"/>
      <c r="AN10" s="1145"/>
      <c r="AO10" s="276">
        <v>374682</v>
      </c>
      <c r="AP10" s="276">
        <v>918</v>
      </c>
      <c r="AQ10" s="277">
        <v>903</v>
      </c>
      <c r="AR10" s="278">
        <v>1.7</v>
      </c>
    </row>
    <row r="11" spans="1:46" ht="13.5" customHeight="1" x14ac:dyDescent="0.2">
      <c r="A11" s="258"/>
      <c r="AK11" s="1143" t="s">
        <v>482</v>
      </c>
      <c r="AL11" s="1144"/>
      <c r="AM11" s="1144"/>
      <c r="AN11" s="1145"/>
      <c r="AO11" s="276" t="s">
        <v>483</v>
      </c>
      <c r="AP11" s="276" t="s">
        <v>483</v>
      </c>
      <c r="AQ11" s="277" t="s">
        <v>483</v>
      </c>
      <c r="AR11" s="278" t="s">
        <v>483</v>
      </c>
    </row>
    <row r="12" spans="1:46" ht="13.5" customHeight="1" x14ac:dyDescent="0.2">
      <c r="A12" s="258"/>
      <c r="AK12" s="1143" t="s">
        <v>484</v>
      </c>
      <c r="AL12" s="1144"/>
      <c r="AM12" s="1144"/>
      <c r="AN12" s="1145"/>
      <c r="AO12" s="276" t="s">
        <v>483</v>
      </c>
      <c r="AP12" s="276" t="s">
        <v>483</v>
      </c>
      <c r="AQ12" s="277" t="s">
        <v>483</v>
      </c>
      <c r="AR12" s="278" t="s">
        <v>483</v>
      </c>
    </row>
    <row r="13" spans="1:46" ht="13.5" customHeight="1" x14ac:dyDescent="0.2">
      <c r="A13" s="258"/>
      <c r="AK13" s="1143" t="s">
        <v>485</v>
      </c>
      <c r="AL13" s="1144"/>
      <c r="AM13" s="1144"/>
      <c r="AN13" s="1145"/>
      <c r="AO13" s="276">
        <v>844322</v>
      </c>
      <c r="AP13" s="276">
        <v>2068</v>
      </c>
      <c r="AQ13" s="277">
        <v>2239</v>
      </c>
      <c r="AR13" s="278">
        <v>-7.6</v>
      </c>
    </row>
    <row r="14" spans="1:46" ht="13.5" customHeight="1" x14ac:dyDescent="0.2">
      <c r="A14" s="258"/>
      <c r="AK14" s="1143" t="s">
        <v>486</v>
      </c>
      <c r="AL14" s="1144"/>
      <c r="AM14" s="1144"/>
      <c r="AN14" s="1145"/>
      <c r="AO14" s="276">
        <v>548629</v>
      </c>
      <c r="AP14" s="276">
        <v>1344</v>
      </c>
      <c r="AQ14" s="277">
        <v>1577</v>
      </c>
      <c r="AR14" s="278">
        <v>-14.8</v>
      </c>
    </row>
    <row r="15" spans="1:46" ht="13.5" customHeight="1" x14ac:dyDescent="0.2">
      <c r="A15" s="258"/>
      <c r="AK15" s="1146" t="s">
        <v>487</v>
      </c>
      <c r="AL15" s="1147"/>
      <c r="AM15" s="1147"/>
      <c r="AN15" s="1148"/>
      <c r="AO15" s="276">
        <v>-481525</v>
      </c>
      <c r="AP15" s="276">
        <v>-1179</v>
      </c>
      <c r="AQ15" s="277">
        <v>-1898</v>
      </c>
      <c r="AR15" s="278">
        <v>-37.9</v>
      </c>
    </row>
    <row r="16" spans="1:46" ht="13.2" x14ac:dyDescent="0.2">
      <c r="A16" s="258"/>
      <c r="AK16" s="1146" t="s">
        <v>177</v>
      </c>
      <c r="AL16" s="1147"/>
      <c r="AM16" s="1147"/>
      <c r="AN16" s="1148"/>
      <c r="AO16" s="276">
        <v>26148798</v>
      </c>
      <c r="AP16" s="276">
        <v>64046</v>
      </c>
      <c r="AQ16" s="277">
        <v>65568</v>
      </c>
      <c r="AR16" s="278">
        <v>-2.2999999999999998</v>
      </c>
    </row>
    <row r="17" spans="1:46" ht="13.2" x14ac:dyDescent="0.2">
      <c r="A17" s="258"/>
    </row>
    <row r="18" spans="1:46" ht="13.2" x14ac:dyDescent="0.2">
      <c r="A18" s="258"/>
      <c r="AQ18" s="279"/>
      <c r="AR18" s="279"/>
    </row>
    <row r="19" spans="1:46" ht="13.2" x14ac:dyDescent="0.2">
      <c r="A19" s="258"/>
      <c r="AK19" s="254" t="s">
        <v>488</v>
      </c>
    </row>
    <row r="20" spans="1:46" ht="13.2" x14ac:dyDescent="0.2">
      <c r="A20" s="258"/>
      <c r="AK20" s="280"/>
      <c r="AL20" s="281"/>
      <c r="AM20" s="281"/>
      <c r="AN20" s="282"/>
      <c r="AO20" s="283" t="s">
        <v>489</v>
      </c>
      <c r="AP20" s="284" t="s">
        <v>490</v>
      </c>
      <c r="AQ20" s="285" t="s">
        <v>491</v>
      </c>
      <c r="AR20" s="286"/>
    </row>
    <row r="21" spans="1:46" s="259" customFormat="1" ht="13.2" x14ac:dyDescent="0.2">
      <c r="A21" s="287"/>
      <c r="AK21" s="1149" t="s">
        <v>492</v>
      </c>
      <c r="AL21" s="1150"/>
      <c r="AM21" s="1150"/>
      <c r="AN21" s="1151"/>
      <c r="AO21" s="288">
        <v>6.48</v>
      </c>
      <c r="AP21" s="289">
        <v>6.35</v>
      </c>
      <c r="AQ21" s="290">
        <v>0.13</v>
      </c>
      <c r="AS21" s="291"/>
      <c r="AT21" s="287"/>
    </row>
    <row r="22" spans="1:46" s="259" customFormat="1" ht="13.2" x14ac:dyDescent="0.2">
      <c r="A22" s="287"/>
      <c r="AK22" s="1149" t="s">
        <v>493</v>
      </c>
      <c r="AL22" s="1150"/>
      <c r="AM22" s="1150"/>
      <c r="AN22" s="1151"/>
      <c r="AO22" s="292">
        <v>99.1</v>
      </c>
      <c r="AP22" s="293">
        <v>98.6</v>
      </c>
      <c r="AQ22" s="294">
        <v>0.5</v>
      </c>
      <c r="AR22" s="279"/>
      <c r="AS22" s="291"/>
      <c r="AT22" s="287"/>
    </row>
    <row r="23" spans="1:46" s="259" customFormat="1" ht="13.2" x14ac:dyDescent="0.2">
      <c r="A23" s="287"/>
      <c r="AP23" s="279"/>
      <c r="AQ23" s="279"/>
      <c r="AR23" s="279"/>
      <c r="AS23" s="291"/>
      <c r="AT23" s="287"/>
    </row>
    <row r="24" spans="1:46" s="259" customFormat="1" ht="13.2" x14ac:dyDescent="0.2">
      <c r="A24" s="287"/>
      <c r="AP24" s="279"/>
      <c r="AQ24" s="279"/>
      <c r="AR24" s="279"/>
      <c r="AS24" s="291"/>
      <c r="AT24" s="287"/>
    </row>
    <row r="25" spans="1:46" s="259" customFormat="1" ht="13.2" x14ac:dyDescent="0.2">
      <c r="A25" s="295"/>
      <c r="B25" s="296"/>
      <c r="C25" s="296"/>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6"/>
      <c r="AB25" s="296"/>
      <c r="AC25" s="296"/>
      <c r="AD25" s="296"/>
      <c r="AE25" s="296"/>
      <c r="AF25" s="296"/>
      <c r="AG25" s="296"/>
      <c r="AH25" s="296"/>
      <c r="AI25" s="296"/>
      <c r="AJ25" s="296"/>
      <c r="AK25" s="296"/>
      <c r="AL25" s="296"/>
      <c r="AM25" s="296"/>
      <c r="AN25" s="296"/>
      <c r="AO25" s="296"/>
      <c r="AP25" s="297"/>
      <c r="AQ25" s="297"/>
      <c r="AR25" s="297"/>
      <c r="AS25" s="298"/>
      <c r="AT25" s="287"/>
    </row>
    <row r="26" spans="1:46" s="259" customFormat="1" ht="13.2" x14ac:dyDescent="0.2">
      <c r="A26" s="1142" t="s">
        <v>494</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299"/>
      <c r="AS27" s="254"/>
      <c r="AT27" s="254"/>
    </row>
    <row r="28" spans="1:46" ht="16.2" x14ac:dyDescent="0.2">
      <c r="A28" s="255" t="s">
        <v>495</v>
      </c>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6"/>
      <c r="AD28" s="256"/>
      <c r="AE28" s="256"/>
      <c r="AF28" s="256"/>
      <c r="AG28" s="256"/>
      <c r="AH28" s="256"/>
      <c r="AI28" s="256"/>
      <c r="AJ28" s="256"/>
      <c r="AK28" s="256"/>
      <c r="AL28" s="256"/>
      <c r="AM28" s="256"/>
      <c r="AN28" s="256"/>
      <c r="AO28" s="256"/>
      <c r="AP28" s="256"/>
      <c r="AQ28" s="256"/>
      <c r="AR28" s="256"/>
      <c r="AS28" s="300"/>
    </row>
    <row r="29" spans="1:46" ht="13.2" x14ac:dyDescent="0.2">
      <c r="A29" s="258"/>
      <c r="AK29" s="259" t="s">
        <v>496</v>
      </c>
      <c r="AL29" s="259"/>
      <c r="AM29" s="259"/>
      <c r="AN29" s="259"/>
      <c r="AS29" s="301"/>
    </row>
    <row r="30" spans="1:46" ht="13.5" customHeight="1" x14ac:dyDescent="0.2">
      <c r="A30" s="258"/>
      <c r="AK30" s="261"/>
      <c r="AL30" s="262"/>
      <c r="AM30" s="262"/>
      <c r="AN30" s="263"/>
      <c r="AO30" s="1131" t="s">
        <v>475</v>
      </c>
      <c r="AP30" s="264"/>
      <c r="AQ30" s="265" t="s">
        <v>476</v>
      </c>
      <c r="AR30" s="266"/>
    </row>
    <row r="31" spans="1:46" ht="13.2" x14ac:dyDescent="0.2">
      <c r="A31" s="258"/>
      <c r="AK31" s="267"/>
      <c r="AL31" s="268"/>
      <c r="AM31" s="268"/>
      <c r="AN31" s="269"/>
      <c r="AO31" s="1132"/>
      <c r="AP31" s="270" t="s">
        <v>477</v>
      </c>
      <c r="AQ31" s="271" t="s">
        <v>478</v>
      </c>
      <c r="AR31" s="272" t="s">
        <v>479</v>
      </c>
    </row>
    <row r="32" spans="1:46" ht="27" customHeight="1" x14ac:dyDescent="0.2">
      <c r="A32" s="258"/>
      <c r="AK32" s="1133" t="s">
        <v>497</v>
      </c>
      <c r="AL32" s="1134"/>
      <c r="AM32" s="1134"/>
      <c r="AN32" s="1135"/>
      <c r="AO32" s="302">
        <v>1090519</v>
      </c>
      <c r="AP32" s="302">
        <v>2671</v>
      </c>
      <c r="AQ32" s="303">
        <v>3862</v>
      </c>
      <c r="AR32" s="304">
        <v>-30.8</v>
      </c>
    </row>
    <row r="33" spans="1:46" ht="13.5" customHeight="1" x14ac:dyDescent="0.2">
      <c r="A33" s="258"/>
      <c r="AK33" s="1133" t="s">
        <v>498</v>
      </c>
      <c r="AL33" s="1134"/>
      <c r="AM33" s="1134"/>
      <c r="AN33" s="1135"/>
      <c r="AO33" s="302" t="s">
        <v>483</v>
      </c>
      <c r="AP33" s="302" t="s">
        <v>483</v>
      </c>
      <c r="AQ33" s="303" t="s">
        <v>483</v>
      </c>
      <c r="AR33" s="304" t="s">
        <v>483</v>
      </c>
    </row>
    <row r="34" spans="1:46" ht="27" customHeight="1" x14ac:dyDescent="0.2">
      <c r="A34" s="258"/>
      <c r="AK34" s="1133" t="s">
        <v>499</v>
      </c>
      <c r="AL34" s="1134"/>
      <c r="AM34" s="1134"/>
      <c r="AN34" s="1135"/>
      <c r="AO34" s="302" t="s">
        <v>483</v>
      </c>
      <c r="AP34" s="302" t="s">
        <v>483</v>
      </c>
      <c r="AQ34" s="303">
        <v>339</v>
      </c>
      <c r="AR34" s="304" t="s">
        <v>483</v>
      </c>
    </row>
    <row r="35" spans="1:46" ht="27" customHeight="1" x14ac:dyDescent="0.2">
      <c r="A35" s="258"/>
      <c r="AK35" s="1133" t="s">
        <v>500</v>
      </c>
      <c r="AL35" s="1134"/>
      <c r="AM35" s="1134"/>
      <c r="AN35" s="1135"/>
      <c r="AO35" s="302" t="s">
        <v>483</v>
      </c>
      <c r="AP35" s="302" t="s">
        <v>483</v>
      </c>
      <c r="AQ35" s="303">
        <v>19</v>
      </c>
      <c r="AR35" s="304" t="s">
        <v>483</v>
      </c>
    </row>
    <row r="36" spans="1:46" ht="27" customHeight="1" x14ac:dyDescent="0.2">
      <c r="A36" s="258"/>
      <c r="AK36" s="1133" t="s">
        <v>501</v>
      </c>
      <c r="AL36" s="1134"/>
      <c r="AM36" s="1134"/>
      <c r="AN36" s="1135"/>
      <c r="AO36" s="302">
        <v>147107</v>
      </c>
      <c r="AP36" s="302">
        <v>360</v>
      </c>
      <c r="AQ36" s="303">
        <v>364</v>
      </c>
      <c r="AR36" s="304">
        <v>-1.1000000000000001</v>
      </c>
    </row>
    <row r="37" spans="1:46" ht="13.5" customHeight="1" x14ac:dyDescent="0.2">
      <c r="A37" s="258"/>
      <c r="AK37" s="1133" t="s">
        <v>502</v>
      </c>
      <c r="AL37" s="1134"/>
      <c r="AM37" s="1134"/>
      <c r="AN37" s="1135"/>
      <c r="AO37" s="302" t="s">
        <v>483</v>
      </c>
      <c r="AP37" s="302" t="s">
        <v>483</v>
      </c>
      <c r="AQ37" s="303">
        <v>2345</v>
      </c>
      <c r="AR37" s="304" t="s">
        <v>483</v>
      </c>
    </row>
    <row r="38" spans="1:46" ht="27" customHeight="1" x14ac:dyDescent="0.2">
      <c r="A38" s="258"/>
      <c r="AK38" s="1136" t="s">
        <v>503</v>
      </c>
      <c r="AL38" s="1137"/>
      <c r="AM38" s="1137"/>
      <c r="AN38" s="1138"/>
      <c r="AO38" s="305" t="s">
        <v>483</v>
      </c>
      <c r="AP38" s="305" t="s">
        <v>483</v>
      </c>
      <c r="AQ38" s="306" t="s">
        <v>483</v>
      </c>
      <c r="AR38" s="294" t="s">
        <v>483</v>
      </c>
      <c r="AS38" s="301"/>
    </row>
    <row r="39" spans="1:46" ht="13.2" x14ac:dyDescent="0.2">
      <c r="A39" s="258"/>
      <c r="AK39" s="1136" t="s">
        <v>504</v>
      </c>
      <c r="AL39" s="1137"/>
      <c r="AM39" s="1137"/>
      <c r="AN39" s="1138"/>
      <c r="AO39" s="302" t="s">
        <v>483</v>
      </c>
      <c r="AP39" s="302" t="s">
        <v>483</v>
      </c>
      <c r="AQ39" s="303">
        <v>-12</v>
      </c>
      <c r="AR39" s="304" t="s">
        <v>483</v>
      </c>
      <c r="AS39" s="301"/>
    </row>
    <row r="40" spans="1:46" ht="27" customHeight="1" x14ac:dyDescent="0.2">
      <c r="A40" s="258"/>
      <c r="AK40" s="1133" t="s">
        <v>505</v>
      </c>
      <c r="AL40" s="1134"/>
      <c r="AM40" s="1134"/>
      <c r="AN40" s="1135"/>
      <c r="AO40" s="302">
        <v>-4711607</v>
      </c>
      <c r="AP40" s="302">
        <v>-11540</v>
      </c>
      <c r="AQ40" s="303">
        <v>-12184</v>
      </c>
      <c r="AR40" s="304">
        <v>-5.3</v>
      </c>
      <c r="AS40" s="301"/>
    </row>
    <row r="41" spans="1:46" ht="13.2" x14ac:dyDescent="0.2">
      <c r="A41" s="258"/>
      <c r="AK41" s="1139" t="s">
        <v>287</v>
      </c>
      <c r="AL41" s="1140"/>
      <c r="AM41" s="1140"/>
      <c r="AN41" s="1141"/>
      <c r="AO41" s="302">
        <v>-3473981</v>
      </c>
      <c r="AP41" s="302">
        <v>-8509</v>
      </c>
      <c r="AQ41" s="303">
        <v>-5268</v>
      </c>
      <c r="AR41" s="304">
        <v>61.5</v>
      </c>
      <c r="AS41" s="301"/>
    </row>
    <row r="42" spans="1:46" ht="13.2" x14ac:dyDescent="0.2">
      <c r="A42" s="258"/>
      <c r="AK42" s="307"/>
      <c r="AQ42" s="279"/>
      <c r="AR42" s="279"/>
      <c r="AS42" s="301"/>
    </row>
    <row r="43" spans="1:46" ht="13.2" x14ac:dyDescent="0.2">
      <c r="A43" s="258"/>
      <c r="AP43" s="308"/>
      <c r="AQ43" s="279"/>
      <c r="AS43" s="301"/>
    </row>
    <row r="44" spans="1:46" ht="13.2" x14ac:dyDescent="0.2">
      <c r="A44" s="258"/>
      <c r="AQ44" s="279"/>
    </row>
    <row r="45" spans="1:46" ht="13.2" x14ac:dyDescent="0.2">
      <c r="A45" s="256"/>
      <c r="B45" s="256"/>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309"/>
      <c r="AR45" s="256"/>
      <c r="AS45" s="256"/>
      <c r="AT45" s="254"/>
    </row>
    <row r="46" spans="1:46" ht="13.2" x14ac:dyDescent="0.2">
      <c r="A46" s="310"/>
      <c r="B46" s="310"/>
      <c r="C46" s="310"/>
      <c r="D46" s="310"/>
      <c r="E46" s="310"/>
      <c r="F46" s="310"/>
      <c r="G46" s="310"/>
      <c r="H46" s="310"/>
      <c r="I46" s="310"/>
      <c r="J46" s="310"/>
      <c r="K46" s="310"/>
      <c r="L46" s="310"/>
      <c r="M46" s="310"/>
      <c r="N46" s="310"/>
      <c r="O46" s="310"/>
      <c r="P46" s="310"/>
      <c r="Q46" s="310"/>
      <c r="R46" s="310"/>
      <c r="S46" s="310"/>
      <c r="T46" s="310"/>
      <c r="U46" s="310"/>
      <c r="V46" s="310"/>
      <c r="W46" s="310"/>
      <c r="X46" s="310"/>
      <c r="Y46" s="310"/>
      <c r="Z46" s="310"/>
      <c r="AA46" s="310"/>
      <c r="AB46" s="310"/>
      <c r="AC46" s="310"/>
      <c r="AD46" s="310"/>
      <c r="AE46" s="310"/>
      <c r="AF46" s="310"/>
      <c r="AG46" s="310"/>
      <c r="AH46" s="310"/>
      <c r="AI46" s="310"/>
      <c r="AJ46" s="310"/>
      <c r="AK46" s="310"/>
      <c r="AL46" s="310"/>
      <c r="AM46" s="310"/>
      <c r="AN46" s="310"/>
      <c r="AO46" s="310"/>
      <c r="AP46" s="310"/>
      <c r="AQ46" s="310"/>
      <c r="AR46" s="310"/>
      <c r="AS46" s="310"/>
      <c r="AT46" s="254"/>
    </row>
    <row r="47" spans="1:46" ht="17.25" customHeight="1" x14ac:dyDescent="0.2">
      <c r="A47" s="311" t="s">
        <v>506</v>
      </c>
    </row>
    <row r="48" spans="1:46" ht="13.2" x14ac:dyDescent="0.2">
      <c r="A48" s="258"/>
      <c r="AK48" s="312" t="s">
        <v>507</v>
      </c>
      <c r="AL48" s="312"/>
      <c r="AM48" s="312"/>
      <c r="AN48" s="312"/>
      <c r="AO48" s="312"/>
      <c r="AP48" s="312"/>
      <c r="AQ48" s="313"/>
      <c r="AR48" s="312"/>
    </row>
    <row r="49" spans="1:44" ht="13.5" customHeight="1" x14ac:dyDescent="0.2">
      <c r="A49" s="258"/>
      <c r="AK49" s="314"/>
      <c r="AL49" s="315"/>
      <c r="AM49" s="1126" t="s">
        <v>475</v>
      </c>
      <c r="AN49" s="1128" t="s">
        <v>508</v>
      </c>
      <c r="AO49" s="1129"/>
      <c r="AP49" s="1129"/>
      <c r="AQ49" s="1129"/>
      <c r="AR49" s="1130"/>
    </row>
    <row r="50" spans="1:44" ht="13.2" x14ac:dyDescent="0.2">
      <c r="A50" s="258"/>
      <c r="AK50" s="316"/>
      <c r="AL50" s="317"/>
      <c r="AM50" s="1127"/>
      <c r="AN50" s="318" t="s">
        <v>509</v>
      </c>
      <c r="AO50" s="319" t="s">
        <v>510</v>
      </c>
      <c r="AP50" s="320" t="s">
        <v>511</v>
      </c>
      <c r="AQ50" s="321" t="s">
        <v>512</v>
      </c>
      <c r="AR50" s="322" t="s">
        <v>513</v>
      </c>
    </row>
    <row r="51" spans="1:44" ht="13.2" x14ac:dyDescent="0.2">
      <c r="A51" s="258"/>
      <c r="AK51" s="314" t="s">
        <v>514</v>
      </c>
      <c r="AL51" s="315"/>
      <c r="AM51" s="323">
        <v>43316865</v>
      </c>
      <c r="AN51" s="324">
        <v>107833</v>
      </c>
      <c r="AO51" s="325">
        <v>21</v>
      </c>
      <c r="AP51" s="326">
        <v>51681</v>
      </c>
      <c r="AQ51" s="327">
        <v>3.8</v>
      </c>
      <c r="AR51" s="328">
        <v>17.2</v>
      </c>
    </row>
    <row r="52" spans="1:44" ht="13.2" x14ac:dyDescent="0.2">
      <c r="A52" s="258"/>
      <c r="AK52" s="329"/>
      <c r="AL52" s="330" t="s">
        <v>515</v>
      </c>
      <c r="AM52" s="331">
        <v>31030712</v>
      </c>
      <c r="AN52" s="332">
        <v>77248</v>
      </c>
      <c r="AO52" s="333">
        <v>36.1</v>
      </c>
      <c r="AP52" s="334">
        <v>37226</v>
      </c>
      <c r="AQ52" s="335">
        <v>-0.1</v>
      </c>
      <c r="AR52" s="336">
        <v>36.200000000000003</v>
      </c>
    </row>
    <row r="53" spans="1:44" ht="13.2" x14ac:dyDescent="0.2">
      <c r="A53" s="258"/>
      <c r="AK53" s="314" t="s">
        <v>516</v>
      </c>
      <c r="AL53" s="315"/>
      <c r="AM53" s="323">
        <v>33694151</v>
      </c>
      <c r="AN53" s="324">
        <v>82908</v>
      </c>
      <c r="AO53" s="325">
        <v>-23.1</v>
      </c>
      <c r="AP53" s="326">
        <v>50465</v>
      </c>
      <c r="AQ53" s="327">
        <v>-2.4</v>
      </c>
      <c r="AR53" s="328">
        <v>-20.7</v>
      </c>
    </row>
    <row r="54" spans="1:44" ht="13.2" x14ac:dyDescent="0.2">
      <c r="A54" s="258"/>
      <c r="AK54" s="329"/>
      <c r="AL54" s="330" t="s">
        <v>515</v>
      </c>
      <c r="AM54" s="331">
        <v>26021361</v>
      </c>
      <c r="AN54" s="332">
        <v>64028</v>
      </c>
      <c r="AO54" s="333">
        <v>-17.100000000000001</v>
      </c>
      <c r="AP54" s="334">
        <v>34193</v>
      </c>
      <c r="AQ54" s="335">
        <v>-8.1</v>
      </c>
      <c r="AR54" s="336">
        <v>-9</v>
      </c>
    </row>
    <row r="55" spans="1:44" ht="13.2" x14ac:dyDescent="0.2">
      <c r="A55" s="258"/>
      <c r="AK55" s="314" t="s">
        <v>517</v>
      </c>
      <c r="AL55" s="315"/>
      <c r="AM55" s="323">
        <v>26725061</v>
      </c>
      <c r="AN55" s="324">
        <v>66200</v>
      </c>
      <c r="AO55" s="325">
        <v>-20.2</v>
      </c>
      <c r="AP55" s="326">
        <v>51679</v>
      </c>
      <c r="AQ55" s="327">
        <v>2.4</v>
      </c>
      <c r="AR55" s="328">
        <v>-22.6</v>
      </c>
    </row>
    <row r="56" spans="1:44" ht="13.2" x14ac:dyDescent="0.2">
      <c r="A56" s="258"/>
      <c r="AK56" s="329"/>
      <c r="AL56" s="330" t="s">
        <v>515</v>
      </c>
      <c r="AM56" s="331">
        <v>20458453</v>
      </c>
      <c r="AN56" s="332">
        <v>50677</v>
      </c>
      <c r="AO56" s="333">
        <v>-20.9</v>
      </c>
      <c r="AP56" s="334">
        <v>35132</v>
      </c>
      <c r="AQ56" s="335">
        <v>2.7</v>
      </c>
      <c r="AR56" s="336">
        <v>-23.6</v>
      </c>
    </row>
    <row r="57" spans="1:44" ht="13.2" x14ac:dyDescent="0.2">
      <c r="A57" s="258"/>
      <c r="AK57" s="314" t="s">
        <v>518</v>
      </c>
      <c r="AL57" s="315"/>
      <c r="AM57" s="323">
        <v>30951584</v>
      </c>
      <c r="AN57" s="324">
        <v>76576</v>
      </c>
      <c r="AO57" s="325">
        <v>15.7</v>
      </c>
      <c r="AP57" s="326">
        <v>49665</v>
      </c>
      <c r="AQ57" s="327">
        <v>-3.9</v>
      </c>
      <c r="AR57" s="328">
        <v>19.600000000000001</v>
      </c>
    </row>
    <row r="58" spans="1:44" ht="13.2" x14ac:dyDescent="0.2">
      <c r="A58" s="258"/>
      <c r="AK58" s="329"/>
      <c r="AL58" s="330" t="s">
        <v>515</v>
      </c>
      <c r="AM58" s="331">
        <v>26824984</v>
      </c>
      <c r="AN58" s="332">
        <v>66366</v>
      </c>
      <c r="AO58" s="333">
        <v>31</v>
      </c>
      <c r="AP58" s="334">
        <v>34678</v>
      </c>
      <c r="AQ58" s="335">
        <v>-1.3</v>
      </c>
      <c r="AR58" s="336">
        <v>32.299999999999997</v>
      </c>
    </row>
    <row r="59" spans="1:44" ht="13.2" x14ac:dyDescent="0.2">
      <c r="A59" s="258"/>
      <c r="AK59" s="314" t="s">
        <v>519</v>
      </c>
      <c r="AL59" s="315"/>
      <c r="AM59" s="323">
        <v>34022421</v>
      </c>
      <c r="AN59" s="324">
        <v>83331</v>
      </c>
      <c r="AO59" s="325">
        <v>8.8000000000000007</v>
      </c>
      <c r="AP59" s="326">
        <v>63439</v>
      </c>
      <c r="AQ59" s="327">
        <v>27.7</v>
      </c>
      <c r="AR59" s="328">
        <v>-18.899999999999999</v>
      </c>
    </row>
    <row r="60" spans="1:44" ht="13.2" x14ac:dyDescent="0.2">
      <c r="A60" s="258"/>
      <c r="AK60" s="329"/>
      <c r="AL60" s="330" t="s">
        <v>515</v>
      </c>
      <c r="AM60" s="331">
        <v>25530454</v>
      </c>
      <c r="AN60" s="332">
        <v>62532</v>
      </c>
      <c r="AO60" s="333">
        <v>-5.8</v>
      </c>
      <c r="AP60" s="334">
        <v>46463</v>
      </c>
      <c r="AQ60" s="335">
        <v>34</v>
      </c>
      <c r="AR60" s="336">
        <v>-39.799999999999997</v>
      </c>
    </row>
    <row r="61" spans="1:44" ht="13.2" x14ac:dyDescent="0.2">
      <c r="A61" s="258"/>
      <c r="AK61" s="314" t="s">
        <v>520</v>
      </c>
      <c r="AL61" s="337"/>
      <c r="AM61" s="323">
        <v>33742016</v>
      </c>
      <c r="AN61" s="324">
        <v>83370</v>
      </c>
      <c r="AO61" s="325">
        <v>0.4</v>
      </c>
      <c r="AP61" s="326">
        <v>53386</v>
      </c>
      <c r="AQ61" s="338">
        <v>5.5</v>
      </c>
      <c r="AR61" s="328">
        <v>-5.0999999999999996</v>
      </c>
    </row>
    <row r="62" spans="1:44" ht="13.2" x14ac:dyDescent="0.2">
      <c r="A62" s="258"/>
      <c r="AK62" s="329"/>
      <c r="AL62" s="330" t="s">
        <v>515</v>
      </c>
      <c r="AM62" s="331">
        <v>25973193</v>
      </c>
      <c r="AN62" s="332">
        <v>64170</v>
      </c>
      <c r="AO62" s="333">
        <v>4.7</v>
      </c>
      <c r="AP62" s="334">
        <v>37538</v>
      </c>
      <c r="AQ62" s="335">
        <v>5.4</v>
      </c>
      <c r="AR62" s="336">
        <v>-0.7</v>
      </c>
    </row>
    <row r="63" spans="1:44" ht="13.2" x14ac:dyDescent="0.2">
      <c r="A63" s="258"/>
    </row>
    <row r="64" spans="1:44" ht="13.2" x14ac:dyDescent="0.2">
      <c r="A64" s="258"/>
    </row>
    <row r="65" spans="1:46" ht="13.2" x14ac:dyDescent="0.2">
      <c r="A65" s="258"/>
    </row>
    <row r="66" spans="1:46" ht="13.2" x14ac:dyDescent="0.2">
      <c r="A66" s="339"/>
      <c r="B66" s="310"/>
      <c r="C66" s="310"/>
      <c r="D66" s="310"/>
      <c r="E66" s="310"/>
      <c r="F66" s="310"/>
      <c r="G66" s="310"/>
      <c r="H66" s="310"/>
      <c r="I66" s="310"/>
      <c r="J66" s="310"/>
      <c r="K66" s="310"/>
      <c r="L66" s="310"/>
      <c r="M66" s="310"/>
      <c r="N66" s="310"/>
      <c r="O66" s="310"/>
      <c r="P66" s="310"/>
      <c r="Q66" s="310"/>
      <c r="R66" s="310"/>
      <c r="S66" s="310"/>
      <c r="T66" s="310"/>
      <c r="U66" s="310"/>
      <c r="V66" s="310"/>
      <c r="W66" s="310"/>
      <c r="X66" s="310"/>
      <c r="Y66" s="310"/>
      <c r="Z66" s="310"/>
      <c r="AA66" s="310"/>
      <c r="AB66" s="310"/>
      <c r="AC66" s="310"/>
      <c r="AD66" s="310"/>
      <c r="AE66" s="310"/>
      <c r="AF66" s="310"/>
      <c r="AG66" s="310"/>
      <c r="AH66" s="310"/>
      <c r="AI66" s="310"/>
      <c r="AJ66" s="310"/>
      <c r="AK66" s="310"/>
      <c r="AL66" s="310"/>
      <c r="AM66" s="310"/>
      <c r="AN66" s="310"/>
      <c r="AO66" s="310"/>
      <c r="AP66" s="310"/>
      <c r="AQ66" s="310"/>
      <c r="AR66" s="310"/>
      <c r="AS66" s="340"/>
    </row>
    <row r="67" spans="1:46" ht="13.5" hidden="1" customHeight="1" x14ac:dyDescent="0.2">
      <c r="AS67" s="254"/>
      <c r="AT67" s="254"/>
    </row>
    <row r="70" spans="1:46" ht="13.2" hidden="1" x14ac:dyDescent="0.2"/>
    <row r="71" spans="1:46" ht="13.2" hidden="1" x14ac:dyDescent="0.2"/>
    <row r="72" spans="1:46" ht="13.2" hidden="1" x14ac:dyDescent="0.2"/>
    <row r="73" spans="1:46" ht="13.2" hidden="1" x14ac:dyDescent="0.2"/>
  </sheetData>
  <sheetProtection algorithmName="SHA-512" hashValue="9hpC3aRpcxKLhGL/VCMvAw6ajWcHWNxR/svDLLQlwdt3iCCc/Q2XRVJe5hdJwb80VwIi+hR0byoaqCThbGqtKQ==" saltValue="Oh+U6DIyTDB8ojXcagHCw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1"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3" customWidth="1"/>
    <col min="126" max="16384" width="9" style="252" hidden="1"/>
  </cols>
  <sheetData>
    <row r="1" spans="2:125" ht="13.5" customHeight="1" x14ac:dyDescent="0.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52"/>
      <c r="BN1" s="252"/>
      <c r="BO1" s="252"/>
      <c r="BP1" s="252"/>
      <c r="BQ1" s="252"/>
      <c r="BR1" s="252"/>
      <c r="BS1" s="252"/>
      <c r="BT1" s="252"/>
      <c r="BU1" s="252"/>
      <c r="BV1" s="252"/>
      <c r="BW1" s="252"/>
      <c r="BX1" s="252"/>
      <c r="BY1" s="252"/>
      <c r="BZ1" s="252"/>
      <c r="CA1" s="252"/>
      <c r="CB1" s="252"/>
      <c r="CC1" s="252"/>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c r="DM1" s="252"/>
      <c r="DN1" s="252"/>
      <c r="DO1" s="252"/>
      <c r="DP1" s="252"/>
      <c r="DQ1" s="252"/>
      <c r="DR1" s="252"/>
      <c r="DS1" s="252"/>
      <c r="DT1" s="252"/>
      <c r="DU1" s="252"/>
    </row>
    <row r="2" spans="2:125" ht="13.2" x14ac:dyDescent="0.2">
      <c r="B2" s="252"/>
      <c r="DG2" s="252"/>
    </row>
    <row r="3" spans="2:125" ht="13.2" x14ac:dyDescent="0.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2"/>
      <c r="AV3" s="252"/>
      <c r="AW3" s="252"/>
      <c r="AX3" s="252"/>
      <c r="AY3" s="252"/>
      <c r="AZ3" s="252"/>
      <c r="BA3" s="252"/>
      <c r="BB3" s="252"/>
      <c r="BC3" s="252"/>
      <c r="BD3" s="252"/>
      <c r="BE3" s="252"/>
      <c r="BF3" s="252"/>
      <c r="BG3" s="252"/>
      <c r="BH3" s="252"/>
      <c r="BI3" s="252"/>
      <c r="BJ3" s="252"/>
      <c r="BK3" s="252"/>
      <c r="BL3" s="252"/>
      <c r="BM3" s="252"/>
      <c r="BN3" s="252"/>
      <c r="BO3" s="252"/>
      <c r="BP3" s="252"/>
      <c r="BQ3" s="252"/>
      <c r="BR3" s="252"/>
      <c r="BS3" s="252"/>
      <c r="BT3" s="252"/>
      <c r="BU3" s="252"/>
      <c r="BV3" s="252"/>
      <c r="BW3" s="252"/>
      <c r="BX3" s="252"/>
      <c r="BY3" s="252"/>
      <c r="BZ3" s="252"/>
      <c r="CA3" s="252"/>
      <c r="CB3" s="252"/>
      <c r="CC3" s="252"/>
      <c r="CD3" s="252"/>
      <c r="CE3" s="252"/>
      <c r="CF3" s="252"/>
      <c r="CG3" s="252"/>
      <c r="CH3" s="252"/>
      <c r="CI3" s="252"/>
      <c r="CJ3" s="252"/>
      <c r="CK3" s="252"/>
      <c r="CL3" s="252"/>
      <c r="CM3" s="252"/>
      <c r="CN3" s="252"/>
      <c r="CO3" s="252"/>
      <c r="CP3" s="252"/>
      <c r="CQ3" s="252"/>
      <c r="CR3" s="252"/>
      <c r="CS3" s="252"/>
      <c r="CT3" s="252"/>
      <c r="CU3" s="252"/>
      <c r="CV3" s="252"/>
      <c r="CW3" s="252"/>
      <c r="CX3" s="252"/>
      <c r="CY3" s="252"/>
      <c r="CZ3" s="252"/>
      <c r="DA3" s="252"/>
      <c r="DB3" s="252"/>
      <c r="DC3" s="252"/>
      <c r="DD3" s="252"/>
      <c r="DE3" s="252"/>
      <c r="DF3" s="252"/>
      <c r="DH3" s="252"/>
      <c r="DI3" s="252"/>
      <c r="DJ3" s="252"/>
      <c r="DK3" s="252"/>
      <c r="DL3" s="252"/>
      <c r="DM3" s="252"/>
      <c r="DN3" s="252"/>
      <c r="DO3" s="252"/>
      <c r="DP3" s="252"/>
      <c r="DQ3" s="252"/>
      <c r="DR3" s="252"/>
      <c r="DS3" s="252"/>
      <c r="DT3" s="252"/>
      <c r="DU3" s="252"/>
    </row>
    <row r="4" spans="2:125" ht="13.2" x14ac:dyDescent="0.2"/>
    <row r="5" spans="2:125" ht="13.2" x14ac:dyDescent="0.2"/>
    <row r="6" spans="2:125" ht="13.2" x14ac:dyDescent="0.2"/>
    <row r="7" spans="2:125" ht="13.2" x14ac:dyDescent="0.2"/>
    <row r="8" spans="2:125" ht="13.2" x14ac:dyDescent="0.2"/>
    <row r="9" spans="2:125" ht="13.2" x14ac:dyDescent="0.2">
      <c r="DU9" s="25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2"/>
    </row>
    <row r="18" spans="125:125" ht="13.2" x14ac:dyDescent="0.2"/>
    <row r="19" spans="125:125" ht="13.2" x14ac:dyDescent="0.2"/>
    <row r="20" spans="125:125" ht="13.2" x14ac:dyDescent="0.2">
      <c r="DU20" s="252"/>
    </row>
    <row r="21" spans="125:125" ht="13.2" x14ac:dyDescent="0.2">
      <c r="DU21" s="25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2"/>
    </row>
    <row r="29" spans="125:125" ht="13.2" x14ac:dyDescent="0.2"/>
    <row r="30" spans="125:125" ht="13.2" x14ac:dyDescent="0.2"/>
    <row r="31" spans="125:125" ht="13.2" x14ac:dyDescent="0.2"/>
    <row r="32" spans="125:125" ht="13.2" x14ac:dyDescent="0.2"/>
    <row r="33" spans="2:125" ht="13.2" x14ac:dyDescent="0.2">
      <c r="B33" s="252"/>
      <c r="G33" s="252"/>
      <c r="I33" s="252"/>
    </row>
    <row r="34" spans="2:125" ht="13.2" x14ac:dyDescent="0.2">
      <c r="C34" s="252"/>
      <c r="P34" s="252"/>
      <c r="DE34" s="252"/>
      <c r="DH34" s="252"/>
    </row>
    <row r="35" spans="2:125" ht="13.2" x14ac:dyDescent="0.2">
      <c r="D35" s="252"/>
      <c r="E35" s="252"/>
      <c r="DG35" s="252"/>
      <c r="DJ35" s="252"/>
      <c r="DP35" s="252"/>
      <c r="DQ35" s="252"/>
      <c r="DR35" s="252"/>
      <c r="DS35" s="252"/>
      <c r="DT35" s="252"/>
      <c r="DU35" s="252"/>
    </row>
    <row r="36" spans="2:125" ht="13.2" x14ac:dyDescent="0.2">
      <c r="F36" s="252"/>
      <c r="H36" s="252"/>
      <c r="J36" s="252"/>
      <c r="K36" s="252"/>
      <c r="L36" s="252"/>
      <c r="M36" s="252"/>
      <c r="N36" s="252"/>
      <c r="O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2"/>
      <c r="CE36" s="252"/>
      <c r="CF36" s="252"/>
      <c r="CG36" s="252"/>
      <c r="CH36" s="252"/>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F36" s="252"/>
      <c r="DI36" s="252"/>
      <c r="DK36" s="252"/>
      <c r="DL36" s="252"/>
      <c r="DM36" s="252"/>
      <c r="DN36" s="252"/>
      <c r="DO36" s="252"/>
      <c r="DP36" s="252"/>
      <c r="DQ36" s="252"/>
      <c r="DR36" s="252"/>
      <c r="DS36" s="252"/>
      <c r="DT36" s="252"/>
      <c r="DU36" s="252"/>
    </row>
    <row r="37" spans="2:125" ht="13.2" x14ac:dyDescent="0.2">
      <c r="DU37" s="252"/>
    </row>
    <row r="38" spans="2:125" ht="13.2" x14ac:dyDescent="0.2">
      <c r="DT38" s="252"/>
      <c r="DU38" s="252"/>
    </row>
    <row r="39" spans="2:125" ht="13.2" x14ac:dyDescent="0.2"/>
    <row r="40" spans="2:125" ht="13.2" x14ac:dyDescent="0.2">
      <c r="DH40" s="252"/>
    </row>
    <row r="41" spans="2:125" ht="13.2" x14ac:dyDescent="0.2">
      <c r="DE41" s="252"/>
    </row>
    <row r="42" spans="2:125" ht="13.2" x14ac:dyDescent="0.2">
      <c r="DG42" s="252"/>
      <c r="DJ42" s="252"/>
    </row>
    <row r="43" spans="2:125" ht="13.2" x14ac:dyDescent="0.2">
      <c r="Q43" s="252"/>
      <c r="R43" s="252"/>
      <c r="S43" s="252"/>
      <c r="T43" s="252"/>
      <c r="U43" s="252"/>
      <c r="V43" s="252"/>
      <c r="W43" s="252"/>
      <c r="X43" s="252"/>
      <c r="Y43" s="252"/>
      <c r="Z43" s="252"/>
      <c r="AA43" s="252"/>
      <c r="AB43" s="252"/>
      <c r="AC43" s="252"/>
      <c r="AD43" s="252"/>
      <c r="AE43" s="252"/>
      <c r="AF43" s="252"/>
      <c r="AG43" s="252"/>
      <c r="AH43" s="252"/>
      <c r="AI43" s="252"/>
      <c r="AJ43" s="252"/>
      <c r="AK43" s="252"/>
      <c r="AL43" s="252"/>
      <c r="AM43" s="252"/>
      <c r="AN43" s="252"/>
      <c r="AO43" s="252"/>
      <c r="AP43" s="252"/>
      <c r="AQ43" s="252"/>
      <c r="AR43" s="252"/>
      <c r="AS43" s="252"/>
      <c r="AT43" s="252"/>
      <c r="AU43" s="252"/>
      <c r="AV43" s="252"/>
      <c r="AW43" s="252"/>
      <c r="AX43" s="252"/>
      <c r="AY43" s="252"/>
      <c r="AZ43" s="252"/>
      <c r="BA43" s="252"/>
      <c r="BB43" s="252"/>
      <c r="BC43" s="252"/>
      <c r="BD43" s="252"/>
      <c r="BE43" s="252"/>
      <c r="BF43" s="252"/>
      <c r="BG43" s="252"/>
      <c r="BH43" s="252"/>
      <c r="BI43" s="252"/>
      <c r="BJ43" s="252"/>
      <c r="BK43" s="252"/>
      <c r="BL43" s="252"/>
      <c r="BM43" s="252"/>
      <c r="BN43" s="252"/>
      <c r="BO43" s="252"/>
      <c r="BP43" s="252"/>
      <c r="BQ43" s="252"/>
      <c r="BR43" s="252"/>
      <c r="BS43" s="252"/>
      <c r="BT43" s="252"/>
      <c r="BU43" s="252"/>
      <c r="BV43" s="252"/>
      <c r="BW43" s="252"/>
      <c r="BX43" s="252"/>
      <c r="BY43" s="252"/>
      <c r="BZ43" s="252"/>
      <c r="CA43" s="252"/>
      <c r="CB43" s="252"/>
      <c r="CC43" s="252"/>
      <c r="CD43" s="252"/>
      <c r="CE43" s="252"/>
      <c r="CF43" s="252"/>
      <c r="CG43" s="252"/>
      <c r="CH43" s="252"/>
      <c r="CI43" s="252"/>
      <c r="CJ43" s="252"/>
      <c r="CK43" s="252"/>
      <c r="CL43" s="252"/>
      <c r="CM43" s="252"/>
      <c r="CN43" s="252"/>
      <c r="CO43" s="252"/>
      <c r="CP43" s="252"/>
      <c r="CQ43" s="252"/>
      <c r="CR43" s="252"/>
      <c r="CS43" s="252"/>
      <c r="CT43" s="252"/>
      <c r="CU43" s="252"/>
      <c r="CV43" s="252"/>
      <c r="CW43" s="252"/>
      <c r="CX43" s="252"/>
      <c r="CY43" s="252"/>
      <c r="CZ43" s="252"/>
      <c r="DA43" s="252"/>
      <c r="DB43" s="252"/>
      <c r="DC43" s="252"/>
      <c r="DD43" s="252"/>
      <c r="DF43" s="252"/>
      <c r="DI43" s="252"/>
      <c r="DK43" s="252"/>
      <c r="DL43" s="252"/>
      <c r="DM43" s="252"/>
      <c r="DN43" s="252"/>
      <c r="DO43" s="252"/>
      <c r="DP43" s="252"/>
      <c r="DQ43" s="252"/>
      <c r="DR43" s="252"/>
      <c r="DS43" s="252"/>
      <c r="DT43" s="252"/>
      <c r="DU43" s="252"/>
    </row>
    <row r="44" spans="2:125" ht="13.2" x14ac:dyDescent="0.2">
      <c r="DU44" s="252"/>
    </row>
    <row r="45" spans="2:125" ht="13.2" x14ac:dyDescent="0.2"/>
    <row r="46" spans="2:125" ht="13.2" x14ac:dyDescent="0.2"/>
    <row r="47" spans="2:125" ht="13.2" x14ac:dyDescent="0.2"/>
    <row r="48" spans="2:125" ht="13.2" x14ac:dyDescent="0.2">
      <c r="DT48" s="252"/>
      <c r="DU48" s="252"/>
    </row>
    <row r="49" spans="120:125" ht="13.2" x14ac:dyDescent="0.2">
      <c r="DU49" s="252"/>
    </row>
    <row r="50" spans="120:125" ht="13.2" x14ac:dyDescent="0.2">
      <c r="DU50" s="252"/>
    </row>
    <row r="51" spans="120:125" ht="13.2" x14ac:dyDescent="0.2">
      <c r="DP51" s="252"/>
      <c r="DQ51" s="252"/>
      <c r="DR51" s="252"/>
      <c r="DS51" s="252"/>
      <c r="DT51" s="252"/>
      <c r="DU51" s="252"/>
    </row>
    <row r="52" spans="120:125" ht="13.2" x14ac:dyDescent="0.2"/>
    <row r="53" spans="120:125" ht="13.2" x14ac:dyDescent="0.2"/>
    <row r="54" spans="120:125" ht="13.2" x14ac:dyDescent="0.2">
      <c r="DU54" s="252"/>
    </row>
    <row r="55" spans="120:125" ht="13.2" x14ac:dyDescent="0.2"/>
    <row r="56" spans="120:125" ht="13.2" x14ac:dyDescent="0.2"/>
    <row r="57" spans="120:125" ht="13.2" x14ac:dyDescent="0.2"/>
    <row r="58" spans="120:125" ht="13.2" x14ac:dyDescent="0.2">
      <c r="DU58" s="252"/>
    </row>
    <row r="59" spans="120:125" ht="13.2" x14ac:dyDescent="0.2"/>
    <row r="60" spans="120:125" ht="13.2" x14ac:dyDescent="0.2"/>
    <row r="61" spans="120:125" ht="13.2" x14ac:dyDescent="0.2"/>
    <row r="62" spans="120:125" ht="13.2" x14ac:dyDescent="0.2"/>
    <row r="63" spans="120:125" ht="13.2" x14ac:dyDescent="0.2">
      <c r="DU63" s="252"/>
    </row>
    <row r="64" spans="120:125" ht="13.2" x14ac:dyDescent="0.2">
      <c r="DT64" s="252"/>
      <c r="DU64" s="252"/>
    </row>
    <row r="65" spans="123:125" ht="13.2" x14ac:dyDescent="0.2"/>
    <row r="66" spans="123:125" ht="13.2" x14ac:dyDescent="0.2"/>
    <row r="67" spans="123:125" ht="13.2" x14ac:dyDescent="0.2"/>
    <row r="68" spans="123:125" ht="13.2" x14ac:dyDescent="0.2"/>
    <row r="69" spans="123:125" ht="13.2" x14ac:dyDescent="0.2">
      <c r="DS69" s="252"/>
      <c r="DT69" s="252"/>
      <c r="DU69" s="25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2"/>
    </row>
    <row r="83" spans="116:125" ht="13.2" x14ac:dyDescent="0.2">
      <c r="DM83" s="252"/>
      <c r="DN83" s="252"/>
      <c r="DO83" s="252"/>
      <c r="DP83" s="252"/>
      <c r="DQ83" s="252"/>
      <c r="DR83" s="252"/>
      <c r="DS83" s="252"/>
      <c r="DT83" s="252"/>
      <c r="DU83" s="252"/>
    </row>
    <row r="84" spans="116:125" ht="13.2" x14ac:dyDescent="0.2"/>
    <row r="85" spans="116:125" ht="13.2" x14ac:dyDescent="0.2"/>
    <row r="86" spans="116:125" ht="13.2" x14ac:dyDescent="0.2"/>
    <row r="87" spans="116:125" ht="13.2" x14ac:dyDescent="0.2"/>
    <row r="88" spans="116:125" ht="13.2" x14ac:dyDescent="0.2">
      <c r="DU88" s="25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2"/>
      <c r="DT94" s="252"/>
      <c r="DU94" s="252"/>
    </row>
    <row r="95" spans="116:125" ht="13.5" customHeight="1" x14ac:dyDescent="0.2">
      <c r="DU95" s="25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2"/>
    </row>
    <row r="102" spans="124:125" ht="13.5" customHeight="1" x14ac:dyDescent="0.2"/>
    <row r="103" spans="124:125" ht="13.5" customHeight="1" x14ac:dyDescent="0.2"/>
    <row r="104" spans="124:125" ht="13.5" customHeight="1" x14ac:dyDescent="0.2">
      <c r="DT104" s="252"/>
      <c r="DU104" s="25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2" t="s">
        <v>472</v>
      </c>
    </row>
    <row r="121" spans="125:125" ht="13.5" hidden="1" customHeight="1" x14ac:dyDescent="0.2">
      <c r="DU121" s="252"/>
    </row>
  </sheetData>
  <sheetProtection algorithmName="SHA-512" hashValue="+AfiXSQFn0PmvmIduYRK+COm1/5/v8lGR8NmwvEdugOBbB3++0sAK0txcSl2eWotpzaAeN1vWy7PcvgSZHtwXQ==" saltValue="84jze/Fdm4B8dA+DyHkEP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3" customWidth="1"/>
    <col min="126" max="142" width="0" style="252" hidden="1" customWidth="1"/>
    <col min="143" max="16384" width="9" style="252" hidden="1"/>
  </cols>
  <sheetData>
    <row r="1" spans="1:125" ht="13.5" customHeight="1" x14ac:dyDescent="0.2">
      <c r="A1" s="25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52"/>
      <c r="BN1" s="252"/>
      <c r="BO1" s="252"/>
      <c r="BP1" s="252"/>
      <c r="BQ1" s="252"/>
      <c r="BR1" s="252"/>
      <c r="BS1" s="252"/>
      <c r="BT1" s="252"/>
      <c r="BU1" s="252"/>
      <c r="BV1" s="252"/>
      <c r="BW1" s="252"/>
      <c r="BX1" s="252"/>
      <c r="BY1" s="252"/>
      <c r="BZ1" s="252"/>
      <c r="CA1" s="252"/>
      <c r="CB1" s="252"/>
      <c r="CC1" s="252"/>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c r="DM1" s="252"/>
      <c r="DN1" s="252"/>
      <c r="DO1" s="252"/>
      <c r="DP1" s="252"/>
      <c r="DQ1" s="252"/>
      <c r="DR1" s="252"/>
      <c r="DS1" s="252"/>
      <c r="DT1" s="252"/>
      <c r="DU1" s="252"/>
    </row>
    <row r="2" spans="1:125" ht="13.2" x14ac:dyDescent="0.2">
      <c r="B2" s="252"/>
      <c r="T2" s="252"/>
    </row>
    <row r="3" spans="1:125" ht="13.2" x14ac:dyDescent="0.2">
      <c r="C3" s="252"/>
      <c r="D3" s="252"/>
      <c r="E3" s="252"/>
      <c r="F3" s="252"/>
      <c r="G3" s="252"/>
      <c r="H3" s="252"/>
      <c r="I3" s="252"/>
      <c r="J3" s="252"/>
      <c r="K3" s="252"/>
      <c r="L3" s="252"/>
      <c r="M3" s="252"/>
      <c r="N3" s="252"/>
      <c r="O3" s="252"/>
      <c r="P3" s="252"/>
      <c r="Q3" s="252"/>
      <c r="R3" s="252"/>
      <c r="S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2"/>
      <c r="AV3" s="252"/>
      <c r="AW3" s="252"/>
      <c r="AX3" s="252"/>
      <c r="AY3" s="252"/>
      <c r="AZ3" s="252"/>
      <c r="BA3" s="252"/>
      <c r="BB3" s="252"/>
      <c r="BC3" s="252"/>
      <c r="BD3" s="252"/>
      <c r="BE3" s="252"/>
      <c r="BF3" s="252"/>
      <c r="BG3" s="252"/>
      <c r="BH3" s="252"/>
      <c r="BI3" s="252"/>
      <c r="BJ3" s="252"/>
      <c r="BK3" s="252"/>
      <c r="BL3" s="252"/>
      <c r="BM3" s="252"/>
      <c r="BN3" s="252"/>
      <c r="BO3" s="252"/>
      <c r="BP3" s="252"/>
      <c r="BQ3" s="252"/>
      <c r="BR3" s="252"/>
      <c r="BS3" s="252"/>
      <c r="BT3" s="252"/>
      <c r="BU3" s="252"/>
      <c r="BV3" s="252"/>
      <c r="BW3" s="252"/>
      <c r="BX3" s="252"/>
      <c r="BY3" s="252"/>
      <c r="BZ3" s="252"/>
      <c r="CA3" s="252"/>
      <c r="CB3" s="252"/>
      <c r="CC3" s="252"/>
      <c r="CD3" s="252"/>
      <c r="CE3" s="252"/>
      <c r="CF3" s="252"/>
      <c r="CG3" s="252"/>
      <c r="CH3" s="252"/>
      <c r="CI3" s="252"/>
      <c r="CJ3" s="252"/>
      <c r="CK3" s="252"/>
      <c r="CL3" s="252"/>
      <c r="CM3" s="252"/>
      <c r="CN3" s="252"/>
      <c r="CO3" s="252"/>
      <c r="CP3" s="252"/>
      <c r="CQ3" s="252"/>
      <c r="CR3" s="252"/>
      <c r="CS3" s="252"/>
      <c r="CT3" s="252"/>
      <c r="CU3" s="252"/>
      <c r="CV3" s="252"/>
      <c r="CW3" s="252"/>
      <c r="CX3" s="252"/>
      <c r="CY3" s="252"/>
      <c r="CZ3" s="252"/>
      <c r="DA3" s="252"/>
      <c r="DB3" s="252"/>
      <c r="DC3" s="252"/>
      <c r="DD3" s="252"/>
      <c r="DE3" s="252"/>
      <c r="DF3" s="252"/>
      <c r="DG3" s="252"/>
      <c r="DH3" s="252"/>
      <c r="DI3" s="252"/>
      <c r="DJ3" s="252"/>
      <c r="DK3" s="252"/>
      <c r="DL3" s="252"/>
      <c r="DM3" s="252"/>
      <c r="DN3" s="252"/>
      <c r="DO3" s="252"/>
      <c r="DP3" s="252"/>
      <c r="DQ3" s="252"/>
      <c r="DR3" s="252"/>
      <c r="DS3" s="252"/>
      <c r="DT3" s="252"/>
      <c r="DU3" s="25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2"/>
      <c r="G33" s="252"/>
      <c r="I33" s="252"/>
    </row>
    <row r="34" spans="2:125" ht="13.2" x14ac:dyDescent="0.2">
      <c r="C34" s="252"/>
      <c r="P34" s="252"/>
      <c r="R34" s="252"/>
      <c r="U34" s="252"/>
    </row>
    <row r="35" spans="2:125" ht="13.2" x14ac:dyDescent="0.2">
      <c r="D35" s="252"/>
      <c r="E35" s="252"/>
      <c r="T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row>
    <row r="36" spans="2:125" ht="13.2" x14ac:dyDescent="0.2">
      <c r="F36" s="252"/>
      <c r="H36" s="252"/>
      <c r="J36" s="252"/>
      <c r="K36" s="252"/>
      <c r="L36" s="252"/>
      <c r="M36" s="252"/>
      <c r="N36" s="252"/>
      <c r="O36" s="252"/>
      <c r="Q36" s="252"/>
      <c r="S36" s="252"/>
      <c r="V36" s="252"/>
    </row>
    <row r="37" spans="2:125" ht="13.2" x14ac:dyDescent="0.2"/>
    <row r="38" spans="2:125" ht="13.2" x14ac:dyDescent="0.2"/>
    <row r="39" spans="2:125" ht="13.2" x14ac:dyDescent="0.2"/>
    <row r="40" spans="2:125" ht="13.2" x14ac:dyDescent="0.2">
      <c r="U40" s="252"/>
    </row>
    <row r="41" spans="2:125" ht="13.2" x14ac:dyDescent="0.2">
      <c r="R41" s="252"/>
    </row>
    <row r="42" spans="2:125" ht="13.2" x14ac:dyDescent="0.2">
      <c r="T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252"/>
      <c r="AT42" s="252"/>
      <c r="AU42" s="252"/>
      <c r="AV42" s="252"/>
      <c r="AW42" s="252"/>
      <c r="AX42" s="252"/>
      <c r="AY42" s="252"/>
      <c r="AZ42" s="252"/>
      <c r="BA42" s="252"/>
      <c r="BB42" s="252"/>
      <c r="BC42" s="252"/>
      <c r="BD42" s="252"/>
      <c r="BE42" s="252"/>
      <c r="BF42" s="252"/>
      <c r="BG42" s="252"/>
      <c r="BH42" s="252"/>
      <c r="BI42" s="252"/>
      <c r="BJ42" s="252"/>
      <c r="BK42" s="252"/>
      <c r="BL42" s="252"/>
      <c r="BM42" s="252"/>
      <c r="BN42" s="252"/>
      <c r="BO42" s="252"/>
      <c r="BP42" s="252"/>
      <c r="BQ42" s="252"/>
      <c r="BR42" s="252"/>
      <c r="BS42" s="252"/>
      <c r="BT42" s="252"/>
      <c r="BU42" s="252"/>
      <c r="BV42" s="252"/>
      <c r="BW42" s="252"/>
      <c r="BX42" s="252"/>
      <c r="BY42" s="252"/>
      <c r="BZ42" s="252"/>
      <c r="CA42" s="252"/>
      <c r="CB42" s="252"/>
      <c r="CC42" s="252"/>
      <c r="CD42" s="252"/>
      <c r="CE42" s="252"/>
      <c r="CF42" s="252"/>
      <c r="CG42" s="252"/>
      <c r="CH42" s="252"/>
      <c r="CI42" s="252"/>
      <c r="CJ42" s="252"/>
      <c r="CK42" s="252"/>
      <c r="CL42" s="252"/>
      <c r="CM42" s="252"/>
      <c r="CN42" s="252"/>
      <c r="CO42" s="252"/>
      <c r="CP42" s="252"/>
      <c r="CQ42" s="252"/>
      <c r="CR42" s="252"/>
      <c r="CS42" s="252"/>
      <c r="CT42" s="252"/>
      <c r="CU42" s="252"/>
      <c r="CV42" s="252"/>
      <c r="CW42" s="252"/>
      <c r="CX42" s="252"/>
      <c r="CY42" s="252"/>
      <c r="CZ42" s="252"/>
      <c r="DA42" s="252"/>
      <c r="DB42" s="252"/>
      <c r="DC42" s="252"/>
      <c r="DD42" s="252"/>
      <c r="DE42" s="252"/>
      <c r="DF42" s="252"/>
      <c r="DG42" s="252"/>
      <c r="DH42" s="252"/>
      <c r="DI42" s="252"/>
      <c r="DJ42" s="252"/>
      <c r="DK42" s="252"/>
      <c r="DL42" s="252"/>
      <c r="DM42" s="252"/>
      <c r="DN42" s="252"/>
      <c r="DO42" s="252"/>
      <c r="DP42" s="252"/>
      <c r="DQ42" s="252"/>
      <c r="DR42" s="252"/>
      <c r="DS42" s="252"/>
      <c r="DT42" s="252"/>
      <c r="DU42" s="252"/>
    </row>
    <row r="43" spans="2:125" ht="13.2" x14ac:dyDescent="0.2">
      <c r="Q43" s="252"/>
      <c r="S43" s="252"/>
      <c r="V43" s="25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472</v>
      </c>
    </row>
  </sheetData>
  <sheetProtection algorithmName="SHA-512" hashValue="fQeYRdEpddc5htH9HTFMmANZyNfDiiYMVX6D2nhB1bNjCh1pUnG4ldHsHnOAUqwNN7cxunkXZ6Q/G4pO1GRCqQ==" saltValue="luDOJUXBBxJatlLsTP1uF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522</v>
      </c>
      <c r="G46" s="8" t="s">
        <v>523</v>
      </c>
      <c r="H46" s="8" t="s">
        <v>524</v>
      </c>
      <c r="I46" s="8" t="s">
        <v>525</v>
      </c>
      <c r="J46" s="9" t="s">
        <v>526</v>
      </c>
    </row>
    <row r="47" spans="2:10" ht="57.75" customHeight="1" x14ac:dyDescent="0.2">
      <c r="B47" s="10"/>
      <c r="C47" s="1152" t="s">
        <v>3</v>
      </c>
      <c r="D47" s="1152"/>
      <c r="E47" s="1153"/>
      <c r="F47" s="11">
        <v>19.579999999999998</v>
      </c>
      <c r="G47" s="12">
        <v>10.28</v>
      </c>
      <c r="H47" s="12">
        <v>14.96</v>
      </c>
      <c r="I47" s="12">
        <v>16.829999999999998</v>
      </c>
      <c r="J47" s="13">
        <v>17.100000000000001</v>
      </c>
    </row>
    <row r="48" spans="2:10" ht="57.75" customHeight="1" x14ac:dyDescent="0.2">
      <c r="B48" s="14"/>
      <c r="C48" s="1154" t="s">
        <v>4</v>
      </c>
      <c r="D48" s="1154"/>
      <c r="E48" s="1155"/>
      <c r="F48" s="15">
        <v>4.95</v>
      </c>
      <c r="G48" s="16">
        <v>3.44</v>
      </c>
      <c r="H48" s="16">
        <v>6.44</v>
      </c>
      <c r="I48" s="16">
        <v>5.71</v>
      </c>
      <c r="J48" s="17">
        <v>5.2</v>
      </c>
    </row>
    <row r="49" spans="2:10" ht="57.75" customHeight="1" thickBot="1" x14ac:dyDescent="0.25">
      <c r="B49" s="18"/>
      <c r="C49" s="1156" t="s">
        <v>5</v>
      </c>
      <c r="D49" s="1156"/>
      <c r="E49" s="1157"/>
      <c r="F49" s="19">
        <v>0.87</v>
      </c>
      <c r="G49" s="20" t="s">
        <v>527</v>
      </c>
      <c r="H49" s="20">
        <v>8.43</v>
      </c>
      <c r="I49" s="20">
        <v>1.5</v>
      </c>
      <c r="J49" s="21">
        <v>0.49</v>
      </c>
    </row>
    <row r="50" spans="2:10" ht="13.2" x14ac:dyDescent="0.2"/>
  </sheetData>
  <sheetProtection algorithmName="SHA-512" hashValue="SuHfuR2djl5/wEEuCFdTQCuiyh16t2TgKQy1IRJUXa6eJjkCpt0/VlKtaqRjB6yJDnvks+cCR6fyg3uaNIJZnA==" saltValue="S6wcMYf1iWFMirxukseNS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2025-03-11T09:54:53Z</cp:lastPrinted>
  <dcterms:created xsi:type="dcterms:W3CDTF">2025-02-19T01:47:38Z</dcterms:created>
  <dcterms:modified xsi:type="dcterms:W3CDTF">2025-12-10T07:13:00Z</dcterms:modified>
  <cp:category/>
</cp:coreProperties>
</file>