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unsyo2.intra.city.machida.tokyo.jp/panfocus/dav/WDHN_BunsyoWeb2/"/>
    </mc:Choice>
  </mc:AlternateContent>
  <xr:revisionPtr revIDLastSave="0" documentId="13_ncr:40000001_{0CC87AC9-A9A2-4A36-9484-6846C616692F}" xr6:coauthVersionLast="47" xr6:coauthVersionMax="47" xr10:uidLastSave="{00000000-0000-0000-0000-000000000000}"/>
  <workbookProtection workbookAlgorithmName="SHA-512" workbookHashValue="LiP07nVADv9Cj9dYQBZfNglWXO+yR+Qez8LQN9bJJZdl9+qBODAJEx+j79Zff3nZBljTYXVic4I9vNOtnJ+NgA==" workbookSaltValue="oztzQos/HbiYYcQn5r7qXw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B6" i="4" l="1"/>
  <c r="BK76" i="4"/>
  <c r="LH51" i="4"/>
  <c r="IE76" i="4"/>
  <c r="BZ51" i="4"/>
  <c r="GQ30" i="4"/>
  <c r="BZ30" i="4"/>
  <c r="LT76" i="4"/>
  <c r="GQ51" i="4"/>
  <c r="LH30" i="4"/>
  <c r="B11" i="5"/>
  <c r="F11" i="5"/>
  <c r="C11" i="5"/>
  <c r="D11" i="5"/>
  <c r="EL51" i="4" l="1"/>
  <c r="GL76" i="4"/>
  <c r="U30" i="4"/>
  <c r="R76" i="4"/>
  <c r="JC51" i="4"/>
  <c r="KA76" i="4"/>
  <c r="JC30" i="4"/>
  <c r="U51" i="4"/>
  <c r="EL30" i="4"/>
  <c r="LE76" i="4"/>
  <c r="FX51" i="4"/>
  <c r="KO30" i="4"/>
  <c r="HP76" i="4"/>
  <c r="BG51" i="4"/>
  <c r="FX30" i="4"/>
  <c r="BG30" i="4"/>
  <c r="AV76" i="4"/>
  <c r="KO51" i="4"/>
  <c r="AN30" i="4"/>
  <c r="AG76" i="4"/>
  <c r="JV51" i="4"/>
  <c r="KP76" i="4"/>
  <c r="FE51" i="4"/>
  <c r="JV30" i="4"/>
  <c r="HA76" i="4"/>
  <c r="AN51" i="4"/>
  <c r="FE30" i="4"/>
  <c r="HJ30" i="4"/>
  <c r="CS30" i="4"/>
  <c r="BZ76" i="4"/>
  <c r="MA51" i="4"/>
  <c r="MI76" i="4"/>
  <c r="HJ51" i="4"/>
  <c r="MA30" i="4"/>
  <c r="IT76" i="4"/>
  <c r="CS51" i="4"/>
</calcChain>
</file>

<file path=xl/sharedStrings.xml><?xml version="1.0" encoding="utf-8"?>
<sst xmlns="http://schemas.openxmlformats.org/spreadsheetml/2006/main" count="278" uniqueCount="128">
  <si>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</si>
  <si>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</si>
  <si>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</si>
  <si>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</si>
  <si>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</si>
  <si>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</si>
  <si>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</si>
  <si>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</si>
  <si>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</si>
  <si>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</si>
  <si>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</si>
  <si>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</si>
  <si>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</si>
  <si>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</si>
  <si>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</si>
  <si>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</si>
  <si>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</si>
  <si>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</si>
  <si>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</si>
  <si>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</si>
  <si>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</si>
  <si>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</si>
  <si>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</si>
  <si>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</si>
  <si>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</si>
  <si>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</si>
  <si>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</si>
  <si>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</si>
  <si>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</si>
  <si>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</si>
  <si>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</si>
  <si>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</si>
  <si>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</si>
  <si>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</si>
  <si>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</si>
  <si>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</si>
  <si>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</si>
  <si>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</si>
  <si>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</si>
  <si>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</si>
  <si>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</si>
  <si>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</si>
  <si>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</si>
  <si>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</si>
  <si>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</si>
  <si>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</si>
  <si>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</si>
  <si>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</si>
  <si>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</si>
  <si>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</si>
  <si>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</si>
  <si>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</si>
  <si>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</si>
  <si>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</si>
  <si>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</si>
  <si>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</si>
  <si>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</si>
  <si>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</si>
  <si>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</si>
  <si>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</si>
  <si>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</si>
  <si>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</si>
  <si>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</si>
  <si>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</si>
  <si>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</si>
  <si>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</si>
  <si>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</si>
  <si>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</si>
  <si>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</si>
  <si>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</si>
  <si>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</si>
  <si>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</si>
  <si>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</si>
  <si>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</si>
  <si>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</si>
  <si>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</si>
  <si>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</si>
  <si>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</si>
  <si>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</si>
  <si>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</si>
  <si>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</si>
  <si>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</si>
  <si>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</si>
  <si>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</si>
  <si>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</si>
  <si>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</si>
  <si>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</si>
  <si>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</si>
  <si>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</si>
  <si>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</si>
  <si>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</si>
  <si>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</si>
  <si>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</si>
  <si>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</si>
  <si>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</si>
  <si>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</si>
  <si>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</si>
  <si>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</si>
  <si>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</si>
  <si>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</si>
  <si>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</si>
  <si>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</si>
  <si>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</si>
  <si>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</si>
  <si>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</si>
  <si>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</si>
  <si>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町田市</t>
  </si>
  <si>
    <t>原町田一丁目第２駐車場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</si>
  <si>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</si>
  <si>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</si>
  <si>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</si>
  <si>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</si>
  <si>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</si>
  <si>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</si>
  <si>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</si>
  <si>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</si>
  <si>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</si>
  <si>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</si>
  <si>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</si>
  <si>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</si>
  <si>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</si>
  <si>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</si>
  <si>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</si>
  <si>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</si>
  <si>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施設の安全性を確保するための修繕を行う必要があります。</t>
    <phoneticPr fontId="5"/>
  </si>
  <si>
    <t>法人の利用減少から、⑪稼働率が令和5年度から減少しました。</t>
    <rPh sb="22" eb="24">
      <t>ゲンショウ</t>
    </rPh>
    <phoneticPr fontId="5"/>
  </si>
  <si>
    <t>法人の利用減少に伴い収入が減少したことから、収益等の指標である①、④及び⑤の数値が令和5年度から減少しました。
※令和7年12月31日に地主との土地の賃貸借契終了をもって、市営による駐車場運営を終了しました。</t>
    <rPh sb="0" eb="2">
      <t>ホウジン</t>
    </rPh>
    <rPh sb="5" eb="7">
      <t>ゲンショウ</t>
    </rPh>
    <rPh sb="8" eb="9">
      <t>トモナ</t>
    </rPh>
    <rPh sb="10" eb="12">
      <t>シュウニュウ</t>
    </rPh>
    <rPh sb="13" eb="15">
      <t>ゲンショウ</t>
    </rPh>
    <rPh sb="58" eb="60">
      <t>レイワ</t>
    </rPh>
    <rPh sb="61" eb="62">
      <t>ネン</t>
    </rPh>
    <rPh sb="64" eb="65">
      <t>ガツ</t>
    </rPh>
    <rPh sb="67" eb="68">
      <t>ニチ</t>
    </rPh>
    <rPh sb="69" eb="71">
      <t>ジヌシ</t>
    </rPh>
    <rPh sb="73" eb="75">
      <t>トチ</t>
    </rPh>
    <rPh sb="76" eb="79">
      <t>チンタイシャク</t>
    </rPh>
    <rPh sb="86" eb="88">
      <t>シエイ</t>
    </rPh>
    <rPh sb="91" eb="94">
      <t>チュウシャジョウ</t>
    </rPh>
    <rPh sb="94" eb="96">
      <t>ウンエイ</t>
    </rPh>
    <rPh sb="97" eb="99">
      <t>シュウリョウ</t>
    </rPh>
    <phoneticPr fontId="5"/>
  </si>
  <si>
    <r>
      <rPr>
        <sz val="11"/>
        <rFont val="ＭＳ ゴシック"/>
        <family val="3"/>
        <charset val="128"/>
      </rPr>
      <t>法人の利用減少から駐車場の収入が減少したため、</t>
    </r>
    <r>
      <rPr>
        <sz val="11"/>
        <color theme="1"/>
        <rFont val="ＭＳ ゴシック"/>
        <family val="3"/>
        <charset val="128"/>
      </rPr>
      <t>①収益的収支比率、④売上高ＧＯＰ比率及び⑤ＥＢＩＴＤＡは令和5年度から減少しました。
※令和2年度から令和4年度まで、⑤ＥＢＩＴＤＡの算定に使用していた計算式に誤りがあったため、表内の当該値を以下のように訂正してください。
　　＜訂正前＞　　　　＜訂正後＞
R04　27,248千円　→　△1,992千円
R03　25,848千円　→　△2,907千円
R02　18,230千円　→　△6,366千円</t>
    </r>
    <rPh sb="0" eb="2">
      <t>ホウジン</t>
    </rPh>
    <rPh sb="3" eb="5">
      <t>リヨウ</t>
    </rPh>
    <rPh sb="5" eb="7">
      <t>ゲンショウ</t>
    </rPh>
    <rPh sb="13" eb="15">
      <t>シュウニュウ</t>
    </rPh>
    <rPh sb="16" eb="18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</si>
</sst>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75</c:v>
                </c:pt>
                <c:pt idx="1">
                  <c:v>89.2</c:v>
                </c:pt>
                <c:pt idx="2">
                  <c:v>92.9</c:v>
                </c:pt>
                <c:pt idx="3">
                  <c:v>93</c:v>
                </c:pt>
                <c:pt idx="4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0-4560-9A07-37A0AF9B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0-4560-9A07-37A0AF9B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2-4E11-A2B1-D5AE65DC0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2-4E11-A2B1-D5AE65DC0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4B0-4C72-90B6-82F8A933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0-4C72-90B6-82F8A933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117-4724-B27F-0A45B1DD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7-4724-B27F-0A45B1DD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8-460B-A4F3-637FC991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60B-A4F3-637FC991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0-4251-B1A3-1B23563D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251-B1A3-1B23563D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105.6</c:v>
                </c:pt>
                <c:pt idx="1">
                  <c:v>130.6</c:v>
                </c:pt>
                <c:pt idx="2">
                  <c:v>147.19999999999999</c:v>
                </c:pt>
                <c:pt idx="3">
                  <c:v>158.30000000000001</c:v>
                </c:pt>
                <c:pt idx="4">
                  <c:v>152.80000000000001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2-41E2-922C-478711A0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2-41E2-922C-478711A0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95.3</c:v>
                </c:pt>
                <c:pt idx="1">
                  <c:v>108.2</c:v>
                </c:pt>
                <c:pt idx="2">
                  <c:v>104.5</c:v>
                </c:pt>
                <c:pt idx="3">
                  <c:v>109.5</c:v>
                </c:pt>
                <c:pt idx="4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3-4728-A1DE-1DDD4681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3-4728-A1DE-1DDD4681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18230</c:v>
                </c:pt>
                <c:pt idx="1">
                  <c:v>25848</c:v>
                </c:pt>
                <c:pt idx="2">
                  <c:v>27248</c:v>
                </c:pt>
                <c:pt idx="3">
                  <c:v>-2109</c:v>
                </c:pt>
                <c:pt idx="4">
                  <c:v>-3846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5-450C-ACAA-2DE12AD7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5-450C-ACAA-2DE12AD7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東京都町田市　原町田一丁目第２駐車場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1170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15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36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300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75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89.2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92.9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93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86.2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105.6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130.6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147.19999999999999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158.30000000000001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152.80000000000001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95.3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108.2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104.5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109.5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103.2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18230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25848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27248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-2109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-3846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7839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moq/wzq8Eqg4heRIJSIfNCPxDRRsEhlgFumi22QKG6p2xKHfDkl9rKtZZJURanYEyGEVcJpwsCEi8fsTTgs0w==" saltValue="3odooQnV0aBYgTtkX6cfG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2024</v>
      </c>
      <c r="C6" s="48">
        <f t="shared" ref="C6:X6" si="1">C8</f>
        <v>132098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東京都町田市</v>
      </c>
      <c r="I6" s="48" t="str">
        <f t="shared" si="1"/>
        <v>原町田一丁目第２駐車場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15</v>
      </c>
      <c r="S6" s="50" t="str">
        <f t="shared" si="1"/>
        <v>駅</v>
      </c>
      <c r="T6" s="50" t="str">
        <f t="shared" si="1"/>
        <v>無</v>
      </c>
      <c r="U6" s="51">
        <f t="shared" si="1"/>
        <v>1170</v>
      </c>
      <c r="V6" s="51">
        <f t="shared" si="1"/>
        <v>36</v>
      </c>
      <c r="W6" s="51">
        <f t="shared" si="1"/>
        <v>300</v>
      </c>
      <c r="X6" s="50" t="str">
        <f t="shared" si="1"/>
        <v>利用料金制</v>
      </c>
      <c r="Y6" s="52">
        <f>IF(Y8="-",NA(),Y8)</f>
        <v>75</v>
      </c>
      <c r="Z6" s="52">
        <f t="shared" ref="Z6:AH6" si="2">IF(Z8="-",NA(),Z8)</f>
        <v>89.2</v>
      </c>
      <c r="AA6" s="52">
        <f t="shared" si="2"/>
        <v>92.9</v>
      </c>
      <c r="AB6" s="52">
        <f t="shared" si="2"/>
        <v>93</v>
      </c>
      <c r="AC6" s="52">
        <f t="shared" si="2"/>
        <v>86.2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95.3</v>
      </c>
      <c r="BG6" s="52">
        <f t="shared" ref="BG6:BO6" si="5">IF(BG8="-",NA(),BG8)</f>
        <v>108.2</v>
      </c>
      <c r="BH6" s="52">
        <f t="shared" si="5"/>
        <v>104.5</v>
      </c>
      <c r="BI6" s="52">
        <f t="shared" si="5"/>
        <v>109.5</v>
      </c>
      <c r="BJ6" s="52">
        <f t="shared" si="5"/>
        <v>103.2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18230</v>
      </c>
      <c r="BR6" s="53">
        <f t="shared" ref="BR6:BZ6" si="6">IF(BR8="-",NA(),BR8)</f>
        <v>25848</v>
      </c>
      <c r="BS6" s="53">
        <f t="shared" si="6"/>
        <v>27248</v>
      </c>
      <c r="BT6" s="53">
        <f t="shared" si="6"/>
        <v>-2109</v>
      </c>
      <c r="BU6" s="53">
        <f t="shared" si="6"/>
        <v>-3846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7839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105.6</v>
      </c>
      <c r="DL6" s="52">
        <f t="shared" ref="DL6:DT6" si="9">IF(DL8="-",NA(),DL8)</f>
        <v>130.6</v>
      </c>
      <c r="DM6" s="52">
        <f t="shared" si="9"/>
        <v>147.19999999999999</v>
      </c>
      <c r="DN6" s="52">
        <f t="shared" si="9"/>
        <v>158.30000000000001</v>
      </c>
      <c r="DO6" s="52">
        <f t="shared" si="9"/>
        <v>152.80000000000001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102</v>
      </c>
      <c r="B7" s="48">
        <f t="shared" ref="B7:X7" si="10">B8</f>
        <v>2024</v>
      </c>
      <c r="C7" s="48">
        <f t="shared" si="10"/>
        <v>132098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東京都　町田市</v>
      </c>
      <c r="I7" s="48" t="str">
        <f t="shared" si="10"/>
        <v>原町田一丁目第２駐車場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15</v>
      </c>
      <c r="S7" s="50" t="str">
        <f t="shared" si="10"/>
        <v>駅</v>
      </c>
      <c r="T7" s="50" t="str">
        <f t="shared" si="10"/>
        <v>無</v>
      </c>
      <c r="U7" s="51">
        <f t="shared" si="10"/>
        <v>1170</v>
      </c>
      <c r="V7" s="51">
        <f t="shared" si="10"/>
        <v>36</v>
      </c>
      <c r="W7" s="51">
        <f t="shared" si="10"/>
        <v>300</v>
      </c>
      <c r="X7" s="50" t="str">
        <f t="shared" si="10"/>
        <v>利用料金制</v>
      </c>
      <c r="Y7" s="52">
        <f>Y8</f>
        <v>75</v>
      </c>
      <c r="Z7" s="52">
        <f t="shared" ref="Z7:AH7" si="11">Z8</f>
        <v>89.2</v>
      </c>
      <c r="AA7" s="52">
        <f t="shared" si="11"/>
        <v>92.9</v>
      </c>
      <c r="AB7" s="52">
        <f t="shared" si="11"/>
        <v>93</v>
      </c>
      <c r="AC7" s="52">
        <f t="shared" si="11"/>
        <v>86.2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95.3</v>
      </c>
      <c r="BG7" s="52">
        <f t="shared" ref="BG7:BO7" si="14">BG8</f>
        <v>108.2</v>
      </c>
      <c r="BH7" s="52">
        <f t="shared" si="14"/>
        <v>104.5</v>
      </c>
      <c r="BI7" s="52">
        <f t="shared" si="14"/>
        <v>109.5</v>
      </c>
      <c r="BJ7" s="52">
        <f t="shared" si="14"/>
        <v>103.2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18230</v>
      </c>
      <c r="BR7" s="53">
        <f t="shared" ref="BR7:BZ7" si="15">BR8</f>
        <v>25848</v>
      </c>
      <c r="BS7" s="53">
        <f t="shared" si="15"/>
        <v>27248</v>
      </c>
      <c r="BT7" s="53">
        <f t="shared" si="15"/>
        <v>-2109</v>
      </c>
      <c r="BU7" s="53">
        <f t="shared" si="15"/>
        <v>-3846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104</v>
      </c>
      <c r="CL7" s="49"/>
      <c r="CM7" s="51">
        <f>CM8</f>
        <v>0</v>
      </c>
      <c r="CN7" s="51">
        <f>CN8</f>
        <v>7839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105.6</v>
      </c>
      <c r="DL7" s="52">
        <f t="shared" ref="DL7:DT7" si="17">DL8</f>
        <v>130.6</v>
      </c>
      <c r="DM7" s="52">
        <f t="shared" si="17"/>
        <v>147.19999999999999</v>
      </c>
      <c r="DN7" s="52">
        <f t="shared" si="17"/>
        <v>158.30000000000001</v>
      </c>
      <c r="DO7" s="52">
        <f t="shared" si="17"/>
        <v>152.80000000000001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132098</v>
      </c>
      <c r="D8" s="55">
        <v>47</v>
      </c>
      <c r="E8" s="55">
        <v>14</v>
      </c>
      <c r="F8" s="55">
        <v>0</v>
      </c>
      <c r="G8" s="55">
        <v>3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15</v>
      </c>
      <c r="S8" s="57" t="s">
        <v>116</v>
      </c>
      <c r="T8" s="57" t="s">
        <v>117</v>
      </c>
      <c r="U8" s="58">
        <v>1170</v>
      </c>
      <c r="V8" s="58">
        <v>36</v>
      </c>
      <c r="W8" s="58">
        <v>300</v>
      </c>
      <c r="X8" s="57" t="s">
        <v>118</v>
      </c>
      <c r="Y8" s="59">
        <v>75</v>
      </c>
      <c r="Z8" s="59">
        <v>89.2</v>
      </c>
      <c r="AA8" s="59">
        <v>92.9</v>
      </c>
      <c r="AB8" s="59">
        <v>93</v>
      </c>
      <c r="AC8" s="59">
        <v>86.2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95.3</v>
      </c>
      <c r="BG8" s="59">
        <v>108.2</v>
      </c>
      <c r="BH8" s="59">
        <v>104.5</v>
      </c>
      <c r="BI8" s="59">
        <v>109.5</v>
      </c>
      <c r="BJ8" s="59">
        <v>103.2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18230</v>
      </c>
      <c r="BR8" s="60">
        <v>25848</v>
      </c>
      <c r="BS8" s="60">
        <v>27248</v>
      </c>
      <c r="BT8" s="61">
        <v>-2109</v>
      </c>
      <c r="BU8" s="61">
        <v>-3846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7839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105.6</v>
      </c>
      <c r="DL8" s="59">
        <v>130.6</v>
      </c>
      <c r="DM8" s="59">
        <v>147.19999999999999</v>
      </c>
      <c r="DN8" s="59">
        <v>158.30000000000001</v>
      </c>
      <c r="DO8" s="59">
        <v>152.80000000000001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渋谷 明宏(経済観光部産業政策課)</cp:lastModifiedBy>
  <dcterms:created xsi:type="dcterms:W3CDTF">2025-12-12T09:28:11Z</dcterms:created>
  <dcterms:modified xsi:type="dcterms:W3CDTF">2026-01-26T04:04:25Z</dcterms:modified>
  <cp:category/>
</cp:coreProperties>
</file>