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OA\産業政策課\2024\04_中心市街地\07_駐車場運営費\08_公営企業会計\2024年度\20250121_FW 【東京都市町村課：2月3日（月）〆】公営企業に係る経営比較分析表（令和５年度決算）の分析等について（依頼）\02_回答\"/>
    </mc:Choice>
  </mc:AlternateContent>
  <xr:revisionPtr revIDLastSave="0" documentId="13_ncr:1_{747889C0-715C-4AE3-A399-80A83D77C02C}" xr6:coauthVersionLast="47" xr6:coauthVersionMax="47" xr10:uidLastSave="{00000000-0000-0000-0000-000000000000}"/>
  <workbookProtection workbookAlgorithmName="SHA-512" workbookHashValue="SGr///0Vb4Q/SlrzlGHBTedkH0A9BZ4I6M5/sR41c1X9Vwy4fgxWJXakaMCqFM9NAv3ZP4sBAXlKB2V2tSaI+Q==" workbookSaltValue="ZUsnQ23yDAfpm+JOOXb0iA==" workbookSpinCount="100000" lockStructure="1"/>
  <bookViews>
    <workbookView xWindow="-120" yWindow="-1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MI76" i="4" l="1"/>
  <c r="IT76" i="4"/>
  <c r="CS51" i="4"/>
  <c r="HJ30" i="4"/>
  <c r="CS30" i="4"/>
  <c r="BZ76" i="4"/>
  <c r="HJ51" i="4"/>
  <c r="MA30" i="4"/>
  <c r="MA51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HA76" i="4"/>
  <c r="AN51" i="4"/>
  <c r="AN30" i="4"/>
  <c r="AG76" i="4"/>
  <c r="JV51" i="4"/>
  <c r="FE51" i="4"/>
  <c r="JV30" i="4"/>
  <c r="FE30" i="4"/>
  <c r="KP76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<sst xmlns="http://schemas.openxmlformats.org/spreadsheetml/2006/main" count="278" uniqueCount="135">
  <si>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</si>
  <si>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</si>
  <si>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</si>
  <si>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</si>
  <si>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</si>
  <si>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</si>
  <si>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</si>
  <si>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</si>
  <si>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</si>
  <si>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</si>
  <si>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</si>
  <si>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</si>
  <si>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</si>
  <si>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</si>
  <si>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</si>
  <si>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</si>
  <si>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</si>
  <si>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</si>
  <si>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</si>
  <si>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</si>
  <si>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</si>
  <si>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</si>
  <si>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</si>
  <si>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</si>
  <si>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</si>
  <si>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</si>
  <si>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</si>
  <si>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</si>
  <si>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</si>
  <si>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</si>
  <si>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</si>
  <si>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</si>
  <si>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</si>
  <si>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</si>
  <si>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</si>
  <si>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</si>
  <si>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</si>
  <si>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</si>
  <si>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</si>
  <si>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</si>
  <si>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</si>
  <si>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</si>
  <si>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</si>
  <si>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</si>
  <si>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</si>
  <si>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</si>
  <si>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</si>
  <si>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</si>
  <si>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</si>
  <si>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</si>
  <si>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</si>
  <si>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</si>
  <si>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</si>
  <si>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</si>
  <si>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</si>
  <si>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</si>
  <si>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</si>
  <si>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</si>
  <si>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</si>
  <si>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</si>
  <si>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</si>
  <si>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</si>
  <si>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</si>
  <si>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</si>
  <si>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</si>
  <si>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</si>
  <si>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</si>
  <si>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</si>
  <si>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</si>
  <si>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</si>
  <si>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</si>
  <si>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</si>
  <si>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</si>
  <si>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</si>
  <si>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</si>
  <si>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</si>
  <si>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</si>
  <si>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</si>
  <si>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</si>
  <si>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</si>
  <si>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</si>
  <si>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</si>
  <si>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</si>
  <si>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</si>
  <si>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</si>
  <si>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</si>
  <si>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</si>
  <si>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</si>
  <si>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</si>
  <si>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</si>
  <si>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</si>
  <si>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</si>
  <si>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</si>
  <si>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</si>
  <si>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</si>
  <si>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</si>
  <si>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</si>
  <si>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</si>
  <si>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</si>
  <si>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</si>
  <si>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</si>
  <si>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</si>
  <si>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</si>
  <si>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</si>
  <si>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</si>
  <si>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</si>
  <si>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</si>
  <si>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</si>
  <si>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</si>
  <si>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</si>
  <si>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</si>
  <si>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</si>
  <si>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</si>
  <si>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町田市</t>
  </si>
  <si>
    <t>原町田一丁目第２駐車場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</si>
  <si>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</si>
  <si>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</si>
  <si>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</si>
  <si>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</si>
  <si>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</si>
  <si>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</si>
  <si>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</si>
  <si>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</si>
  <si>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</si>
  <si>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</si>
  <si>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</si>
  <si>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</si>
  <si>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</si>
  <si>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</si>
  <si>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</si>
  <si>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</si>
  <si>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施設の安全性を確保する設備投資や修繕を行う必要があります。</t>
    <phoneticPr fontId="5"/>
  </si>
  <si>
    <t>新型コロナウイルス感染症の5類移行により、外出が増えたことから、⑪稼働率は令和4年度に引き続き増加しました。</t>
    <phoneticPr fontId="5"/>
  </si>
  <si>
    <t>新型コロナウイルス感染症の5類移行により、外出が増え駐車場収入及び稼働率は増加しました。
なお、令和2年度から指定管理者の利用料金制を導入しています。
引き続き利用者サービスの向上等に取り組むとともに、安全性を確保し安定的な運営を行っていきます。</t>
    <phoneticPr fontId="5"/>
  </si>
  <si>
    <t>新型コロナウイルス感染症の5類移行により、外出が増え駐車場収入が増加したことから、①収益的収支比率、④売上高ＧＯＰ比率は令和4年度から増加しました。一方、⑤ＥＢＩＴＤＡは、いたずらによる泡消火設備発泡事件により、夜間警備等の委託費用が発生したことから支出が増加し、令和4年度から減少しました。
※令和2年度から令和4年度まで、⑤ＥＢＩＴＤＡの算定に使用していた計算式に誤りがあったため、表内の当該値を以下のように訂正いたします。
　　＜訂正前＞　　　　＜訂正後＞
R04　27,248千円　→　△1,992千円
R03　25,848千円　→　△2,907千円
R02　18,230千円　→　△6,366千円</t>
    <rPh sb="74" eb="76">
      <t>イッポウ</t>
    </rPh>
    <rPh sb="139" eb="141">
      <t>ゲンショウ</t>
    </rPh>
    <rPh sb="145" eb="147">
      <t>レイワ</t>
    </rPh>
    <rPh sb="148" eb="149">
      <t>ネン</t>
    </rPh>
    <rPh sb="149" eb="150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</si>
</sst>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75</c:v>
                </c:pt>
                <c:pt idx="2">
                  <c:v>89.2</c:v>
                </c:pt>
                <c:pt idx="3">
                  <c:v>92.9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A-4EBE-90F6-9DB9E736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A-4EBE-90F6-9DB9E736D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6-4AD2-8E1F-A46AB6070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6-4AD2-8E1F-A46AB6070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B3-4962-8122-05DE12D05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3-4962-8122-05DE12D05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1E3-4F1A-B355-52155B622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3-4F1A-B355-52155B622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D-4ABC-91C2-553DDC14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D-4ABC-91C2-553DDC14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52C-9101-DC00E76D2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E-452C-9101-DC00E76D2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</c:v>
                </c:pt>
                <c:pt idx="1">
                  <c:v>105.6</c:v>
                </c:pt>
                <c:pt idx="2">
                  <c:v>130.6</c:v>
                </c:pt>
                <c:pt idx="3">
                  <c:v>147.19999999999999</c:v>
                </c:pt>
                <c:pt idx="4">
                  <c:v>158.30000000000001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F-4A3B-B3C1-159A4771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F-4A3B-B3C1-159A4771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-42</c:v>
                </c:pt>
                <c:pt idx="1">
                  <c:v>95.3</c:v>
                </c:pt>
                <c:pt idx="2">
                  <c:v>108.2</c:v>
                </c:pt>
                <c:pt idx="3">
                  <c:v>104.5</c:v>
                </c:pt>
                <c:pt idx="4">
                  <c:v>109.5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60B-A454-36BF68D7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4-460B-A454-36BF68D7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-6165</c:v>
                </c:pt>
                <c:pt idx="1">
                  <c:v>18230</c:v>
                </c:pt>
                <c:pt idx="2">
                  <c:v>25848</c:v>
                </c:pt>
                <c:pt idx="3">
                  <c:v>27248</c:v>
                </c:pt>
                <c:pt idx="4">
                  <c:v>-2109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4ADE-ACA7-7D354B47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9-4ADE-ACA7-7D354B47D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東京都町田市　原町田一丁目第２駐車場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1170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70.400000000000006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89.2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92.9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105.6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130.6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147.19999999999999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158.30000000000001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95.3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108.2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104.5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109.5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-6165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18230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25848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27248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-2109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8790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udTh0wAn72EQ9Ac4FpVYep/3jZcTgeSPrbjn4dFuJWTbuNCMWm+8u8NrEHNRqd+FUYPCvdrUlvJL/bJpLe3Qg==" saltValue="Ge/EYsQp59onI2pwSjh4F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91</v>
      </c>
      <c r="AX5" s="47" t="s">
        <v>101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100</v>
      </c>
      <c r="BH5" s="47" t="s">
        <v>91</v>
      </c>
      <c r="BI5" s="47" t="s">
        <v>102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103</v>
      </c>
      <c r="BS5" s="47" t="s">
        <v>104</v>
      </c>
      <c r="BT5" s="47" t="s">
        <v>102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90</v>
      </c>
      <c r="CQ5" s="47" t="s">
        <v>107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100</v>
      </c>
      <c r="DB5" s="47" t="s">
        <v>104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103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2023</v>
      </c>
      <c r="C6" s="48">
        <f t="shared" ref="C6:X6" si="1">C8</f>
        <v>132098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東京都町田市</v>
      </c>
      <c r="I6" s="48" t="str">
        <f t="shared" si="1"/>
        <v>原町田一丁目第２駐車場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14</v>
      </c>
      <c r="S6" s="50" t="str">
        <f t="shared" si="1"/>
        <v>駅</v>
      </c>
      <c r="T6" s="50" t="str">
        <f t="shared" si="1"/>
        <v>無</v>
      </c>
      <c r="U6" s="51">
        <f t="shared" si="1"/>
        <v>1170</v>
      </c>
      <c r="V6" s="51">
        <f t="shared" si="1"/>
        <v>36</v>
      </c>
      <c r="W6" s="51">
        <f t="shared" si="1"/>
        <v>300</v>
      </c>
      <c r="X6" s="50" t="str">
        <f t="shared" si="1"/>
        <v>利用料金制</v>
      </c>
      <c r="Y6" s="52">
        <f>IF(Y8="-",NA(),Y8)</f>
        <v>70.400000000000006</v>
      </c>
      <c r="Z6" s="52">
        <f t="shared" ref="Z6:AH6" si="2">IF(Z8="-",NA(),Z8)</f>
        <v>75</v>
      </c>
      <c r="AA6" s="52">
        <f t="shared" si="2"/>
        <v>89.2</v>
      </c>
      <c r="AB6" s="52">
        <f t="shared" si="2"/>
        <v>92.9</v>
      </c>
      <c r="AC6" s="52">
        <f t="shared" si="2"/>
        <v>93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-42</v>
      </c>
      <c r="BG6" s="52">
        <f t="shared" ref="BG6:BO6" si="5">IF(BG8="-",NA(),BG8)</f>
        <v>95.3</v>
      </c>
      <c r="BH6" s="52">
        <f t="shared" si="5"/>
        <v>108.2</v>
      </c>
      <c r="BI6" s="52">
        <f t="shared" si="5"/>
        <v>104.5</v>
      </c>
      <c r="BJ6" s="52">
        <f t="shared" si="5"/>
        <v>109.5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-6165</v>
      </c>
      <c r="BR6" s="53">
        <f t="shared" ref="BR6:BZ6" si="6">IF(BR8="-",NA(),BR8)</f>
        <v>18230</v>
      </c>
      <c r="BS6" s="53">
        <f t="shared" si="6"/>
        <v>25848</v>
      </c>
      <c r="BT6" s="53">
        <f t="shared" si="6"/>
        <v>27248</v>
      </c>
      <c r="BU6" s="53">
        <f t="shared" si="6"/>
        <v>-2109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8790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150</v>
      </c>
      <c r="DL6" s="52">
        <f t="shared" ref="DL6:DT6" si="9">IF(DL8="-",NA(),DL8)</f>
        <v>105.6</v>
      </c>
      <c r="DM6" s="52">
        <f t="shared" si="9"/>
        <v>130.6</v>
      </c>
      <c r="DN6" s="52">
        <f t="shared" si="9"/>
        <v>147.19999999999999</v>
      </c>
      <c r="DO6" s="52">
        <f t="shared" si="9"/>
        <v>158.30000000000001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111</v>
      </c>
      <c r="B7" s="48">
        <f t="shared" ref="B7:X7" si="10">B8</f>
        <v>2023</v>
      </c>
      <c r="C7" s="48">
        <f t="shared" si="10"/>
        <v>132098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東京都　町田市</v>
      </c>
      <c r="I7" s="48" t="str">
        <f t="shared" si="10"/>
        <v>原町田一丁目第２駐車場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14</v>
      </c>
      <c r="S7" s="50" t="str">
        <f t="shared" si="10"/>
        <v>駅</v>
      </c>
      <c r="T7" s="50" t="str">
        <f t="shared" si="10"/>
        <v>無</v>
      </c>
      <c r="U7" s="51">
        <f t="shared" si="10"/>
        <v>1170</v>
      </c>
      <c r="V7" s="51">
        <f t="shared" si="10"/>
        <v>36</v>
      </c>
      <c r="W7" s="51">
        <f t="shared" si="10"/>
        <v>300</v>
      </c>
      <c r="X7" s="50" t="str">
        <f t="shared" si="10"/>
        <v>利用料金制</v>
      </c>
      <c r="Y7" s="52">
        <f>Y8</f>
        <v>70.400000000000006</v>
      </c>
      <c r="Z7" s="52">
        <f t="shared" ref="Z7:AH7" si="11">Z8</f>
        <v>75</v>
      </c>
      <c r="AA7" s="52">
        <f t="shared" si="11"/>
        <v>89.2</v>
      </c>
      <c r="AB7" s="52">
        <f t="shared" si="11"/>
        <v>92.9</v>
      </c>
      <c r="AC7" s="52">
        <f t="shared" si="11"/>
        <v>93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-42</v>
      </c>
      <c r="BG7" s="52">
        <f t="shared" ref="BG7:BO7" si="14">BG8</f>
        <v>95.3</v>
      </c>
      <c r="BH7" s="52">
        <f t="shared" si="14"/>
        <v>108.2</v>
      </c>
      <c r="BI7" s="52">
        <f t="shared" si="14"/>
        <v>104.5</v>
      </c>
      <c r="BJ7" s="52">
        <f t="shared" si="14"/>
        <v>109.5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-6165</v>
      </c>
      <c r="BR7" s="53">
        <f t="shared" ref="BR7:BZ7" si="15">BR8</f>
        <v>18230</v>
      </c>
      <c r="BS7" s="53">
        <f t="shared" si="15"/>
        <v>25848</v>
      </c>
      <c r="BT7" s="53">
        <f t="shared" si="15"/>
        <v>27248</v>
      </c>
      <c r="BU7" s="53">
        <f t="shared" si="15"/>
        <v>-2109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109</v>
      </c>
      <c r="CL7" s="49"/>
      <c r="CM7" s="51">
        <f>CM8</f>
        <v>0</v>
      </c>
      <c r="CN7" s="51">
        <f>CN8</f>
        <v>8790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150</v>
      </c>
      <c r="DL7" s="52">
        <f t="shared" ref="DL7:DT7" si="17">DL8</f>
        <v>105.6</v>
      </c>
      <c r="DM7" s="52">
        <f t="shared" si="17"/>
        <v>130.6</v>
      </c>
      <c r="DN7" s="52">
        <f t="shared" si="17"/>
        <v>147.19999999999999</v>
      </c>
      <c r="DO7" s="52">
        <f t="shared" si="17"/>
        <v>158.30000000000001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132098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14</v>
      </c>
      <c r="S8" s="57" t="s">
        <v>123</v>
      </c>
      <c r="T8" s="57" t="s">
        <v>124</v>
      </c>
      <c r="U8" s="58">
        <v>1170</v>
      </c>
      <c r="V8" s="58">
        <v>36</v>
      </c>
      <c r="W8" s="58">
        <v>300</v>
      </c>
      <c r="X8" s="57" t="s">
        <v>125</v>
      </c>
      <c r="Y8" s="59">
        <v>70.400000000000006</v>
      </c>
      <c r="Z8" s="59">
        <v>75</v>
      </c>
      <c r="AA8" s="59">
        <v>89.2</v>
      </c>
      <c r="AB8" s="59">
        <v>92.9</v>
      </c>
      <c r="AC8" s="59">
        <v>93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-42</v>
      </c>
      <c r="BG8" s="59">
        <v>95.3</v>
      </c>
      <c r="BH8" s="59">
        <v>108.2</v>
      </c>
      <c r="BI8" s="59">
        <v>104.5</v>
      </c>
      <c r="BJ8" s="59">
        <v>109.5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-6165</v>
      </c>
      <c r="BR8" s="60">
        <v>18230</v>
      </c>
      <c r="BS8" s="60">
        <v>25848</v>
      </c>
      <c r="BT8" s="61">
        <v>27248</v>
      </c>
      <c r="BU8" s="61">
        <v>-2109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8790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150</v>
      </c>
      <c r="DL8" s="59">
        <v>105.6</v>
      </c>
      <c r="DM8" s="59">
        <v>130.6</v>
      </c>
      <c r="DN8" s="59">
        <v>147.19999999999999</v>
      </c>
      <c r="DO8" s="59">
        <v>158.30000000000001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町田市役所</cp:lastModifiedBy>
  <dcterms:created xsi:type="dcterms:W3CDTF">2024-12-19T01:03:33Z</dcterms:created>
  <dcterms:modified xsi:type="dcterms:W3CDTF">2025-02-03T03:31:34Z</dcterms:modified>
  <cp:category/>
</cp:coreProperties>
</file>