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I:\OA\産業政策課\2024\04_中心市街地\07_駐車場運営費\08_公営企業会計\2024年度\20250121_FW 【東京都市町村課：2月3日（月）〆】公営企業に係る経営比較分析表（令和５年度決算）の分析等について（依頼）\02_回答\"/>
    </mc:Choice>
  </mc:AlternateContent>
  <xr:revisionPtr revIDLastSave="0" documentId="13_ncr:1_{BBFB3FB2-2B83-4747-9C5C-E0C67EFA4553}" xr6:coauthVersionLast="47" xr6:coauthVersionMax="47" xr10:uidLastSave="{00000000-0000-0000-0000-000000000000}"/>
  <workbookProtection workbookAlgorithmName="SHA-512" workbookHashValue="BVoIy7sxy6JVimoElENqusczlA38ycLei6aXVpGZBtB0O4L/mz30y9ufy141ZrASAB7KqJwOPAbD2SjYL2vwkg==" workbookSaltValue="Kpx0c5DIHcnDIsA5AXfJOQ==" workbookSpinCount="100000" lockStructure="1"/>
  <bookViews>
    <workbookView xWindow="-120" yWindow="-120" windowWidth="29040" windowHeight="15720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DP7" i="5"/>
  <c r="JC32" i="4" s="1"/>
  <c r="DO7" i="5"/>
  <c r="DN7" i="5"/>
  <c r="DM7" i="5"/>
  <c r="DL7" i="5"/>
  <c r="DK7" i="5"/>
  <c r="DI7" i="5"/>
  <c r="DH7" i="5"/>
  <c r="DG7" i="5"/>
  <c r="DF7" i="5"/>
  <c r="DE7" i="5"/>
  <c r="DD7" i="5"/>
  <c r="DC7" i="5"/>
  <c r="LT77" i="4" s="1"/>
  <c r="DB7" i="5"/>
  <c r="DA7" i="5"/>
  <c r="CZ7" i="5"/>
  <c r="CN7" i="5"/>
  <c r="CV76" i="4" s="1"/>
  <c r="CM7" i="5"/>
  <c r="BZ7" i="5"/>
  <c r="BY7" i="5"/>
  <c r="BX7" i="5"/>
  <c r="KO53" i="4" s="1"/>
  <c r="BW7" i="5"/>
  <c r="BV7" i="5"/>
  <c r="BU7" i="5"/>
  <c r="BT7" i="5"/>
  <c r="BS7" i="5"/>
  <c r="BR7" i="5"/>
  <c r="BQ7" i="5"/>
  <c r="BO7" i="5"/>
  <c r="HJ53" i="4" s="1"/>
  <c r="BN7" i="5"/>
  <c r="BM7" i="5"/>
  <c r="BL7" i="5"/>
  <c r="BK7" i="5"/>
  <c r="EL53" i="4" s="1"/>
  <c r="BJ7" i="5"/>
  <c r="BI7" i="5"/>
  <c r="BH7" i="5"/>
  <c r="BG7" i="5"/>
  <c r="BF7" i="5"/>
  <c r="BD7" i="5"/>
  <c r="BC7" i="5"/>
  <c r="BB7" i="5"/>
  <c r="BA7" i="5"/>
  <c r="AZ7" i="5"/>
  <c r="AY7" i="5"/>
  <c r="AX7" i="5"/>
  <c r="BZ52" i="4" s="1"/>
  <c r="AW7" i="5"/>
  <c r="AV7" i="5"/>
  <c r="AU7" i="5"/>
  <c r="AS7" i="5"/>
  <c r="HJ32" i="4" s="1"/>
  <c r="AR7" i="5"/>
  <c r="AQ7" i="5"/>
  <c r="AP7" i="5"/>
  <c r="AO7" i="5"/>
  <c r="EL32" i="4" s="1"/>
  <c r="AN7" i="5"/>
  <c r="AM7" i="5"/>
  <c r="AL7" i="5"/>
  <c r="AK7" i="5"/>
  <c r="AJ7" i="5"/>
  <c r="AH7" i="5"/>
  <c r="AG7" i="5"/>
  <c r="AF7" i="5"/>
  <c r="BG32" i="4" s="1"/>
  <c r="AE7" i="5"/>
  <c r="AD7" i="5"/>
  <c r="AC7" i="5"/>
  <c r="AB7" i="5"/>
  <c r="AA7" i="5"/>
  <c r="Z7" i="5"/>
  <c r="Y7" i="5"/>
  <c r="X7" i="5"/>
  <c r="LJ10" i="4" s="1"/>
  <c r="W7" i="5"/>
  <c r="V7" i="5"/>
  <c r="U7" i="5"/>
  <c r="T7" i="5"/>
  <c r="JQ8" i="4" s="1"/>
  <c r="S7" i="5"/>
  <c r="R7" i="5"/>
  <c r="Q7" i="5"/>
  <c r="P7" i="5"/>
  <c r="O7" i="5"/>
  <c r="N7" i="5"/>
  <c r="M7" i="5"/>
  <c r="L7" i="5"/>
  <c r="CF8" i="4" s="1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67" i="4"/>
  <c r="MA53" i="4"/>
  <c r="LH53" i="4"/>
  <c r="JV53" i="4"/>
  <c r="JC53" i="4"/>
  <c r="GQ53" i="4"/>
  <c r="FX53" i="4"/>
  <c r="FE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G52" i="4"/>
  <c r="AN52" i="4"/>
  <c r="U52" i="4"/>
  <c r="LH32" i="4"/>
  <c r="KO32" i="4"/>
  <c r="JV32" i="4"/>
  <c r="GQ32" i="4"/>
  <c r="FX32" i="4"/>
  <c r="FE32" i="4"/>
  <c r="CS32" i="4"/>
  <c r="BZ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JQ10" i="4"/>
  <c r="HX10" i="4"/>
  <c r="DU10" i="4"/>
  <c r="CF10" i="4"/>
  <c r="B10" i="4"/>
  <c r="LJ8" i="4"/>
  <c r="HX8" i="4"/>
  <c r="FJ8" i="4"/>
  <c r="DU8" i="4"/>
  <c r="AQ8" i="4"/>
  <c r="B8" i="4"/>
  <c r="B6" i="4" l="1"/>
  <c r="CS51" i="4"/>
  <c r="IT76" i="4"/>
  <c r="CS30" i="4"/>
  <c r="BZ76" i="4"/>
  <c r="MA51" i="4"/>
  <c r="MI76" i="4"/>
  <c r="HJ51" i="4"/>
  <c r="MA30" i="4"/>
  <c r="HJ30" i="4"/>
  <c r="C11" i="5"/>
  <c r="D11" i="5"/>
  <c r="E11" i="5"/>
  <c r="B11" i="5"/>
  <c r="LH30" i="4" l="1"/>
  <c r="IE76" i="4"/>
  <c r="BZ51" i="4"/>
  <c r="GQ30" i="4"/>
  <c r="BZ30" i="4"/>
  <c r="BK76" i="4"/>
  <c r="LH51" i="4"/>
  <c r="LT76" i="4"/>
  <c r="GQ51" i="4"/>
  <c r="KO51" i="4"/>
  <c r="LE76" i="4"/>
  <c r="FX51" i="4"/>
  <c r="KO30" i="4"/>
  <c r="HP76" i="4"/>
  <c r="BG51" i="4"/>
  <c r="FX30" i="4"/>
  <c r="BG30" i="4"/>
  <c r="AV76" i="4"/>
  <c r="AN51" i="4"/>
  <c r="AN30" i="4"/>
  <c r="AG76" i="4"/>
  <c r="JV51" i="4"/>
  <c r="KP76" i="4"/>
  <c r="FE51" i="4"/>
  <c r="JV30" i="4"/>
  <c r="HA76" i="4"/>
  <c r="FE30" i="4"/>
  <c r="U30" i="4"/>
  <c r="R76" i="4"/>
  <c r="JC51" i="4"/>
  <c r="KA76" i="4"/>
  <c r="EL51" i="4"/>
  <c r="JC30" i="4"/>
  <c r="GL76" i="4"/>
  <c r="U51" i="4"/>
  <c r="EL30" i="4"/>
</calcChain>
</file>

<file path=xl/sharedStrings.xml><?xml version="1.0" encoding="utf-8"?>
<sst xmlns="http://schemas.openxmlformats.org/spreadsheetml/2006/main" count="278" uniqueCount="142">
  <si>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</si>
  <si>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</si>
  <si>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</si>
  <si>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</si>
  <si>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</si>
  <si>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</si>
  <si>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</si>
  <si>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</si>
  <si>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</si>
  <si>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</si>
  <si>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</si>
  <si>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</si>
  <si>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</si>
  <si>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</si>
  <si>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</si>
  <si>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</si>
  <si>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</si>
  <si>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</si>
  <si>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</si>
  <si>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</si>
  <si>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</si>
  <si>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</si>
  <si>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</si>
  <si>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</si>
  <si>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</si>
  <si>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</si>
  <si>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</si>
  <si>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</si>
  <si>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</si>
  <si>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</si>
  <si>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</si>
  <si>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</si>
  <si>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</si>
  <si>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</si>
  <si>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</si>
  <si>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</si>
  <si>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</si>
  <si>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</si>
  <si>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</si>
  <si>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</si>
  <si>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</si>
  <si>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</si>
  <si>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</si>
  <si>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</si>
  <si>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</si>
  <si>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</si>
  <si>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</si>
  <si>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</si>
  <si>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</si>
  <si>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</si>
  <si>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</si>
  <si>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</si>
  <si>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</si>
  <si>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</si>
  <si>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</si>
  <si>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</si>
  <si>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</si>
  <si>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</si>
  <si>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</si>
  <si>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</si>
  <si>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</si>
  <si>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</si>
  <si>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</si>
  <si>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</si>
  <si>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</si>
  <si>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</si>
  <si>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</si>
  <si>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</si>
  <si>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</si>
  <si>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</si>
  <si>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</si>
  <si>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</si>
  <si>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</si>
  <si>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</si>
  <si>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</si>
  <si>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</si>
  <si>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</si>
  <si>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</si>
  <si>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</si>
  <si>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</si>
  <si>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</si>
  <si>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</si>
  <si>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</si>
  <si>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</si>
  <si>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</si>
  <si>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</si>
  <si>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</si>
  <si>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</si>
  <si>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</si>
  <si>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</si>
  <si>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</si>
  <si>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</si>
  <si>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</si>
  <si>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</si>
  <si>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</si>
  <si>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</si>
  <si>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</si>
  <si>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</si>
  <si>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</si>
  <si>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</si>
  <si>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</si>
  <si>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当該値(N-2)</t>
    <phoneticPr fontId="5"/>
  </si>
  <si>
    <t>当該値(N-1)</t>
    <phoneticPr fontId="5"/>
  </si>
  <si>
    <t>当該値(N-3)</t>
    <phoneticPr fontId="5"/>
  </si>
  <si>
    <t>当該値(N-2)</t>
    <phoneticPr fontId="5"/>
  </si>
  <si>
    <t>当該値(N-4)</t>
    <phoneticPr fontId="5"/>
  </si>
  <si>
    <t>当該値(N-1)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</si>
  <si>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</si>
  <si>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</si>
  <si>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</si>
  <si>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</si>
  <si>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当該値(N-4)</t>
    <phoneticPr fontId="5"/>
  </si>
  <si>
    <t>当該値(N)</t>
    <phoneticPr fontId="5"/>
  </si>
  <si>
    <t>当該値(N-4)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</si>
  <si>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</si>
  <si>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</si>
  <si>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</si>
  <si>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</si>
  <si>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</si>
  <si>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</si>
  <si>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町田市</t>
  </si>
  <si>
    <t>原町田一丁目駐車場</t>
  </si>
  <si>
    <t>法非適用</t>
  </si>
  <si>
    <t>駐車場整備事業</t>
  </si>
  <si>
    <t>-</t>
  </si>
  <si>
    <t>Ａ１Ｂ１</t>
  </si>
  <si>
    <t>非設置</t>
  </si>
  <si>
    <t>該当数値なし</t>
  </si>
  <si>
    <t>都市計画駐車場</t>
  </si>
  <si>
    <t>立体式</t>
  </si>
  <si>
    <t>駅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</si>
  <si>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</si>
  <si>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</si>
  <si>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</si>
  <si>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</si>
  <si>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</si>
  <si>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</si>
  <si>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</si>
  <si>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昭和55年に竣工された建物であり、老朽化が進んでいることから、施設の安全性を確保する設備投資や修繕を行う必要があります。</t>
    <phoneticPr fontId="5"/>
  </si>
  <si>
    <t>新型コロナウイルス感染症の5類移行により、外出が増えたことから、⑪稼働率は令和4年度に引き続き増加しました。</t>
    <rPh sb="43" eb="44">
      <t>ヒ</t>
    </rPh>
    <rPh sb="45" eb="46">
      <t>ツヅ</t>
    </rPh>
    <phoneticPr fontId="5"/>
  </si>
  <si>
    <t>いたずらによる泡消火設備発泡事件により、夜間警備等の委託費用が発生したことから支出が増加し、①収益的収支比率及び⑤ＥＢＩＴＤＡは令和4年度から減少しました。
④売上高ＧＯＰ比率は、新型コロナウイルス感染症の5類移行により、外出が増え駐車場収入が増加したことから、令和4年度から増加しました。
また、令和5年度は大規模な改修等の支出がなく、利用料金収入のみを財源として事業を運営できたことから、②他会計補助金比率及び③駐車台数一台当たりの他会計補助金額の値は0となりました。</t>
    <rPh sb="7" eb="8">
      <t>アワ</t>
    </rPh>
    <rPh sb="20" eb="22">
      <t>ヤカン</t>
    </rPh>
    <rPh sb="22" eb="24">
      <t>ケイビ</t>
    </rPh>
    <rPh sb="24" eb="25">
      <t>トウ</t>
    </rPh>
    <rPh sb="26" eb="28">
      <t>イタク</t>
    </rPh>
    <rPh sb="28" eb="30">
      <t>ヒヨウ</t>
    </rPh>
    <rPh sb="39" eb="41">
      <t>シシュツ</t>
    </rPh>
    <rPh sb="42" eb="44">
      <t>ゾウカ</t>
    </rPh>
    <rPh sb="54" eb="55">
      <t>オヨ</t>
    </rPh>
    <rPh sb="64" eb="66">
      <t>レイワ</t>
    </rPh>
    <rPh sb="67" eb="68">
      <t>ネン</t>
    </rPh>
    <rPh sb="68" eb="69">
      <t>ド</t>
    </rPh>
    <rPh sb="71" eb="73">
      <t>ゲンショウ</t>
    </rPh>
    <rPh sb="116" eb="119">
      <t>チュウシャジョウ</t>
    </rPh>
    <rPh sb="119" eb="121">
      <t>シュウニュウ</t>
    </rPh>
    <rPh sb="122" eb="124">
      <t>ゾウカ</t>
    </rPh>
    <rPh sb="138" eb="140">
      <t>ゾウカ</t>
    </rPh>
    <phoneticPr fontId="5"/>
  </si>
  <si>
    <t>新型コロナウイルス感染症の5類移行により、外出が増え駐車場収入及び稼働率は増加しましたが、突発的に発生した事件への対応により支出が増えました。
なお、令和2年度から指定管理者の利用料金制を導入しています。
引き続き利用者サービスの向上等に取り組むとともに、安全性を確保し安定的な運営を行っていきます。</t>
    <rPh sb="31" eb="32">
      <t>オヨ</t>
    </rPh>
    <rPh sb="33" eb="35">
      <t>カドウ</t>
    </rPh>
    <rPh sb="35" eb="36">
      <t>リツ</t>
    </rPh>
    <rPh sb="37" eb="39">
      <t>ゾウカ</t>
    </rPh>
    <rPh sb="45" eb="48">
      <t>トッパツテキ</t>
    </rPh>
    <rPh sb="49" eb="51">
      <t>ハッセイ</t>
    </rPh>
    <rPh sb="53" eb="55">
      <t>ジケン</t>
    </rPh>
    <rPh sb="57" eb="59">
      <t>タイオウ</t>
    </rPh>
    <rPh sb="62" eb="64">
      <t>シシュツ</t>
    </rPh>
    <rPh sb="65" eb="66">
      <t>フ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</si>
</sst>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108.6</c:v>
                </c:pt>
                <c:pt idx="1">
                  <c:v>143.19999999999999</c:v>
                </c:pt>
                <c:pt idx="2">
                  <c:v>163</c:v>
                </c:pt>
                <c:pt idx="3">
                  <c:v>169.5</c:v>
                </c:pt>
                <c:pt idx="4">
                  <c:v>163.1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9E-4E9D-81FD-39178B67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222.3</c:v>
                </c:pt>
                <c:pt idx="1">
                  <c:v>130.19999999999999</c:v>
                </c:pt>
                <c:pt idx="2">
                  <c:v>136.5</c:v>
                </c:pt>
                <c:pt idx="3">
                  <c:v>183.5</c:v>
                </c:pt>
                <c:pt idx="4">
                  <c:v>3976.9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E-4E9D-81FD-39178B67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2F-44D1-838B-3EF39BE7F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1263.5</c:v>
                </c:pt>
                <c:pt idx="1">
                  <c:v>108.5</c:v>
                </c:pt>
                <c:pt idx="2">
                  <c:v>136.19999999999999</c:v>
                </c:pt>
                <c:pt idx="3">
                  <c:v>104.8</c:v>
                </c:pt>
                <c:pt idx="4">
                  <c:v>80.7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F-44D1-838B-3EF39BE7F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B292-4FC8-9E47-363D90B80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92-4FC8-9E47-363D90B80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DCE-4AFC-9F40-56EFB9A27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E-4AFC-9F40-56EFB9A27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18.899999999999999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0-4BA1-BAF7-9E1891C8D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3.1</c:v>
                </c:pt>
                <c:pt idx="1">
                  <c:v>8.6</c:v>
                </c:pt>
                <c:pt idx="2">
                  <c:v>4.3</c:v>
                </c:pt>
                <c:pt idx="3">
                  <c:v>4.2</c:v>
                </c:pt>
                <c:pt idx="4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0-4BA1-BAF7-9E1891C8D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114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77-4C08-9927-95584080E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26</c:v>
                </c:pt>
                <c:pt idx="1">
                  <c:v>87</c:v>
                </c:pt>
                <c:pt idx="2">
                  <c:v>7646</c:v>
                </c:pt>
                <c:pt idx="3">
                  <c:v>53</c:v>
                </c:pt>
                <c:pt idx="4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7-4C08-9927-95584080E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129.19999999999999</c:v>
                </c:pt>
                <c:pt idx="1">
                  <c:v>98</c:v>
                </c:pt>
                <c:pt idx="2">
                  <c:v>106.8</c:v>
                </c:pt>
                <c:pt idx="3">
                  <c:v>116.4</c:v>
                </c:pt>
                <c:pt idx="4">
                  <c:v>118.4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7-431B-BB5E-23074F55F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127.8</c:v>
                </c:pt>
                <c:pt idx="1">
                  <c:v>105.7</c:v>
                </c:pt>
                <c:pt idx="2">
                  <c:v>104.3</c:v>
                </c:pt>
                <c:pt idx="3">
                  <c:v>114</c:v>
                </c:pt>
                <c:pt idx="4">
                  <c:v>114.7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17-431B-BB5E-23074F55F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7.9</c:v>
                </c:pt>
                <c:pt idx="1">
                  <c:v>158.69999999999999</c:v>
                </c:pt>
                <c:pt idx="2">
                  <c:v>159</c:v>
                </c:pt>
                <c:pt idx="3">
                  <c:v>153.1</c:v>
                </c:pt>
                <c:pt idx="4">
                  <c:v>154.4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8-4837-8C12-32E0AB5C3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13.5</c:v>
                </c:pt>
                <c:pt idx="1">
                  <c:v>7.1</c:v>
                </c:pt>
                <c:pt idx="2">
                  <c:v>5.6</c:v>
                </c:pt>
                <c:pt idx="3">
                  <c:v>18.100000000000001</c:v>
                </c:pt>
                <c:pt idx="4">
                  <c:v>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68-4837-8C12-32E0AB5C3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-7336</c:v>
                </c:pt>
                <c:pt idx="1">
                  <c:v>32929</c:v>
                </c:pt>
                <c:pt idx="2">
                  <c:v>44377</c:v>
                </c:pt>
                <c:pt idx="3">
                  <c:v>52341</c:v>
                </c:pt>
                <c:pt idx="4">
                  <c:v>51773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97-419A-83AA-B0A66C396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22466</c:v>
                </c:pt>
                <c:pt idx="1">
                  <c:v>4211</c:v>
                </c:pt>
                <c:pt idx="2">
                  <c:v>10653</c:v>
                </c:pt>
                <c:pt idx="3">
                  <c:v>17717</c:v>
                </c:pt>
                <c:pt idx="4">
                  <c:v>21349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97-419A-83AA-B0A66C396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15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15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130" t="str">
        <f>データ!H6&amp;"　"&amp;データ!I6</f>
        <v>東京都町田市　原町田一丁目駐車場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15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Ａ１Ｂ１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駅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6989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15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15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128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立体式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42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250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300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利用料金制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15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15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1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1"/>
      <c r="NC15" s="2"/>
      <c r="ND15" s="76" t="s">
        <v>140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15">
      <c r="A16" s="2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3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3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15">
      <c r="A17" s="2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4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3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15">
      <c r="A18" s="2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4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3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15">
      <c r="A19" s="2"/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3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3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15">
      <c r="A20" s="2"/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3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3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15">
      <c r="A21" s="2"/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3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3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15">
      <c r="A22" s="2"/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3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3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15">
      <c r="A23" s="2"/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3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3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15">
      <c r="A24" s="2"/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3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3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15">
      <c r="A25" s="2"/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3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3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15">
      <c r="A26" s="2"/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3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3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15">
      <c r="A27" s="2"/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3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3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15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3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3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15">
      <c r="A29" s="2"/>
      <c r="B29" s="12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3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3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15">
      <c r="A30" s="2"/>
      <c r="B30" s="12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5"/>
      <c r="S30" s="15"/>
      <c r="T30" s="15"/>
      <c r="U30" s="99" t="str">
        <f>データ!$B$11</f>
        <v>R01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R02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R03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R05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2"/>
      <c r="EB30" s="2"/>
      <c r="EC30" s="2"/>
      <c r="ED30" s="2"/>
      <c r="EE30" s="2"/>
      <c r="EF30" s="2"/>
      <c r="EG30" s="2"/>
      <c r="EH30" s="2"/>
      <c r="EI30" s="15"/>
      <c r="EJ30" s="15"/>
      <c r="EK30" s="15"/>
      <c r="EL30" s="99" t="str">
        <f>データ!$B$11</f>
        <v>R01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R02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R03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R04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R05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5"/>
      <c r="ID30" s="15"/>
      <c r="IE30" s="15"/>
      <c r="IF30" s="15"/>
      <c r="IG30" s="15"/>
      <c r="IH30" s="15"/>
      <c r="II30" s="15"/>
      <c r="IJ30" s="16"/>
      <c r="IK30" s="15"/>
      <c r="IL30" s="15"/>
      <c r="IM30" s="15"/>
      <c r="IN30" s="15"/>
      <c r="IO30" s="15"/>
      <c r="IP30" s="15"/>
      <c r="IQ30" s="15"/>
      <c r="IR30" s="2"/>
      <c r="IS30" s="2"/>
      <c r="IT30" s="2"/>
      <c r="IU30" s="2"/>
      <c r="IV30" s="2"/>
      <c r="IW30" s="2"/>
      <c r="IX30" s="2"/>
      <c r="IY30" s="2"/>
      <c r="IZ30" s="15"/>
      <c r="JA30" s="15"/>
      <c r="JB30" s="15"/>
      <c r="JC30" s="99" t="str">
        <f>データ!$B$11</f>
        <v>R01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R02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R03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R04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R05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3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15">
      <c r="A31" s="2"/>
      <c r="B31" s="12"/>
      <c r="C31" s="2"/>
      <c r="D31" s="2"/>
      <c r="E31" s="2"/>
      <c r="F31" s="2"/>
      <c r="I31" s="17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108.6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143.19999999999999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163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169.5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163.1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18.899999999999999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9"/>
      <c r="ID31" s="19"/>
      <c r="IE31" s="19"/>
      <c r="IF31" s="19"/>
      <c r="IG31" s="19"/>
      <c r="IH31" s="19"/>
      <c r="II31" s="19"/>
      <c r="IJ31" s="20"/>
      <c r="IK31" s="19"/>
      <c r="IL31" s="19"/>
      <c r="IM31" s="19"/>
      <c r="IN31" s="19"/>
      <c r="IO31" s="19"/>
      <c r="IP31" s="19"/>
      <c r="IQ31" s="19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129.19999999999999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98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106.8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116.4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118.4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3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15">
      <c r="A32" s="2"/>
      <c r="B32" s="12"/>
      <c r="C32" s="2"/>
      <c r="D32" s="2"/>
      <c r="E32" s="2"/>
      <c r="F32" s="2"/>
      <c r="G32" s="2"/>
      <c r="H32" s="2"/>
      <c r="I32" s="17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222.3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130.19999999999999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136.5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183.5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3976.9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3.1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8.6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4.3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4.2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3.5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9"/>
      <c r="ID32" s="19"/>
      <c r="IE32" s="19"/>
      <c r="IF32" s="19"/>
      <c r="IG32" s="19"/>
      <c r="IH32" s="19"/>
      <c r="II32" s="19"/>
      <c r="IJ32" s="20"/>
      <c r="IK32" s="19"/>
      <c r="IL32" s="19"/>
      <c r="IM32" s="19"/>
      <c r="IN32" s="19"/>
      <c r="IO32" s="19"/>
      <c r="IP32" s="19"/>
      <c r="IQ32" s="19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127.8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105.7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104.3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114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114.7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3"/>
      <c r="NC32" s="2"/>
      <c r="ND32" s="76" t="s">
        <v>138</v>
      </c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15">
      <c r="A33" s="2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3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3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15">
      <c r="A34" s="2"/>
      <c r="B34" s="12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4"/>
      <c r="IK34" s="2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4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15">
      <c r="A35" s="2"/>
      <c r="B35" s="12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4"/>
      <c r="IK35" s="22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4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15">
      <c r="A36" s="2"/>
      <c r="B36" s="12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10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3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15">
      <c r="A37" s="2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3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15">
      <c r="A38" s="2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3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15">
      <c r="A39" s="2"/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3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15">
      <c r="A40" s="2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3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15">
      <c r="A41" s="2"/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3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15">
      <c r="A42" s="2"/>
      <c r="B42" s="1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3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15">
      <c r="A43" s="2"/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3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15">
      <c r="A44" s="2"/>
      <c r="B44" s="1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3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15">
      <c r="A45" s="2"/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3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15">
      <c r="A46" s="2"/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3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15">
      <c r="A47" s="2"/>
      <c r="B47" s="1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3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15">
      <c r="A48" s="2"/>
      <c r="B48" s="1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3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15">
      <c r="A49" s="2"/>
      <c r="B49" s="1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3"/>
      <c r="NC49" s="2"/>
      <c r="ND49" s="76" t="s">
        <v>139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15">
      <c r="A50" s="2"/>
      <c r="B50" s="12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3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15">
      <c r="A51" s="2"/>
      <c r="B51" s="12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5"/>
      <c r="S51" s="15"/>
      <c r="T51" s="15"/>
      <c r="U51" s="99" t="str">
        <f>データ!$B$11</f>
        <v>R01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R02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R03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R04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R05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"/>
      <c r="EB51" s="2"/>
      <c r="EC51" s="2"/>
      <c r="ED51" s="2"/>
      <c r="EE51" s="2"/>
      <c r="EF51" s="2"/>
      <c r="EG51" s="2"/>
      <c r="EH51" s="2"/>
      <c r="EI51" s="15"/>
      <c r="EJ51" s="15"/>
      <c r="EK51" s="15"/>
      <c r="EL51" s="99" t="str">
        <f>データ!$B$11</f>
        <v>R01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R02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R03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R04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R05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2"/>
      <c r="IS51" s="2"/>
      <c r="IT51" s="2"/>
      <c r="IU51" s="2"/>
      <c r="IV51" s="2"/>
      <c r="IW51" s="2"/>
      <c r="IX51" s="2"/>
      <c r="IY51" s="2"/>
      <c r="IZ51" s="15"/>
      <c r="JA51" s="15"/>
      <c r="JB51" s="15"/>
      <c r="JC51" s="99" t="str">
        <f>データ!$B$11</f>
        <v>R01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R02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R03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R04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R05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3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15">
      <c r="A52" s="2"/>
      <c r="B52" s="12"/>
      <c r="C52" s="2"/>
      <c r="D52" s="2"/>
      <c r="E52" s="2"/>
      <c r="F52" s="2"/>
      <c r="I52" s="17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114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7.9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158.69999999999999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159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153.1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154.4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-7336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32929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44377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52341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51773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3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15">
      <c r="A53" s="2"/>
      <c r="B53" s="12"/>
      <c r="C53" s="2"/>
      <c r="D53" s="2"/>
      <c r="E53" s="2"/>
      <c r="F53" s="2"/>
      <c r="G53" s="2"/>
      <c r="H53" s="2"/>
      <c r="I53" s="17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26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87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7646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53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559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13.5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7.1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5.6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18.100000000000001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22.7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22466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4211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10653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17717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21349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3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15">
      <c r="A54" s="2"/>
      <c r="B54" s="1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3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15">
      <c r="A55" s="2"/>
      <c r="B55" s="12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3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15">
      <c r="A56" s="2"/>
      <c r="B56" s="12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3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15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15">
      <c r="A58" s="2"/>
      <c r="B58" s="12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3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15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15">
      <c r="A60" s="13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1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15">
      <c r="A61" s="13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1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15">
      <c r="A62" s="2"/>
      <c r="B62" s="1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3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15">
      <c r="A63" s="2"/>
      <c r="B63" s="1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3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15">
      <c r="A64" s="2"/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3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15">
      <c r="A65" s="2"/>
      <c r="B65" s="1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3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15">
      <c r="A66" s="2"/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3"/>
      <c r="NC66" s="2"/>
      <c r="ND66" s="76" t="s">
        <v>141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15">
      <c r="A67" s="2"/>
      <c r="B67" s="1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85420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3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15">
      <c r="A68" s="2"/>
      <c r="B68" s="1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3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15">
      <c r="A69" s="2"/>
      <c r="B69" s="1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3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15">
      <c r="A70" s="2"/>
      <c r="B70" s="1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3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15">
      <c r="A71" s="2"/>
      <c r="B71" s="1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3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15">
      <c r="A72" s="2"/>
      <c r="B72" s="1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3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15">
      <c r="A73" s="2"/>
      <c r="B73" s="1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3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15">
      <c r="A74" s="2"/>
      <c r="B74" s="1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15">
      <c r="A75" s="2"/>
      <c r="B75" s="12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15">
      <c r="A76" s="2"/>
      <c r="B76" s="12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R01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R02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R03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R04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R05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41210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R01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R02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R03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R04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R05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R01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R02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R03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R04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R05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15">
      <c r="A77" s="2"/>
      <c r="B77" s="12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15">
      <c r="A78" s="2"/>
      <c r="B78" s="12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1263.5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108.5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136.19999999999999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104.8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80.7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15">
      <c r="A79" s="2"/>
      <c r="B79" s="1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15">
      <c r="A80" s="2"/>
      <c r="B80" s="12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3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15">
      <c r="A81" s="2"/>
      <c r="B81" s="12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3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15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15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15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6sPkyBvJlUdzOElWD2n7A2RzyKebIpdYnA/bbckZMoSD82nBGPNiSk9L6lF4GwJ9x0ItjwbzmNU3WgDfqVV7Gg==" saltValue="dyD3IUJW+eN8I+LIv/efsw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15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15" customHeight="1" x14ac:dyDescent="0.15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15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15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100</v>
      </c>
      <c r="AL5" s="47" t="s">
        <v>101</v>
      </c>
      <c r="AM5" s="47" t="s">
        <v>102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103</v>
      </c>
      <c r="AW5" s="47" t="s">
        <v>104</v>
      </c>
      <c r="AX5" s="47" t="s">
        <v>92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105</v>
      </c>
      <c r="BG5" s="47" t="s">
        <v>100</v>
      </c>
      <c r="BH5" s="47" t="s">
        <v>104</v>
      </c>
      <c r="BI5" s="47" t="s">
        <v>106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105</v>
      </c>
      <c r="BR5" s="47" t="s">
        <v>90</v>
      </c>
      <c r="BS5" s="47" t="s">
        <v>91</v>
      </c>
      <c r="BT5" s="47" t="s">
        <v>107</v>
      </c>
      <c r="BU5" s="47" t="s">
        <v>108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109</v>
      </c>
      <c r="CC5" s="47" t="s">
        <v>110</v>
      </c>
      <c r="CD5" s="47" t="s">
        <v>91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111</v>
      </c>
      <c r="CP5" s="47" t="s">
        <v>100</v>
      </c>
      <c r="CQ5" s="47" t="s">
        <v>101</v>
      </c>
      <c r="CR5" s="47" t="s">
        <v>92</v>
      </c>
      <c r="CS5" s="47" t="s">
        <v>112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113</v>
      </c>
      <c r="DA5" s="47" t="s">
        <v>110</v>
      </c>
      <c r="DB5" s="47" t="s">
        <v>101</v>
      </c>
      <c r="DC5" s="47" t="s">
        <v>106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113</v>
      </c>
      <c r="DL5" s="47" t="s">
        <v>90</v>
      </c>
      <c r="DM5" s="47" t="s">
        <v>91</v>
      </c>
      <c r="DN5" s="47" t="s">
        <v>102</v>
      </c>
      <c r="DO5" s="47" t="s">
        <v>114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15">
      <c r="A6" s="37" t="s">
        <v>115</v>
      </c>
      <c r="B6" s="48">
        <f>B8</f>
        <v>2023</v>
      </c>
      <c r="C6" s="48">
        <f t="shared" ref="C6:X6" si="1">C8</f>
        <v>132098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東京都町田市</v>
      </c>
      <c r="I6" s="48" t="str">
        <f t="shared" si="1"/>
        <v>原町田一丁目駐車場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Ａ１Ｂ１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都市計画駐車場</v>
      </c>
      <c r="Q6" s="50" t="str">
        <f t="shared" si="1"/>
        <v>立体式</v>
      </c>
      <c r="R6" s="51">
        <f t="shared" si="1"/>
        <v>42</v>
      </c>
      <c r="S6" s="50" t="str">
        <f t="shared" si="1"/>
        <v>駅</v>
      </c>
      <c r="T6" s="50" t="str">
        <f t="shared" si="1"/>
        <v>無</v>
      </c>
      <c r="U6" s="51">
        <f t="shared" si="1"/>
        <v>6989</v>
      </c>
      <c r="V6" s="51">
        <f t="shared" si="1"/>
        <v>250</v>
      </c>
      <c r="W6" s="51">
        <f t="shared" si="1"/>
        <v>300</v>
      </c>
      <c r="X6" s="50" t="str">
        <f t="shared" si="1"/>
        <v>利用料金制</v>
      </c>
      <c r="Y6" s="52">
        <f>IF(Y8="-",NA(),Y8)</f>
        <v>108.6</v>
      </c>
      <c r="Z6" s="52">
        <f t="shared" ref="Z6:AH6" si="2">IF(Z8="-",NA(),Z8)</f>
        <v>143.19999999999999</v>
      </c>
      <c r="AA6" s="52">
        <f t="shared" si="2"/>
        <v>163</v>
      </c>
      <c r="AB6" s="52">
        <f t="shared" si="2"/>
        <v>169.5</v>
      </c>
      <c r="AC6" s="52">
        <f t="shared" si="2"/>
        <v>163.1</v>
      </c>
      <c r="AD6" s="52">
        <f t="shared" si="2"/>
        <v>222.3</v>
      </c>
      <c r="AE6" s="52">
        <f t="shared" si="2"/>
        <v>130.19999999999999</v>
      </c>
      <c r="AF6" s="52">
        <f t="shared" si="2"/>
        <v>136.5</v>
      </c>
      <c r="AG6" s="52">
        <f t="shared" si="2"/>
        <v>183.5</v>
      </c>
      <c r="AH6" s="52">
        <f t="shared" si="2"/>
        <v>3976.9</v>
      </c>
      <c r="AI6" s="49" t="str">
        <f>IF(AI8="-","",IF(AI8="-","【-】","【"&amp;SUBSTITUTE(TEXT(AI8,"#,##0.0"),"-","△")&amp;"】"))</f>
        <v>【1,905.8】</v>
      </c>
      <c r="AJ6" s="52">
        <f>IF(AJ8="-",NA(),AJ8)</f>
        <v>18.899999999999999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3.1</v>
      </c>
      <c r="AP6" s="52">
        <f t="shared" si="3"/>
        <v>8.6</v>
      </c>
      <c r="AQ6" s="52">
        <f t="shared" si="3"/>
        <v>4.3</v>
      </c>
      <c r="AR6" s="52">
        <f t="shared" si="3"/>
        <v>4.2</v>
      </c>
      <c r="AS6" s="52">
        <f t="shared" si="3"/>
        <v>3.5</v>
      </c>
      <c r="AT6" s="49" t="str">
        <f>IF(AT8="-","",IF(AT8="-","【-】","【"&amp;SUBSTITUTE(TEXT(AT8,"#,##0.0"),"-","△")&amp;"】"))</f>
        <v>【3.9】</v>
      </c>
      <c r="AU6" s="53">
        <f>IF(AU8="-",NA(),AU8)</f>
        <v>114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26</v>
      </c>
      <c r="BA6" s="53">
        <f t="shared" si="4"/>
        <v>87</v>
      </c>
      <c r="BB6" s="53">
        <f t="shared" si="4"/>
        <v>7646</v>
      </c>
      <c r="BC6" s="53">
        <f t="shared" si="4"/>
        <v>53</v>
      </c>
      <c r="BD6" s="53">
        <f t="shared" si="4"/>
        <v>559</v>
      </c>
      <c r="BE6" s="51" t="str">
        <f>IF(BE8="-","",IF(BE8="-","【-】","【"&amp;SUBSTITUTE(TEXT(BE8,"#,##0"),"-","△")&amp;"】"))</f>
        <v>【127】</v>
      </c>
      <c r="BF6" s="52">
        <f>IF(BF8="-",NA(),BF8)</f>
        <v>7.9</v>
      </c>
      <c r="BG6" s="52">
        <f t="shared" ref="BG6:BO6" si="5">IF(BG8="-",NA(),BG8)</f>
        <v>158.69999999999999</v>
      </c>
      <c r="BH6" s="52">
        <f t="shared" si="5"/>
        <v>159</v>
      </c>
      <c r="BI6" s="52">
        <f t="shared" si="5"/>
        <v>153.1</v>
      </c>
      <c r="BJ6" s="52">
        <f t="shared" si="5"/>
        <v>154.4</v>
      </c>
      <c r="BK6" s="52">
        <f t="shared" si="5"/>
        <v>13.5</v>
      </c>
      <c r="BL6" s="52">
        <f t="shared" si="5"/>
        <v>7.1</v>
      </c>
      <c r="BM6" s="52">
        <f t="shared" si="5"/>
        <v>5.6</v>
      </c>
      <c r="BN6" s="52">
        <f t="shared" si="5"/>
        <v>18.100000000000001</v>
      </c>
      <c r="BO6" s="52">
        <f t="shared" si="5"/>
        <v>22.7</v>
      </c>
      <c r="BP6" s="49" t="str">
        <f>IF(BP8="-","",IF(BP8="-","【-】","【"&amp;SUBSTITUTE(TEXT(BP8,"#,##0.0"),"-","△")&amp;"】"))</f>
        <v>【△55.6】</v>
      </c>
      <c r="BQ6" s="53">
        <f>IF(BQ8="-",NA(),BQ8)</f>
        <v>-7336</v>
      </c>
      <c r="BR6" s="53">
        <f t="shared" ref="BR6:BZ6" si="6">IF(BR8="-",NA(),BR8)</f>
        <v>32929</v>
      </c>
      <c r="BS6" s="53">
        <f t="shared" si="6"/>
        <v>44377</v>
      </c>
      <c r="BT6" s="53">
        <f t="shared" si="6"/>
        <v>52341</v>
      </c>
      <c r="BU6" s="53">
        <f t="shared" si="6"/>
        <v>51773</v>
      </c>
      <c r="BV6" s="53">
        <f t="shared" si="6"/>
        <v>22466</v>
      </c>
      <c r="BW6" s="53">
        <f t="shared" si="6"/>
        <v>4211</v>
      </c>
      <c r="BX6" s="53">
        <f t="shared" si="6"/>
        <v>10653</v>
      </c>
      <c r="BY6" s="53">
        <f t="shared" si="6"/>
        <v>17717</v>
      </c>
      <c r="BZ6" s="53">
        <f t="shared" si="6"/>
        <v>21349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116</v>
      </c>
      <c r="CM6" s="51">
        <f t="shared" ref="CM6:CN6" si="7">CM8</f>
        <v>85420</v>
      </c>
      <c r="CN6" s="51">
        <f t="shared" si="7"/>
        <v>41210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116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1263.5</v>
      </c>
      <c r="DF6" s="52">
        <f t="shared" si="8"/>
        <v>108.5</v>
      </c>
      <c r="DG6" s="52">
        <f t="shared" si="8"/>
        <v>136.19999999999999</v>
      </c>
      <c r="DH6" s="52">
        <f t="shared" si="8"/>
        <v>104.8</v>
      </c>
      <c r="DI6" s="52">
        <f t="shared" si="8"/>
        <v>80.7</v>
      </c>
      <c r="DJ6" s="49" t="str">
        <f>IF(DJ8="-","",IF(DJ8="-","【-】","【"&amp;SUBSTITUTE(TEXT(DJ8,"#,##0.0"),"-","△")&amp;"】"))</f>
        <v>【79.0】</v>
      </c>
      <c r="DK6" s="52">
        <f>IF(DK8="-",NA(),DK8)</f>
        <v>129.19999999999999</v>
      </c>
      <c r="DL6" s="52">
        <f t="shared" ref="DL6:DT6" si="9">IF(DL8="-",NA(),DL8)</f>
        <v>98</v>
      </c>
      <c r="DM6" s="52">
        <f t="shared" si="9"/>
        <v>106.8</v>
      </c>
      <c r="DN6" s="52">
        <f t="shared" si="9"/>
        <v>116.4</v>
      </c>
      <c r="DO6" s="52">
        <f t="shared" si="9"/>
        <v>118.4</v>
      </c>
      <c r="DP6" s="52">
        <f t="shared" si="9"/>
        <v>127.8</v>
      </c>
      <c r="DQ6" s="52">
        <f t="shared" si="9"/>
        <v>105.7</v>
      </c>
      <c r="DR6" s="52">
        <f t="shared" si="9"/>
        <v>104.3</v>
      </c>
      <c r="DS6" s="52">
        <f t="shared" si="9"/>
        <v>114</v>
      </c>
      <c r="DT6" s="52">
        <f t="shared" si="9"/>
        <v>114.7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15">
      <c r="A7" s="37" t="s">
        <v>117</v>
      </c>
      <c r="B7" s="48">
        <f t="shared" ref="B7:X7" si="10">B8</f>
        <v>2023</v>
      </c>
      <c r="C7" s="48">
        <f t="shared" si="10"/>
        <v>132098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町田市</v>
      </c>
      <c r="I7" s="48" t="str">
        <f t="shared" si="10"/>
        <v>原町田一丁目駐車場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Ａ１Ｂ１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都市計画駐車場</v>
      </c>
      <c r="Q7" s="50" t="str">
        <f t="shared" si="10"/>
        <v>立体式</v>
      </c>
      <c r="R7" s="51">
        <f t="shared" si="10"/>
        <v>42</v>
      </c>
      <c r="S7" s="50" t="str">
        <f t="shared" si="10"/>
        <v>駅</v>
      </c>
      <c r="T7" s="50" t="str">
        <f t="shared" si="10"/>
        <v>無</v>
      </c>
      <c r="U7" s="51">
        <f t="shared" si="10"/>
        <v>6989</v>
      </c>
      <c r="V7" s="51">
        <f t="shared" si="10"/>
        <v>250</v>
      </c>
      <c r="W7" s="51">
        <f t="shared" si="10"/>
        <v>300</v>
      </c>
      <c r="X7" s="50" t="str">
        <f t="shared" si="10"/>
        <v>利用料金制</v>
      </c>
      <c r="Y7" s="52">
        <f>Y8</f>
        <v>108.6</v>
      </c>
      <c r="Z7" s="52">
        <f t="shared" ref="Z7:AH7" si="11">Z8</f>
        <v>143.19999999999999</v>
      </c>
      <c r="AA7" s="52">
        <f t="shared" si="11"/>
        <v>163</v>
      </c>
      <c r="AB7" s="52">
        <f t="shared" si="11"/>
        <v>169.5</v>
      </c>
      <c r="AC7" s="52">
        <f t="shared" si="11"/>
        <v>163.1</v>
      </c>
      <c r="AD7" s="52">
        <f t="shared" si="11"/>
        <v>222.3</v>
      </c>
      <c r="AE7" s="52">
        <f t="shared" si="11"/>
        <v>130.19999999999999</v>
      </c>
      <c r="AF7" s="52">
        <f t="shared" si="11"/>
        <v>136.5</v>
      </c>
      <c r="AG7" s="52">
        <f t="shared" si="11"/>
        <v>183.5</v>
      </c>
      <c r="AH7" s="52">
        <f t="shared" si="11"/>
        <v>3976.9</v>
      </c>
      <c r="AI7" s="49"/>
      <c r="AJ7" s="52">
        <f>AJ8</f>
        <v>18.899999999999999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3.1</v>
      </c>
      <c r="AP7" s="52">
        <f t="shared" si="12"/>
        <v>8.6</v>
      </c>
      <c r="AQ7" s="52">
        <f t="shared" si="12"/>
        <v>4.3</v>
      </c>
      <c r="AR7" s="52">
        <f t="shared" si="12"/>
        <v>4.2</v>
      </c>
      <c r="AS7" s="52">
        <f t="shared" si="12"/>
        <v>3.5</v>
      </c>
      <c r="AT7" s="49"/>
      <c r="AU7" s="53">
        <f>AU8</f>
        <v>114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26</v>
      </c>
      <c r="BA7" s="53">
        <f t="shared" si="13"/>
        <v>87</v>
      </c>
      <c r="BB7" s="53">
        <f t="shared" si="13"/>
        <v>7646</v>
      </c>
      <c r="BC7" s="53">
        <f t="shared" si="13"/>
        <v>53</v>
      </c>
      <c r="BD7" s="53">
        <f t="shared" si="13"/>
        <v>559</v>
      </c>
      <c r="BE7" s="51"/>
      <c r="BF7" s="52">
        <f>BF8</f>
        <v>7.9</v>
      </c>
      <c r="BG7" s="52">
        <f t="shared" ref="BG7:BO7" si="14">BG8</f>
        <v>158.69999999999999</v>
      </c>
      <c r="BH7" s="52">
        <f t="shared" si="14"/>
        <v>159</v>
      </c>
      <c r="BI7" s="52">
        <f t="shared" si="14"/>
        <v>153.1</v>
      </c>
      <c r="BJ7" s="52">
        <f t="shared" si="14"/>
        <v>154.4</v>
      </c>
      <c r="BK7" s="52">
        <f t="shared" si="14"/>
        <v>13.5</v>
      </c>
      <c r="BL7" s="52">
        <f t="shared" si="14"/>
        <v>7.1</v>
      </c>
      <c r="BM7" s="52">
        <f t="shared" si="14"/>
        <v>5.6</v>
      </c>
      <c r="BN7" s="52">
        <f t="shared" si="14"/>
        <v>18.100000000000001</v>
      </c>
      <c r="BO7" s="52">
        <f t="shared" si="14"/>
        <v>22.7</v>
      </c>
      <c r="BP7" s="49"/>
      <c r="BQ7" s="53">
        <f>BQ8</f>
        <v>-7336</v>
      </c>
      <c r="BR7" s="53">
        <f t="shared" ref="BR7:BZ7" si="15">BR8</f>
        <v>32929</v>
      </c>
      <c r="BS7" s="53">
        <f t="shared" si="15"/>
        <v>44377</v>
      </c>
      <c r="BT7" s="53">
        <f t="shared" si="15"/>
        <v>52341</v>
      </c>
      <c r="BU7" s="53">
        <f t="shared" si="15"/>
        <v>51773</v>
      </c>
      <c r="BV7" s="53">
        <f t="shared" si="15"/>
        <v>22466</v>
      </c>
      <c r="BW7" s="53">
        <f t="shared" si="15"/>
        <v>4211</v>
      </c>
      <c r="BX7" s="53">
        <f t="shared" si="15"/>
        <v>10653</v>
      </c>
      <c r="BY7" s="53">
        <f t="shared" si="15"/>
        <v>17717</v>
      </c>
      <c r="BZ7" s="53">
        <f t="shared" si="15"/>
        <v>21349</v>
      </c>
      <c r="CA7" s="51"/>
      <c r="CB7" s="52" t="s">
        <v>118</v>
      </c>
      <c r="CC7" s="52" t="s">
        <v>118</v>
      </c>
      <c r="CD7" s="52" t="s">
        <v>118</v>
      </c>
      <c r="CE7" s="52" t="s">
        <v>118</v>
      </c>
      <c r="CF7" s="52" t="s">
        <v>118</v>
      </c>
      <c r="CG7" s="52" t="s">
        <v>118</v>
      </c>
      <c r="CH7" s="52" t="s">
        <v>118</v>
      </c>
      <c r="CI7" s="52" t="s">
        <v>118</v>
      </c>
      <c r="CJ7" s="52" t="s">
        <v>118</v>
      </c>
      <c r="CK7" s="52" t="s">
        <v>116</v>
      </c>
      <c r="CL7" s="49"/>
      <c r="CM7" s="51">
        <f>CM8</f>
        <v>85420</v>
      </c>
      <c r="CN7" s="51">
        <f>CN8</f>
        <v>41210</v>
      </c>
      <c r="CO7" s="52" t="s">
        <v>118</v>
      </c>
      <c r="CP7" s="52" t="s">
        <v>118</v>
      </c>
      <c r="CQ7" s="52" t="s">
        <v>118</v>
      </c>
      <c r="CR7" s="52" t="s">
        <v>118</v>
      </c>
      <c r="CS7" s="52" t="s">
        <v>118</v>
      </c>
      <c r="CT7" s="52" t="s">
        <v>118</v>
      </c>
      <c r="CU7" s="52" t="s">
        <v>118</v>
      </c>
      <c r="CV7" s="52" t="s">
        <v>118</v>
      </c>
      <c r="CW7" s="52" t="s">
        <v>118</v>
      </c>
      <c r="CX7" s="52" t="s">
        <v>119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1263.5</v>
      </c>
      <c r="DF7" s="52">
        <f t="shared" si="16"/>
        <v>108.5</v>
      </c>
      <c r="DG7" s="52">
        <f t="shared" si="16"/>
        <v>136.19999999999999</v>
      </c>
      <c r="DH7" s="52">
        <f t="shared" si="16"/>
        <v>104.8</v>
      </c>
      <c r="DI7" s="52">
        <f t="shared" si="16"/>
        <v>80.7</v>
      </c>
      <c r="DJ7" s="49"/>
      <c r="DK7" s="52">
        <f>DK8</f>
        <v>129.19999999999999</v>
      </c>
      <c r="DL7" s="52">
        <f t="shared" ref="DL7:DT7" si="17">DL8</f>
        <v>98</v>
      </c>
      <c r="DM7" s="52">
        <f t="shared" si="17"/>
        <v>106.8</v>
      </c>
      <c r="DN7" s="52">
        <f t="shared" si="17"/>
        <v>116.4</v>
      </c>
      <c r="DO7" s="52">
        <f t="shared" si="17"/>
        <v>118.4</v>
      </c>
      <c r="DP7" s="52">
        <f t="shared" si="17"/>
        <v>127.8</v>
      </c>
      <c r="DQ7" s="52">
        <f t="shared" si="17"/>
        <v>105.7</v>
      </c>
      <c r="DR7" s="52">
        <f t="shared" si="17"/>
        <v>104.3</v>
      </c>
      <c r="DS7" s="52">
        <f t="shared" si="17"/>
        <v>114</v>
      </c>
      <c r="DT7" s="52">
        <f t="shared" si="17"/>
        <v>114.7</v>
      </c>
      <c r="DU7" s="49"/>
    </row>
    <row r="8" spans="1:125" s="54" customFormat="1" x14ac:dyDescent="0.15">
      <c r="A8" s="37"/>
      <c r="B8" s="55">
        <v>2023</v>
      </c>
      <c r="C8" s="55">
        <v>132098</v>
      </c>
      <c r="D8" s="55">
        <v>47</v>
      </c>
      <c r="E8" s="55">
        <v>14</v>
      </c>
      <c r="F8" s="55">
        <v>0</v>
      </c>
      <c r="G8" s="55">
        <v>1</v>
      </c>
      <c r="H8" s="55" t="s">
        <v>120</v>
      </c>
      <c r="I8" s="55" t="s">
        <v>121</v>
      </c>
      <c r="J8" s="55" t="s">
        <v>122</v>
      </c>
      <c r="K8" s="55" t="s">
        <v>123</v>
      </c>
      <c r="L8" s="55" t="s">
        <v>124</v>
      </c>
      <c r="M8" s="55" t="s">
        <v>125</v>
      </c>
      <c r="N8" s="55" t="s">
        <v>126</v>
      </c>
      <c r="O8" s="56" t="s">
        <v>127</v>
      </c>
      <c r="P8" s="57" t="s">
        <v>128</v>
      </c>
      <c r="Q8" s="57" t="s">
        <v>129</v>
      </c>
      <c r="R8" s="58">
        <v>42</v>
      </c>
      <c r="S8" s="57" t="s">
        <v>130</v>
      </c>
      <c r="T8" s="57" t="s">
        <v>131</v>
      </c>
      <c r="U8" s="58">
        <v>6989</v>
      </c>
      <c r="V8" s="58">
        <v>250</v>
      </c>
      <c r="W8" s="58">
        <v>300</v>
      </c>
      <c r="X8" s="57" t="s">
        <v>132</v>
      </c>
      <c r="Y8" s="59">
        <v>108.6</v>
      </c>
      <c r="Z8" s="59">
        <v>143.19999999999999</v>
      </c>
      <c r="AA8" s="59">
        <v>163</v>
      </c>
      <c r="AB8" s="59">
        <v>169.5</v>
      </c>
      <c r="AC8" s="59">
        <v>163.1</v>
      </c>
      <c r="AD8" s="59">
        <v>222.3</v>
      </c>
      <c r="AE8" s="59">
        <v>130.19999999999999</v>
      </c>
      <c r="AF8" s="59">
        <v>136.5</v>
      </c>
      <c r="AG8" s="59">
        <v>183.5</v>
      </c>
      <c r="AH8" s="59">
        <v>3976.9</v>
      </c>
      <c r="AI8" s="56">
        <v>1905.8</v>
      </c>
      <c r="AJ8" s="59">
        <v>18.899999999999999</v>
      </c>
      <c r="AK8" s="59">
        <v>0</v>
      </c>
      <c r="AL8" s="59">
        <v>0</v>
      </c>
      <c r="AM8" s="59">
        <v>0</v>
      </c>
      <c r="AN8" s="59">
        <v>0</v>
      </c>
      <c r="AO8" s="59">
        <v>3.1</v>
      </c>
      <c r="AP8" s="59">
        <v>8.6</v>
      </c>
      <c r="AQ8" s="59">
        <v>4.3</v>
      </c>
      <c r="AR8" s="59">
        <v>4.2</v>
      </c>
      <c r="AS8" s="59">
        <v>3.5</v>
      </c>
      <c r="AT8" s="56">
        <v>3.9</v>
      </c>
      <c r="AU8" s="60">
        <v>114</v>
      </c>
      <c r="AV8" s="60">
        <v>0</v>
      </c>
      <c r="AW8" s="60">
        <v>0</v>
      </c>
      <c r="AX8" s="60">
        <v>0</v>
      </c>
      <c r="AY8" s="60">
        <v>0</v>
      </c>
      <c r="AZ8" s="60">
        <v>26</v>
      </c>
      <c r="BA8" s="60">
        <v>87</v>
      </c>
      <c r="BB8" s="60">
        <v>7646</v>
      </c>
      <c r="BC8" s="60">
        <v>53</v>
      </c>
      <c r="BD8" s="60">
        <v>559</v>
      </c>
      <c r="BE8" s="60">
        <v>127</v>
      </c>
      <c r="BF8" s="59">
        <v>7.9</v>
      </c>
      <c r="BG8" s="59">
        <v>158.69999999999999</v>
      </c>
      <c r="BH8" s="59">
        <v>159</v>
      </c>
      <c r="BI8" s="59">
        <v>153.1</v>
      </c>
      <c r="BJ8" s="59">
        <v>154.4</v>
      </c>
      <c r="BK8" s="59">
        <v>13.5</v>
      </c>
      <c r="BL8" s="59">
        <v>7.1</v>
      </c>
      <c r="BM8" s="59">
        <v>5.6</v>
      </c>
      <c r="BN8" s="59">
        <v>18.100000000000001</v>
      </c>
      <c r="BO8" s="59">
        <v>22.7</v>
      </c>
      <c r="BP8" s="56">
        <v>-55.6</v>
      </c>
      <c r="BQ8" s="60">
        <v>-7336</v>
      </c>
      <c r="BR8" s="60">
        <v>32929</v>
      </c>
      <c r="BS8" s="60">
        <v>44377</v>
      </c>
      <c r="BT8" s="61">
        <v>52341</v>
      </c>
      <c r="BU8" s="61">
        <v>51773</v>
      </c>
      <c r="BV8" s="60">
        <v>22466</v>
      </c>
      <c r="BW8" s="60">
        <v>4211</v>
      </c>
      <c r="BX8" s="60">
        <v>10653</v>
      </c>
      <c r="BY8" s="60">
        <v>17717</v>
      </c>
      <c r="BZ8" s="60">
        <v>21349</v>
      </c>
      <c r="CA8" s="58">
        <v>12639</v>
      </c>
      <c r="CB8" s="59" t="s">
        <v>124</v>
      </c>
      <c r="CC8" s="59" t="s">
        <v>124</v>
      </c>
      <c r="CD8" s="59" t="s">
        <v>124</v>
      </c>
      <c r="CE8" s="59" t="s">
        <v>124</v>
      </c>
      <c r="CF8" s="59" t="s">
        <v>124</v>
      </c>
      <c r="CG8" s="59" t="s">
        <v>124</v>
      </c>
      <c r="CH8" s="59" t="s">
        <v>124</v>
      </c>
      <c r="CI8" s="59" t="s">
        <v>124</v>
      </c>
      <c r="CJ8" s="59" t="s">
        <v>124</v>
      </c>
      <c r="CK8" s="59" t="s">
        <v>124</v>
      </c>
      <c r="CL8" s="56" t="s">
        <v>124</v>
      </c>
      <c r="CM8" s="58">
        <v>85420</v>
      </c>
      <c r="CN8" s="58">
        <v>41210</v>
      </c>
      <c r="CO8" s="59" t="s">
        <v>124</v>
      </c>
      <c r="CP8" s="59" t="s">
        <v>124</v>
      </c>
      <c r="CQ8" s="59" t="s">
        <v>124</v>
      </c>
      <c r="CR8" s="59" t="s">
        <v>124</v>
      </c>
      <c r="CS8" s="59" t="s">
        <v>124</v>
      </c>
      <c r="CT8" s="59" t="s">
        <v>124</v>
      </c>
      <c r="CU8" s="59" t="s">
        <v>124</v>
      </c>
      <c r="CV8" s="59" t="s">
        <v>124</v>
      </c>
      <c r="CW8" s="59" t="s">
        <v>124</v>
      </c>
      <c r="CX8" s="59" t="s">
        <v>124</v>
      </c>
      <c r="CY8" s="56" t="s">
        <v>124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1263.5</v>
      </c>
      <c r="DF8" s="59">
        <v>108.5</v>
      </c>
      <c r="DG8" s="59">
        <v>136.19999999999999</v>
      </c>
      <c r="DH8" s="59">
        <v>104.8</v>
      </c>
      <c r="DI8" s="59">
        <v>80.7</v>
      </c>
      <c r="DJ8" s="56">
        <v>79</v>
      </c>
      <c r="DK8" s="59">
        <v>129.19999999999999</v>
      </c>
      <c r="DL8" s="59">
        <v>98</v>
      </c>
      <c r="DM8" s="59">
        <v>106.8</v>
      </c>
      <c r="DN8" s="59">
        <v>116.4</v>
      </c>
      <c r="DO8" s="59">
        <v>118.4</v>
      </c>
      <c r="DP8" s="59">
        <v>127.8</v>
      </c>
      <c r="DQ8" s="59">
        <v>105.7</v>
      </c>
      <c r="DR8" s="59">
        <v>104.3</v>
      </c>
      <c r="DS8" s="59">
        <v>114</v>
      </c>
      <c r="DT8" s="59">
        <v>114.7</v>
      </c>
      <c r="DU8" s="56">
        <v>210.9</v>
      </c>
    </row>
    <row r="9" spans="1:125" x14ac:dyDescent="0.15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15">
      <c r="A10" s="64"/>
      <c r="B10" s="64" t="s">
        <v>133</v>
      </c>
      <c r="C10" s="64" t="s">
        <v>134</v>
      </c>
      <c r="D10" s="64" t="s">
        <v>135</v>
      </c>
      <c r="E10" s="64" t="s">
        <v>136</v>
      </c>
      <c r="F10" s="64" t="s">
        <v>137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15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町田市役所</cp:lastModifiedBy>
  <dcterms:created xsi:type="dcterms:W3CDTF">2024-12-19T01:03:33Z</dcterms:created>
  <dcterms:modified xsi:type="dcterms:W3CDTF">2025-01-29T23:57:24Z</dcterms:modified>
  <cp:category/>
</cp:coreProperties>
</file>