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I:\OA\下水道経営総務課\2025\02経営管理係\11_通知・調査・回答\01_庁内通知・調査・回答\20260123〆_【財政課】公営企業に係る経営比較分析表（令和6年度決算）の分析等について（依頼）\"/>
    </mc:Choice>
  </mc:AlternateContent>
  <xr:revisionPtr revIDLastSave="0" documentId="13_ncr:1_{01D2CD14-3397-4DAA-A6C6-FCAB2BA7F2A0}" xr6:coauthVersionLast="47" xr6:coauthVersionMax="47" xr10:uidLastSave="{00000000-0000-0000-0000-000000000000}"/>
  <workbookProtection workbookAlgorithmName="SHA-512" workbookHashValue="OoM1rZHxKae+pH9grDhC9O0NpSZOcUuBVBfJatt+p8RbgCMW4QX0/sPurvudVpHMJCnNi6wSaVRwGs9df5jJRA==" workbookSaltValue="C4y6KDkd3TXO6N27xqJmg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<sst xmlns="http://schemas.openxmlformats.org/spreadsheetml/2006/main" count="231" uniqueCount="116">
  <si>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</si>
  <si>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</si>
  <si>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</si>
  <si>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</si>
  <si>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</si>
  <si>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</si>
  <si>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</si>
  <si>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</si>
  <si>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</si>
  <si>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</si>
  <si>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</si>
  <si>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</si>
  <si>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</si>
  <si>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</si>
  <si>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</si>
  <si>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</si>
  <si>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</si>
  <si>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</si>
  <si>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</si>
  <si>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</si>
  <si>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</si>
  <si>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</si>
  <si>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</si>
  <si>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</si>
  <si>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</si>
  <si>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</si>
  <si>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</si>
  <si>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</si>
  <si>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</si>
  <si>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</si>
  <si>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</si>
  <si>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</si>
  <si>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</si>
  <si>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</si>
  <si>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</si>
  <si>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</si>
  <si>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</si>
  <si>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</si>
  <si>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</si>
  <si>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</si>
  <si>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</si>
  <si>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</si>
  <si>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</si>
  <si>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</si>
  <si>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</si>
  <si>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</si>
  <si>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</si>
  <si>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</si>
  <si>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</si>
  <si>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</si>
  <si>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</si>
  <si>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</si>
  <si>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</si>
  <si>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</si>
  <si>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</si>
  <si>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</si>
  <si>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</si>
  <si>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</si>
  <si>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</si>
  <si>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</si>
  <si>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</si>
  <si>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</si>
  <si>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</si>
  <si>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</si>
  <si>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</si>
  <si>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</si>
  <si>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</si>
  <si>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</si>
  <si>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</si>
  <si>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</si>
  <si>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</si>
  <si>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</si>
  <si>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</si>
  <si>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</si>
  <si>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</si>
  <si>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</si>
  <si>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</si>
  <si>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</si>
  <si>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</si>
  <si>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</si>
  <si>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</si>
  <si>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</si>
  <si>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</si>
  <si>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</si>
  <si>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</si>
  <si>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</si>
  <si>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</si>
  <si>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</si>
  <si>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</si>
  <si>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</si>
  <si>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</si>
  <si>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</si>
  <si>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</si>
  <si>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</si>
  <si>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</si>
  <si>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</si>
  <si>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町田市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</si>
  <si>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</si>
  <si>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</si>
  <si>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</si>
  <si>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</si>
  <si>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</si>
  <si>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</si>
  <si>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</si>
  <si>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</si>
  <si>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</si>
  <si>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</si>
  <si>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</si>
  <si>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</si>
  <si>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</si>
  <si>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</si>
  <si>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</si>
  <si>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</si>
  <si>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③流動比率」は引き続き類似団体平均を下回り、「④企業債残高対事業規模比率」は上昇傾向にあることから、「経営の健全性」には課題がある状況です。また「⑤経費回収率」は100％を下回る状態が続いており、「⑥汚水処理原価」は上昇の兆しが見えることから、「経営の効率性」にも課題がある状況です。
昨今の物価高や労務単価の上昇等の影響を踏まえると、今後は経費の抑制がこれまで以上に難しくなると考えられます。また近い将来には、施設の修繕・改築更新の増加や、下水道使用料の減収も見込まれています。その状況下で経営の健全性や効率性を高めるためには、更なる業務見直しによる汚水処理費等の経費の削減と、下水道使用料のあり方を含めた収益増進策の検討が重要になります。
以上を踏まえ、より一層の経営基盤の強化と財政マネジメントの向上に努めていきます。</t>
    <phoneticPr fontId="4"/>
  </si>
  <si>
    <t>・今年度も下水処理場の維持管理費を中心に費用の抑制に努めましたが、物価高や労務単価の上昇等の影響により「①経常収支比率」と「⑤経費回収率」は前年度から減少し、「⑥汚水処理原価」は増加しました。特に「①経常収支比率」は100％を超えているものの類似団体平均を下回っており、また「⑤経費回収率」は引き続き100％を下回っています。今後、老朽化が進む施設の維持管理費の増加と、人口減少等に伴う下水道使用料の減収が見込まれているため、更なる業務の見直しに努め、より一層の経費削減を図るとともに、具体的な収益増進策の検討を進めていく必要があります。
・当市は2つの下水処理場を単独で保有しており、整備改良に対する企業債残高が大きくなっています。そのため流動負債に占める元金償還金の割合が高く、「③流動比率」は類似団体平均を下回っています。また「④企業債残高対事業規模比率」は前年度から上昇し、類似団体平均を上回っています。今後、老朽化した施設の改築更新の本格化による企業債残高の増加が見込まれており、その元利償還費によって経営が圧迫されることのないよう計画的な改築更新と適正な企業債の借入れに努める必要があります。
・「⑦施設利用率」は、前年度から上昇し、引き続き類似団体平均を上回っており、施設の利用効率は良好な状態です。
・「⑧水洗化率」は、引き続き100%に迫っており、当市の下水道事業が「整備」から「維持管理・改築更新」の時代へシフトしつつあると言えます。</t>
    <phoneticPr fontId="4"/>
  </si>
  <si>
    <t>・「①有形固定資産減価償却率」は前年度から上昇しているものの、類似団体平均を下回っています。これは、当市は令和2年度に法適用となり、その際、有形固定資産についてはその取得時から法適用まで継続的に減価償却を行ってきたものとみなして取得原価の切り下げを行った上で、法適用初年度から減価償却を開始したことが大きな要因です。そのため、この値にとらわれず、ストックマネジメント計画に基づき計画的な修繕・改築更新を図っていきます。
・「②管渠老朽化率」は10％を超えたものの、類似団体平均を下回っています。また「③管渠改善率」は前年度から上昇し、類似団体平均を上回りました。これらを踏まえると、現状では管路施設の更新が遅延しているという状況ではないと考えられます。一方、今後は急速な老朽化が見込まれるため、計画的に修繕・改築更新を実施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</si>
</sst>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0.2</c:v>
                </c:pt>
              </c:numCache>
            </c:numRef>
          </c:val>
          <c:extLst>
            <c:ext xmlns:c16="http://schemas.microsoft.com/office/drawing/2014/chart" uri="{C3380CC4-5D6E-409C-BE32-E72D297353CC}">
              <c16:uniqueId val="{00000000-DF8F-49C2-A969-6D6AF9400D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DF8F-49C2-A969-6D6AF9400D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69.709999999999994</c:v>
                </c:pt>
                <c:pt idx="1">
                  <c:v>77.88</c:v>
                </c:pt>
                <c:pt idx="2">
                  <c:v>71.42</c:v>
                </c:pt>
                <c:pt idx="3">
                  <c:v>66.72</c:v>
                </c:pt>
                <c:pt idx="4">
                  <c:v>68.39</c:v>
                </c:pt>
              </c:numCache>
            </c:numRef>
          </c:val>
          <c:extLst>
            <c:ext xmlns:c16="http://schemas.microsoft.com/office/drawing/2014/chart" uri="{C3380CC4-5D6E-409C-BE32-E72D297353CC}">
              <c16:uniqueId val="{00000000-BBFB-4366-A797-55FE2A19E4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BBFB-4366-A797-55FE2A19E4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99.29</c:v>
                </c:pt>
                <c:pt idx="1">
                  <c:v>99.48</c:v>
                </c:pt>
                <c:pt idx="2">
                  <c:v>99.43</c:v>
                </c:pt>
                <c:pt idx="3">
                  <c:v>99.44</c:v>
                </c:pt>
                <c:pt idx="4">
                  <c:v>99.39</c:v>
                </c:pt>
              </c:numCache>
            </c:numRef>
          </c:val>
          <c:extLst>
            <c:ext xmlns:c16="http://schemas.microsoft.com/office/drawing/2014/chart" uri="{C3380CC4-5D6E-409C-BE32-E72D297353CC}">
              <c16:uniqueId val="{00000000-2F06-4DFE-939C-F5EAF0E02D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2F06-4DFE-939C-F5EAF0E02D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107.96</c:v>
                </c:pt>
                <c:pt idx="1">
                  <c:v>104.55</c:v>
                </c:pt>
                <c:pt idx="2">
                  <c:v>105.88</c:v>
                </c:pt>
                <c:pt idx="3">
                  <c:v>106.53</c:v>
                </c:pt>
                <c:pt idx="4">
                  <c:v>105.47</c:v>
                </c:pt>
              </c:numCache>
            </c:numRef>
          </c:val>
          <c:extLst>
            <c:ext xmlns:c16="http://schemas.microsoft.com/office/drawing/2014/chart" uri="{C3380CC4-5D6E-409C-BE32-E72D297353CC}">
              <c16:uniqueId val="{00000000-CC90-4DD5-9E03-EEEA85A95F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CC90-4DD5-9E03-EEEA85A95F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4.26</c:v>
                </c:pt>
                <c:pt idx="1">
                  <c:v>8.43</c:v>
                </c:pt>
                <c:pt idx="2">
                  <c:v>12.29</c:v>
                </c:pt>
                <c:pt idx="3">
                  <c:v>15.75</c:v>
                </c:pt>
                <c:pt idx="4">
                  <c:v>19.350000000000001</c:v>
                </c:pt>
              </c:numCache>
            </c:numRef>
          </c:val>
          <c:extLst>
            <c:ext xmlns:c16="http://schemas.microsoft.com/office/drawing/2014/chart" uri="{C3380CC4-5D6E-409C-BE32-E72D297353CC}">
              <c16:uniqueId val="{00000000-3F88-4D9A-A242-044244F3B5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3F88-4D9A-A242-044244F3B5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5.71</c:v>
                </c:pt>
                <c:pt idx="1">
                  <c:v>5.65</c:v>
                </c:pt>
                <c:pt idx="2">
                  <c:v>8</c:v>
                </c:pt>
                <c:pt idx="3">
                  <c:v>9.61</c:v>
                </c:pt>
                <c:pt idx="4">
                  <c:v>10.56</c:v>
                </c:pt>
              </c:numCache>
            </c:numRef>
          </c:val>
          <c:extLst>
            <c:ext xmlns:c16="http://schemas.microsoft.com/office/drawing/2014/chart" uri="{C3380CC4-5D6E-409C-BE32-E72D297353CC}">
              <c16:uniqueId val="{00000000-B0FD-40CD-A3F8-3A40C3BCD4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B0FD-40CD-A3F8-3A40C3BCD4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36-47F9-9DE8-26330DD6DA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336-47F9-9DE8-26330DD6DA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42.52</c:v>
                </c:pt>
                <c:pt idx="1">
                  <c:v>39.28</c:v>
                </c:pt>
                <c:pt idx="2">
                  <c:v>39.17</c:v>
                </c:pt>
                <c:pt idx="3">
                  <c:v>49.05</c:v>
                </c:pt>
                <c:pt idx="4">
                  <c:v>49.17</c:v>
                </c:pt>
              </c:numCache>
            </c:numRef>
          </c:val>
          <c:extLst>
            <c:ext xmlns:c16="http://schemas.microsoft.com/office/drawing/2014/chart" uri="{C3380CC4-5D6E-409C-BE32-E72D297353CC}">
              <c16:uniqueId val="{00000000-0CF3-4202-AFBA-67F3261156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0CF3-4202-AFBA-67F3261156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615.05999999999995</c:v>
                </c:pt>
                <c:pt idx="1">
                  <c:v>584.64</c:v>
                </c:pt>
                <c:pt idx="2">
                  <c:v>583.83000000000004</c:v>
                </c:pt>
                <c:pt idx="3">
                  <c:v>588.01</c:v>
                </c:pt>
                <c:pt idx="4">
                  <c:v>598.72</c:v>
                </c:pt>
              </c:numCache>
            </c:numRef>
          </c:val>
          <c:extLst>
            <c:ext xmlns:c16="http://schemas.microsoft.com/office/drawing/2014/chart" uri="{C3380CC4-5D6E-409C-BE32-E72D297353CC}">
              <c16:uniqueId val="{00000000-CF64-4959-9EC2-87382BF1C7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CF64-4959-9EC2-87382BF1C7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99.73</c:v>
                </c:pt>
                <c:pt idx="1">
                  <c:v>93.56</c:v>
                </c:pt>
                <c:pt idx="2">
                  <c:v>96.7</c:v>
                </c:pt>
                <c:pt idx="3">
                  <c:v>97.8</c:v>
                </c:pt>
                <c:pt idx="4">
                  <c:v>97.44</c:v>
                </c:pt>
              </c:numCache>
            </c:numRef>
          </c:val>
          <c:extLst>
            <c:ext xmlns:c16="http://schemas.microsoft.com/office/drawing/2014/chart" uri="{C3380CC4-5D6E-409C-BE32-E72D297353CC}">
              <c16:uniqueId val="{00000000-0167-478C-B3F3-4A60A407516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0167-478C-B3F3-4A60A407516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119.6</c:v>
                </c:pt>
                <c:pt idx="1">
                  <c:v>128.21</c:v>
                </c:pt>
                <c:pt idx="2">
                  <c:v>124.65</c:v>
                </c:pt>
                <c:pt idx="3">
                  <c:v>123.41</c:v>
                </c:pt>
                <c:pt idx="4">
                  <c:v>124.14</c:v>
                </c:pt>
              </c:numCache>
            </c:numRef>
          </c:val>
          <c:extLst>
            <c:ext xmlns:c16="http://schemas.microsoft.com/office/drawing/2014/chart" uri="{C3380CC4-5D6E-409C-BE32-E72D297353CC}">
              <c16:uniqueId val="{00000000-3582-419F-8A4A-5E6D01328D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3582-419F-8A4A-5E6D01328D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55" zoomScaleNormal="100" zoomScaleSheetLayoutView="55"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町田市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Ab</v>
      </c>
      <c r="X8" s="39"/>
      <c r="Y8" s="39"/>
      <c r="Z8" s="39"/>
      <c r="AA8" s="39"/>
      <c r="AB8" s="39"/>
      <c r="AC8" s="39"/>
      <c r="AD8" s="40" t="str">
        <f>データ!$M$6</f>
        <v>非設置</v>
      </c>
      <c r="AE8" s="40"/>
      <c r="AF8" s="40"/>
      <c r="AG8" s="40"/>
      <c r="AH8" s="40"/>
      <c r="AI8" s="40"/>
      <c r="AJ8" s="40"/>
      <c r="AK8" s="3"/>
      <c r="AL8" s="41">
        <f>データ!S6</f>
        <v>430170</v>
      </c>
      <c r="AM8" s="41"/>
      <c r="AN8" s="41"/>
      <c r="AO8" s="41"/>
      <c r="AP8" s="41"/>
      <c r="AQ8" s="41"/>
      <c r="AR8" s="41"/>
      <c r="AS8" s="41"/>
      <c r="AT8" s="34">
        <f>データ!T6</f>
        <v>71.55</v>
      </c>
      <c r="AU8" s="34"/>
      <c r="AV8" s="34"/>
      <c r="AW8" s="34"/>
      <c r="AX8" s="34"/>
      <c r="AY8" s="34"/>
      <c r="AZ8" s="34"/>
      <c r="BA8" s="34"/>
      <c r="BB8" s="34">
        <f>データ!U6</f>
        <v>6012.16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73.53</v>
      </c>
      <c r="J10" s="34"/>
      <c r="K10" s="34"/>
      <c r="L10" s="34"/>
      <c r="M10" s="34"/>
      <c r="N10" s="34"/>
      <c r="O10" s="34"/>
      <c r="P10" s="34">
        <f>データ!P6</f>
        <v>99.14</v>
      </c>
      <c r="Q10" s="34"/>
      <c r="R10" s="34"/>
      <c r="S10" s="34"/>
      <c r="T10" s="34"/>
      <c r="U10" s="34"/>
      <c r="V10" s="34"/>
      <c r="W10" s="34">
        <f>データ!Q6</f>
        <v>91.15</v>
      </c>
      <c r="X10" s="34"/>
      <c r="Y10" s="34"/>
      <c r="Z10" s="34"/>
      <c r="AA10" s="34"/>
      <c r="AB10" s="34"/>
      <c r="AC10" s="34"/>
      <c r="AD10" s="41">
        <f>データ!R6</f>
        <v>2068</v>
      </c>
      <c r="AE10" s="41"/>
      <c r="AF10" s="41"/>
      <c r="AG10" s="41"/>
      <c r="AH10" s="41"/>
      <c r="AI10" s="41"/>
      <c r="AJ10" s="41"/>
      <c r="AK10" s="2"/>
      <c r="AL10" s="41">
        <f>データ!V6</f>
        <v>426435</v>
      </c>
      <c r="AM10" s="41"/>
      <c r="AN10" s="41"/>
      <c r="AO10" s="41"/>
      <c r="AP10" s="41"/>
      <c r="AQ10" s="41"/>
      <c r="AR10" s="41"/>
      <c r="AS10" s="41"/>
      <c r="AT10" s="34">
        <f>データ!W6</f>
        <v>50.44</v>
      </c>
      <c r="AU10" s="34"/>
      <c r="AV10" s="34"/>
      <c r="AW10" s="34"/>
      <c r="AX10" s="34"/>
      <c r="AY10" s="34"/>
      <c r="AZ10" s="34"/>
      <c r="BA10" s="34"/>
      <c r="BB10" s="34">
        <f>データ!X6</f>
        <v>8454.2999999999993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2qYFSXfZMhDPOW6KX9skjmqPdxRY/cOJ8mCKcVeAZftvSvgWW9DEuCgD0SOF/LA1Gf6r3yHw7FVBw8ltpfL5/w==" saltValue="cnF8NUBIeT1qEWTqgzRkL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132098</v>
      </c>
      <c r="D6" s="19">
        <f t="shared" si="3"/>
        <v>46</v>
      </c>
      <c r="E6" s="19">
        <f t="shared" si="3"/>
        <v>17</v>
      </c>
      <c r="F6" s="19">
        <f t="shared" si="3"/>
        <v>1</v>
      </c>
      <c r="G6" s="19">
        <f t="shared" si="3"/>
        <v>0</v>
      </c>
      <c r="H6" s="19" t="str">
        <f t="shared" si="3"/>
        <v>東京都　町田市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73.53</v>
      </c>
      <c r="P6" s="20">
        <f t="shared" si="3"/>
        <v>99.14</v>
      </c>
      <c r="Q6" s="20">
        <f t="shared" si="3"/>
        <v>91.15</v>
      </c>
      <c r="R6" s="20">
        <f t="shared" si="3"/>
        <v>2068</v>
      </c>
      <c r="S6" s="20">
        <f t="shared" si="3"/>
        <v>430170</v>
      </c>
      <c r="T6" s="20">
        <f t="shared" si="3"/>
        <v>71.55</v>
      </c>
      <c r="U6" s="20">
        <f t="shared" si="3"/>
        <v>6012.16</v>
      </c>
      <c r="V6" s="20">
        <f t="shared" si="3"/>
        <v>426435</v>
      </c>
      <c r="W6" s="20">
        <f t="shared" si="3"/>
        <v>50.44</v>
      </c>
      <c r="X6" s="20">
        <f t="shared" si="3"/>
        <v>8454.2999999999993</v>
      </c>
      <c r="Y6" s="21">
        <f>IF(Y7="",NA(),Y7)</f>
        <v>107.96</v>
      </c>
      <c r="Z6" s="21">
        <f t="shared" ref="Z6:AH6" si="4">IF(Z7="",NA(),Z7)</f>
        <v>104.55</v>
      </c>
      <c r="AA6" s="21">
        <f t="shared" si="4"/>
        <v>105.88</v>
      </c>
      <c r="AB6" s="21">
        <f t="shared" si="4"/>
        <v>106.53</v>
      </c>
      <c r="AC6" s="21">
        <f t="shared" si="4"/>
        <v>105.47</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42.52</v>
      </c>
      <c r="AV6" s="21">
        <f t="shared" ref="AV6:BD6" si="6">IF(AV7="",NA(),AV7)</f>
        <v>39.28</v>
      </c>
      <c r="AW6" s="21">
        <f t="shared" si="6"/>
        <v>39.17</v>
      </c>
      <c r="AX6" s="21">
        <f t="shared" si="6"/>
        <v>49.05</v>
      </c>
      <c r="AY6" s="21">
        <f t="shared" si="6"/>
        <v>49.17</v>
      </c>
      <c r="AZ6" s="21">
        <f t="shared" si="6"/>
        <v>84.84</v>
      </c>
      <c r="BA6" s="21">
        <f t="shared" si="6"/>
        <v>88.42</v>
      </c>
      <c r="BB6" s="21">
        <f t="shared" si="6"/>
        <v>93.63</v>
      </c>
      <c r="BC6" s="21">
        <f t="shared" si="6"/>
        <v>100.41</v>
      </c>
      <c r="BD6" s="21">
        <f t="shared" si="6"/>
        <v>113.88</v>
      </c>
      <c r="BE6" s="20" t="str">
        <f>IF(BE7="","",IF(BE7="-","【-】","【"&amp;SUBSTITUTE(TEXT(BE7,"#,##0.00"),"-","△")&amp;"】"))</f>
        <v>【82.75】</v>
      </c>
      <c r="BF6" s="21">
        <f>IF(BF7="",NA(),BF7)</f>
        <v>615.05999999999995</v>
      </c>
      <c r="BG6" s="21">
        <f t="shared" ref="BG6:BO6" si="7">IF(BG7="",NA(),BG7)</f>
        <v>584.64</v>
      </c>
      <c r="BH6" s="21">
        <f t="shared" si="7"/>
        <v>583.83000000000004</v>
      </c>
      <c r="BI6" s="21">
        <f t="shared" si="7"/>
        <v>588.01</v>
      </c>
      <c r="BJ6" s="21">
        <f t="shared" si="7"/>
        <v>598.72</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99.73</v>
      </c>
      <c r="BR6" s="21">
        <f t="shared" ref="BR6:BZ6" si="8">IF(BR7="",NA(),BR7)</f>
        <v>93.56</v>
      </c>
      <c r="BS6" s="21">
        <f t="shared" si="8"/>
        <v>96.7</v>
      </c>
      <c r="BT6" s="21">
        <f t="shared" si="8"/>
        <v>97.8</v>
      </c>
      <c r="BU6" s="21">
        <f t="shared" si="8"/>
        <v>97.44</v>
      </c>
      <c r="BV6" s="21">
        <f t="shared" si="8"/>
        <v>102.36</v>
      </c>
      <c r="BW6" s="21">
        <f t="shared" si="8"/>
        <v>103.76</v>
      </c>
      <c r="BX6" s="21">
        <f t="shared" si="8"/>
        <v>103.57</v>
      </c>
      <c r="BY6" s="21">
        <f t="shared" si="8"/>
        <v>104.04</v>
      </c>
      <c r="BZ6" s="21">
        <f t="shared" si="8"/>
        <v>103.73</v>
      </c>
      <c r="CA6" s="20" t="str">
        <f>IF(CA7="","",IF(CA7="-","【-】","【"&amp;SUBSTITUTE(TEXT(CA7,"#,##0.00"),"-","△")&amp;"】"))</f>
        <v>【97.94】</v>
      </c>
      <c r="CB6" s="21">
        <f>IF(CB7="",NA(),CB7)</f>
        <v>119.6</v>
      </c>
      <c r="CC6" s="21">
        <f t="shared" ref="CC6:CK6" si="9">IF(CC7="",NA(),CC7)</f>
        <v>128.21</v>
      </c>
      <c r="CD6" s="21">
        <f t="shared" si="9"/>
        <v>124.65</v>
      </c>
      <c r="CE6" s="21">
        <f t="shared" si="9"/>
        <v>123.41</v>
      </c>
      <c r="CF6" s="21">
        <f t="shared" si="9"/>
        <v>124.14</v>
      </c>
      <c r="CG6" s="21">
        <f t="shared" si="9"/>
        <v>114.01</v>
      </c>
      <c r="CH6" s="21">
        <f t="shared" si="9"/>
        <v>111.18</v>
      </c>
      <c r="CI6" s="21">
        <f t="shared" si="9"/>
        <v>111.78</v>
      </c>
      <c r="CJ6" s="21">
        <f t="shared" si="9"/>
        <v>112.75</v>
      </c>
      <c r="CK6" s="21">
        <f t="shared" si="9"/>
        <v>114.35</v>
      </c>
      <c r="CL6" s="20" t="str">
        <f>IF(CL7="","",IF(CL7="-","【-】","【"&amp;SUBSTITUTE(TEXT(CL7,"#,##0.00"),"-","△")&amp;"】"))</f>
        <v>【140.98】</v>
      </c>
      <c r="CM6" s="21">
        <f>IF(CM7="",NA(),CM7)</f>
        <v>69.709999999999994</v>
      </c>
      <c r="CN6" s="21">
        <f t="shared" ref="CN6:CV6" si="10">IF(CN7="",NA(),CN7)</f>
        <v>77.88</v>
      </c>
      <c r="CO6" s="21">
        <f t="shared" si="10"/>
        <v>71.42</v>
      </c>
      <c r="CP6" s="21">
        <f t="shared" si="10"/>
        <v>66.72</v>
      </c>
      <c r="CQ6" s="21">
        <f t="shared" si="10"/>
        <v>68.39</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99.29</v>
      </c>
      <c r="CY6" s="21">
        <f t="shared" ref="CY6:DG6" si="11">IF(CY7="",NA(),CY7)</f>
        <v>99.48</v>
      </c>
      <c r="CZ6" s="21">
        <f t="shared" si="11"/>
        <v>99.43</v>
      </c>
      <c r="DA6" s="21">
        <f t="shared" si="11"/>
        <v>99.44</v>
      </c>
      <c r="DB6" s="21">
        <f t="shared" si="11"/>
        <v>99.39</v>
      </c>
      <c r="DC6" s="21">
        <f t="shared" si="11"/>
        <v>97.24</v>
      </c>
      <c r="DD6" s="21">
        <f t="shared" si="11"/>
        <v>97.79</v>
      </c>
      <c r="DE6" s="21">
        <f t="shared" si="11"/>
        <v>97.75</v>
      </c>
      <c r="DF6" s="21">
        <f t="shared" si="11"/>
        <v>97.83</v>
      </c>
      <c r="DG6" s="21">
        <f t="shared" si="11"/>
        <v>97.9</v>
      </c>
      <c r="DH6" s="20" t="str">
        <f>IF(DH7="","",IF(DH7="-","【-】","【"&amp;SUBSTITUTE(TEXT(DH7,"#,##0.00"),"-","△")&amp;"】"))</f>
        <v>【96.00】</v>
      </c>
      <c r="DI6" s="21">
        <f>IF(DI7="",NA(),DI7)</f>
        <v>4.26</v>
      </c>
      <c r="DJ6" s="21">
        <f t="shared" ref="DJ6:DR6" si="12">IF(DJ7="",NA(),DJ7)</f>
        <v>8.43</v>
      </c>
      <c r="DK6" s="21">
        <f t="shared" si="12"/>
        <v>12.29</v>
      </c>
      <c r="DL6" s="21">
        <f t="shared" si="12"/>
        <v>15.75</v>
      </c>
      <c r="DM6" s="21">
        <f t="shared" si="12"/>
        <v>19.350000000000001</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5.71</v>
      </c>
      <c r="DU6" s="21">
        <f t="shared" ref="DU6:EC6" si="13">IF(DU7="",NA(),DU7)</f>
        <v>5.65</v>
      </c>
      <c r="DV6" s="21">
        <f t="shared" si="13"/>
        <v>8</v>
      </c>
      <c r="DW6" s="21">
        <f t="shared" si="13"/>
        <v>9.61</v>
      </c>
      <c r="DX6" s="21">
        <f t="shared" si="13"/>
        <v>10.56</v>
      </c>
      <c r="DY6" s="21">
        <f t="shared" si="13"/>
        <v>5.86</v>
      </c>
      <c r="DZ6" s="21">
        <f t="shared" si="13"/>
        <v>6.66</v>
      </c>
      <c r="EA6" s="21">
        <f t="shared" si="13"/>
        <v>8.49</v>
      </c>
      <c r="EB6" s="21">
        <f t="shared" si="13"/>
        <v>10.08</v>
      </c>
      <c r="EC6" s="21">
        <f t="shared" si="13"/>
        <v>11.2</v>
      </c>
      <c r="ED6" s="20" t="str">
        <f>IF(ED7="","",IF(ED7="-","【-】","【"&amp;SUBSTITUTE(TEXT(ED7,"#,##0.00"),"-","△")&amp;"】"))</f>
        <v>【9.46】</v>
      </c>
      <c r="EE6" s="20">
        <f>IF(EE7="",NA(),EE7)</f>
        <v>0</v>
      </c>
      <c r="EF6" s="20">
        <f t="shared" ref="EF6:EN6" si="14">IF(EF7="",NA(),EF7)</f>
        <v>0</v>
      </c>
      <c r="EG6" s="20">
        <f t="shared" si="14"/>
        <v>0</v>
      </c>
      <c r="EH6" s="20">
        <f t="shared" si="14"/>
        <v>0</v>
      </c>
      <c r="EI6" s="21">
        <f t="shared" si="14"/>
        <v>0.2</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15">
      <c r="A7" s="14"/>
      <c r="B7" s="23">
        <v>2024</v>
      </c>
      <c r="C7" s="23">
        <v>132098</v>
      </c>
      <c r="D7" s="23">
        <v>46</v>
      </c>
      <c r="E7" s="23">
        <v>17</v>
      </c>
      <c r="F7" s="23">
        <v>1</v>
      </c>
      <c r="G7" s="23">
        <v>0</v>
      </c>
      <c r="H7" s="23" t="s">
        <v>96</v>
      </c>
      <c r="I7" s="23" t="s">
        <v>97</v>
      </c>
      <c r="J7" s="23" t="s">
        <v>98</v>
      </c>
      <c r="K7" s="23" t="s">
        <v>99</v>
      </c>
      <c r="L7" s="23" t="s">
        <v>100</v>
      </c>
      <c r="M7" s="23" t="s">
        <v>101</v>
      </c>
      <c r="N7" s="24" t="s">
        <v>102</v>
      </c>
      <c r="O7" s="24">
        <v>73.53</v>
      </c>
      <c r="P7" s="24">
        <v>99.14</v>
      </c>
      <c r="Q7" s="24">
        <v>91.15</v>
      </c>
      <c r="R7" s="24">
        <v>2068</v>
      </c>
      <c r="S7" s="24">
        <v>430170</v>
      </c>
      <c r="T7" s="24">
        <v>71.55</v>
      </c>
      <c r="U7" s="24">
        <v>6012.16</v>
      </c>
      <c r="V7" s="24">
        <v>426435</v>
      </c>
      <c r="W7" s="24">
        <v>50.44</v>
      </c>
      <c r="X7" s="24">
        <v>8454.2999999999993</v>
      </c>
      <c r="Y7" s="24">
        <v>107.96</v>
      </c>
      <c r="Z7" s="24">
        <v>104.55</v>
      </c>
      <c r="AA7" s="24">
        <v>105.88</v>
      </c>
      <c r="AB7" s="24">
        <v>106.53</v>
      </c>
      <c r="AC7" s="24">
        <v>105.47</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42.52</v>
      </c>
      <c r="AV7" s="24">
        <v>39.28</v>
      </c>
      <c r="AW7" s="24">
        <v>39.17</v>
      </c>
      <c r="AX7" s="24">
        <v>49.05</v>
      </c>
      <c r="AY7" s="24">
        <v>49.17</v>
      </c>
      <c r="AZ7" s="24">
        <v>84.84</v>
      </c>
      <c r="BA7" s="24">
        <v>88.42</v>
      </c>
      <c r="BB7" s="24">
        <v>93.63</v>
      </c>
      <c r="BC7" s="24">
        <v>100.41</v>
      </c>
      <c r="BD7" s="24">
        <v>113.88</v>
      </c>
      <c r="BE7" s="24">
        <v>82.75</v>
      </c>
      <c r="BF7" s="24">
        <v>615.05999999999995</v>
      </c>
      <c r="BG7" s="24">
        <v>584.64</v>
      </c>
      <c r="BH7" s="24">
        <v>583.83000000000004</v>
      </c>
      <c r="BI7" s="24">
        <v>588.01</v>
      </c>
      <c r="BJ7" s="24">
        <v>598.72</v>
      </c>
      <c r="BK7" s="24">
        <v>565.62</v>
      </c>
      <c r="BL7" s="24">
        <v>544.61</v>
      </c>
      <c r="BM7" s="24">
        <v>525.07000000000005</v>
      </c>
      <c r="BN7" s="24">
        <v>499.16</v>
      </c>
      <c r="BO7" s="24">
        <v>481.58</v>
      </c>
      <c r="BP7" s="24">
        <v>602.55999999999995</v>
      </c>
      <c r="BQ7" s="24">
        <v>99.73</v>
      </c>
      <c r="BR7" s="24">
        <v>93.56</v>
      </c>
      <c r="BS7" s="24">
        <v>96.7</v>
      </c>
      <c r="BT7" s="24">
        <v>97.8</v>
      </c>
      <c r="BU7" s="24">
        <v>97.44</v>
      </c>
      <c r="BV7" s="24">
        <v>102.36</v>
      </c>
      <c r="BW7" s="24">
        <v>103.76</v>
      </c>
      <c r="BX7" s="24">
        <v>103.57</v>
      </c>
      <c r="BY7" s="24">
        <v>104.04</v>
      </c>
      <c r="BZ7" s="24">
        <v>103.73</v>
      </c>
      <c r="CA7" s="24">
        <v>97.94</v>
      </c>
      <c r="CB7" s="24">
        <v>119.6</v>
      </c>
      <c r="CC7" s="24">
        <v>128.21</v>
      </c>
      <c r="CD7" s="24">
        <v>124.65</v>
      </c>
      <c r="CE7" s="24">
        <v>123.41</v>
      </c>
      <c r="CF7" s="24">
        <v>124.14</v>
      </c>
      <c r="CG7" s="24">
        <v>114.01</v>
      </c>
      <c r="CH7" s="24">
        <v>111.18</v>
      </c>
      <c r="CI7" s="24">
        <v>111.78</v>
      </c>
      <c r="CJ7" s="24">
        <v>112.75</v>
      </c>
      <c r="CK7" s="24">
        <v>114.35</v>
      </c>
      <c r="CL7" s="24">
        <v>140.97999999999999</v>
      </c>
      <c r="CM7" s="24">
        <v>69.709999999999994</v>
      </c>
      <c r="CN7" s="24">
        <v>77.88</v>
      </c>
      <c r="CO7" s="24">
        <v>71.42</v>
      </c>
      <c r="CP7" s="24">
        <v>66.72</v>
      </c>
      <c r="CQ7" s="24">
        <v>68.39</v>
      </c>
      <c r="CR7" s="24">
        <v>67.709999999999994</v>
      </c>
      <c r="CS7" s="24">
        <v>67.13</v>
      </c>
      <c r="CT7" s="24">
        <v>66.819999999999993</v>
      </c>
      <c r="CU7" s="24">
        <v>65.98</v>
      </c>
      <c r="CV7" s="24">
        <v>66.27</v>
      </c>
      <c r="CW7" s="24">
        <v>60.13</v>
      </c>
      <c r="CX7" s="24">
        <v>99.29</v>
      </c>
      <c r="CY7" s="24">
        <v>99.48</v>
      </c>
      <c r="CZ7" s="24">
        <v>99.43</v>
      </c>
      <c r="DA7" s="24">
        <v>99.44</v>
      </c>
      <c r="DB7" s="24">
        <v>99.39</v>
      </c>
      <c r="DC7" s="24">
        <v>97.24</v>
      </c>
      <c r="DD7" s="24">
        <v>97.79</v>
      </c>
      <c r="DE7" s="24">
        <v>97.75</v>
      </c>
      <c r="DF7" s="24">
        <v>97.83</v>
      </c>
      <c r="DG7" s="24">
        <v>97.9</v>
      </c>
      <c r="DH7" s="24">
        <v>96</v>
      </c>
      <c r="DI7" s="24">
        <v>4.26</v>
      </c>
      <c r="DJ7" s="24">
        <v>8.43</v>
      </c>
      <c r="DK7" s="24">
        <v>12.29</v>
      </c>
      <c r="DL7" s="24">
        <v>15.75</v>
      </c>
      <c r="DM7" s="24">
        <v>19.350000000000001</v>
      </c>
      <c r="DN7" s="24">
        <v>27.39</v>
      </c>
      <c r="DO7" s="24">
        <v>30.42</v>
      </c>
      <c r="DP7" s="24">
        <v>32.96</v>
      </c>
      <c r="DQ7" s="24">
        <v>34.909999999999997</v>
      </c>
      <c r="DR7" s="24">
        <v>36.93</v>
      </c>
      <c r="DS7" s="24">
        <v>42.2</v>
      </c>
      <c r="DT7" s="24">
        <v>5.71</v>
      </c>
      <c r="DU7" s="24">
        <v>5.65</v>
      </c>
      <c r="DV7" s="24">
        <v>8</v>
      </c>
      <c r="DW7" s="24">
        <v>9.61</v>
      </c>
      <c r="DX7" s="24">
        <v>10.56</v>
      </c>
      <c r="DY7" s="24">
        <v>5.86</v>
      </c>
      <c r="DZ7" s="24">
        <v>6.66</v>
      </c>
      <c r="EA7" s="24">
        <v>8.49</v>
      </c>
      <c r="EB7" s="24">
        <v>10.08</v>
      </c>
      <c r="EC7" s="24">
        <v>11.2</v>
      </c>
      <c r="ED7" s="24">
        <v>9.4600000000000009</v>
      </c>
      <c r="EE7" s="24">
        <v>0</v>
      </c>
      <c r="EF7" s="24">
        <v>0</v>
      </c>
      <c r="EG7" s="24">
        <v>0</v>
      </c>
      <c r="EH7" s="24">
        <v>0</v>
      </c>
      <c r="EI7" s="24">
        <v>0.2</v>
      </c>
      <c r="EJ7" s="24">
        <v>0.19</v>
      </c>
      <c r="EK7" s="24">
        <v>0.14000000000000001</v>
      </c>
      <c r="EL7" s="24">
        <v>0.15</v>
      </c>
      <c r="EM7" s="24">
        <v>0.12</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和宏(下水道部下水道経営総務課経営管理係)</cp:lastModifiedBy>
  <cp:lastPrinted>2026-01-21T00:34:54Z</cp:lastPrinted>
  <dcterms:created xsi:type="dcterms:W3CDTF">2025-12-23T05:59:26Z</dcterms:created>
  <dcterms:modified xsi:type="dcterms:W3CDTF">2026-01-22T04:08:09Z</dcterms:modified>
  <cp:category/>
</cp:coreProperties>
</file>