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chihousai-s\03_公営企業\03-通年業務\15- 2月_経営比較分析表★\R6年度\R7.1.21【総務省23〆】公営企業に係る経営比較分析表（令和５年度決算）の分析等について（依頼）\04_団体→都\09 町田市●\"/>
    </mc:Choice>
  </mc:AlternateContent>
  <xr:revisionPtr revIDLastSave="0" documentId="13_ncr:1_{88C245A7-C4DC-4913-842E-0856409DB701}" xr6:coauthVersionLast="47" xr6:coauthVersionMax="47" xr10:uidLastSave="{00000000-0000-0000-0000-000000000000}"/>
  <workbookProtection workbookAlgorithmName="SHA-512" workbookHashValue="F4Ieve8/cAOutr4oXLdS4csKbGf1WQVF89w367gR+YufoWS1qH04HmomTWfGw7vRWzCasryBNS/nS9a/Uo5BMg==" workbookSaltValue="GKrJa1lvB+dtzQ2CbgXxb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H85" i="4"/>
  <c r="G85" i="4"/>
  <c r="E85" i="4"/>
  <c r="BB10" i="4"/>
  <c r="AT10" i="4"/>
  <c r="P10" i="4"/>
  <c r="I10" i="4"/>
  <c r="AT8" i="4"/>
  <c r="AL8" i="4"/>
  <c r="W8" i="4"/>
  <c r="P8" i="4"/>
  <c r="B6"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<sst xmlns="http://schemas.openxmlformats.org/spreadsheetml/2006/main" count="253" uniqueCount="116">
  <si>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</si>
  <si>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</si>
  <si>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</si>
  <si>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</si>
  <si>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</si>
  <si>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</si>
  <si>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</si>
  <si>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</si>
  <si>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</si>
  <si>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</si>
  <si>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</si>
  <si>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</si>
  <si>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</si>
  <si>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</si>
  <si>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</si>
  <si>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</si>
  <si>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</si>
  <si>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</si>
  <si>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</si>
  <si>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</si>
  <si>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</si>
  <si>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</si>
  <si>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</si>
  <si>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</si>
  <si>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</si>
  <si>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</si>
  <si>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</si>
  <si>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</si>
  <si>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</si>
  <si>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</si>
  <si>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</si>
  <si>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</si>
  <si>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</si>
  <si>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</si>
  <si>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</si>
  <si>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</si>
  <si>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</si>
  <si>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</si>
  <si>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</si>
  <si>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</si>
  <si>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</si>
  <si>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</si>
  <si>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</si>
  <si>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</si>
  <si>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</si>
  <si>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</si>
  <si>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</si>
  <si>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</si>
  <si>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</si>
  <si>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</si>
  <si>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</si>
  <si>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</si>
  <si>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</si>
  <si>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</si>
  <si>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</si>
  <si>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</si>
  <si>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</si>
  <si>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</si>
  <si>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</si>
  <si>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</si>
  <si>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</si>
  <si>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</si>
  <si>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</si>
  <si>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</si>
  <si>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</si>
  <si>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</si>
  <si>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</si>
  <si>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</si>
  <si>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</si>
  <si>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</si>
  <si>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</si>
  <si>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</si>
  <si>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</si>
  <si>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</si>
  <si>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</si>
  <si>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</si>
  <si>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</si>
  <si>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</si>
  <si>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</si>
  <si>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</si>
  <si>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</si>
  <si>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</si>
  <si>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</si>
  <si>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</si>
  <si>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</si>
  <si>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</si>
  <si>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</si>
  <si>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</si>
  <si>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</si>
  <si>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</si>
  <si>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</si>
  <si>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</si>
  <si>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</si>
  <si>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</si>
  <si>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</si>
  <si>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</si>
  <si>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町田市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</si>
  <si>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</si>
  <si>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</si>
  <si>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</si>
  <si>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</si>
  <si>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</si>
  <si>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</si>
  <si>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</si>
  <si>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</si>
  <si>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</si>
  <si>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</si>
  <si>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</si>
  <si>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</si>
  <si>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</si>
  <si>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</si>
  <si>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</si>
  <si>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</si>
  <si>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前年度から若干上昇しているものの、今年度も類似団体平均を下回っています。これは、当市は令和2年度に法適用となり、その際、有形固定資産についてはその取得時から法適用まで継続的に減価償却を行ってきたものと見なして取得原価の切り下げを行った上で、法適用初年度から減価償却を開始したことが大きな要因です。そのため、この値にとらわれず、ストックマネジメント計画に基づく計画的な修繕・改築更新を図っていく必要があります。
・「③管渠改善率」は、前年度と同じ0%ですが、「②管渠老朽化率」は9％程度に留まっており類似団体平均も下回っていることから、現状では管路施設の更新が遅延しているという状況ではないと考えられます。今後は、急速な老朽化が見込まれており、ストックマネジメント計画に基づき計画的に修繕・改築更新を行っていく必要があります。</t>
    <phoneticPr fontId="4"/>
  </si>
  <si>
    <t>・「③流動比率」は類似団体平均を下回っていますが、「①経常収支比率」は引き続き100％は上回っており、「④企業債残高対事業規模比率」も同水準を保っていることから、「経営の健全性」は保たれていると考えられます。また、「⑤経費回収率」は今年度も100％を下回ったものの、前年度から上昇しており、「⑥汚水処理原価」も減少傾向となったことから「経営の効率性」についても改善が見られています。「老朽化の状況」については管路施設の更新が遅延している状況ではないものの、今後の老朽化の進行を見込んで、計画的に修繕・改築更新を行っていく必要があります。
　以上のことを踏まえ、各指標値の今後の推移を注視しつつ、持続的かつ安定的な下水道事業経営の実現のため、経営基盤の強化と財政マネジメントの向上に取り組んでいきます。</t>
    <phoneticPr fontId="4"/>
  </si>
  <si>
    <t>下水処理場の維持管理費を中心とした費用の執行抑制に取り組んだこと等により、「①経常収支比率」と「⑤経費回収率」が前年度から上昇し、「⑥汚水処理原価」が減少しました。結果としては良好な傾向と言えますが、今後は老朽化が進む施設の修繕等維持管理費が増加すると見込んでおり、また人口減少等に伴う下水道使用料収入の減少も予想されているため、より一層の業務見直しや経費削減を図り、収益増進についても積極的に検討していく必要があります。
・当市は、単独で2つの下水処理場を保有しており、整備改良に対する企業債残高が大きくなっています。そのため流動負債に占める元金償還金の割合が大きく、「③流動比率」は類似団体平均を下回っています。一方で有利子負債である企業債の元金償還が進み、「④企業債残高対事業規模比率」は今年度も同水準を維持しています。今後は老朽化した施設の改築更新の本格化により企業債残高の増加が見込まれているため、その元利償還費によって経営が圧迫されることのないよう計画的な改築更新と適正な企業債の借入れに努めていく必要があります。
・「⑦施設利用率」は、引き続き類似団体平均を上回っており、良好な状態と言えます。
・「⑧水洗化率」は、引き続き100%に迫っており、当市の下水道事業が「整備」から「維持管理・改築更新」の時代へシフトしつつあると言えます。</t>
    <rPh sb="352" eb="355">
      <t>ドウスイジュン</t>
    </rPh>
    <rPh sb="356" eb="358">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</si>
</sst>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E59-4DD0-9F82-381254F9344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0.19</c:v>
                </c:pt>
                <c:pt idx="2">
                  <c:v>0.14000000000000001</c:v>
                </c:pt>
                <c:pt idx="3">
                  <c:v>0.15</c:v>
                </c:pt>
                <c:pt idx="4">
                  <c:v>0.12</c:v>
                </c:pt>
              </c:numCache>
            </c:numRef>
          </c:val>
          <c:smooth val="0"/>
          <c:extLst>
            <c:ext xmlns:c16="http://schemas.microsoft.com/office/drawing/2014/chart" uri="{C3380CC4-5D6E-409C-BE32-E72D297353CC}">
              <c16:uniqueId val="{00000001-CE59-4DD0-9F82-381254F9344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69.709999999999994</c:v>
                </c:pt>
                <c:pt idx="2">
                  <c:v>77.88</c:v>
                </c:pt>
                <c:pt idx="3">
                  <c:v>71.42</c:v>
                </c:pt>
                <c:pt idx="4">
                  <c:v>66.72</c:v>
                </c:pt>
              </c:numCache>
            </c:numRef>
          </c:val>
          <c:extLst>
            <c:ext xmlns:c16="http://schemas.microsoft.com/office/drawing/2014/chart" uri="{C3380CC4-5D6E-409C-BE32-E72D297353CC}">
              <c16:uniqueId val="{00000000-8434-42B9-9518-32733103212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67.709999999999994</c:v>
                </c:pt>
                <c:pt idx="2">
                  <c:v>67.13</c:v>
                </c:pt>
                <c:pt idx="3">
                  <c:v>66.819999999999993</c:v>
                </c:pt>
                <c:pt idx="4">
                  <c:v>65.98</c:v>
                </c:pt>
              </c:numCache>
            </c:numRef>
          </c:val>
          <c:smooth val="0"/>
          <c:extLst>
            <c:ext xmlns:c16="http://schemas.microsoft.com/office/drawing/2014/chart" uri="{C3380CC4-5D6E-409C-BE32-E72D297353CC}">
              <c16:uniqueId val="{00000001-8434-42B9-9518-32733103212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99.29</c:v>
                </c:pt>
                <c:pt idx="2">
                  <c:v>99.48</c:v>
                </c:pt>
                <c:pt idx="3">
                  <c:v>99.43</c:v>
                </c:pt>
                <c:pt idx="4">
                  <c:v>99.44</c:v>
                </c:pt>
              </c:numCache>
            </c:numRef>
          </c:val>
          <c:extLst>
            <c:ext xmlns:c16="http://schemas.microsoft.com/office/drawing/2014/chart" uri="{C3380CC4-5D6E-409C-BE32-E72D297353CC}">
              <c16:uniqueId val="{00000000-6FD0-403D-BE84-4943C1D4375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97.24</c:v>
                </c:pt>
                <c:pt idx="2">
                  <c:v>97.79</c:v>
                </c:pt>
                <c:pt idx="3">
                  <c:v>97.75</c:v>
                </c:pt>
                <c:pt idx="4">
                  <c:v>97.83</c:v>
                </c:pt>
              </c:numCache>
            </c:numRef>
          </c:val>
          <c:smooth val="0"/>
          <c:extLst>
            <c:ext xmlns:c16="http://schemas.microsoft.com/office/drawing/2014/chart" uri="{C3380CC4-5D6E-409C-BE32-E72D297353CC}">
              <c16:uniqueId val="{00000001-6FD0-403D-BE84-4943C1D4375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107.96</c:v>
                </c:pt>
                <c:pt idx="2">
                  <c:v>104.55</c:v>
                </c:pt>
                <c:pt idx="3">
                  <c:v>105.88</c:v>
                </c:pt>
                <c:pt idx="4">
                  <c:v>106.53</c:v>
                </c:pt>
              </c:numCache>
            </c:numRef>
          </c:val>
          <c:extLst>
            <c:ext xmlns:c16="http://schemas.microsoft.com/office/drawing/2014/chart" uri="{C3380CC4-5D6E-409C-BE32-E72D297353CC}">
              <c16:uniqueId val="{00000000-399E-48E1-9BC3-C8C995B3E4F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107.05</c:v>
                </c:pt>
                <c:pt idx="2">
                  <c:v>106.43</c:v>
                </c:pt>
                <c:pt idx="3">
                  <c:v>106.81</c:v>
                </c:pt>
                <c:pt idx="4">
                  <c:v>106.99</c:v>
                </c:pt>
              </c:numCache>
            </c:numRef>
          </c:val>
          <c:smooth val="0"/>
          <c:extLst>
            <c:ext xmlns:c16="http://schemas.microsoft.com/office/drawing/2014/chart" uri="{C3380CC4-5D6E-409C-BE32-E72D297353CC}">
              <c16:uniqueId val="{00000001-399E-48E1-9BC3-C8C995B3E4F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4.26</c:v>
                </c:pt>
                <c:pt idx="2">
                  <c:v>8.43</c:v>
                </c:pt>
                <c:pt idx="3">
                  <c:v>12.29</c:v>
                </c:pt>
                <c:pt idx="4">
                  <c:v>15.75</c:v>
                </c:pt>
              </c:numCache>
            </c:numRef>
          </c:val>
          <c:extLst>
            <c:ext xmlns:c16="http://schemas.microsoft.com/office/drawing/2014/chart" uri="{C3380CC4-5D6E-409C-BE32-E72D297353CC}">
              <c16:uniqueId val="{00000000-E5D9-4E9D-8652-D9F01386F13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27.39</c:v>
                </c:pt>
                <c:pt idx="2">
                  <c:v>30.42</c:v>
                </c:pt>
                <c:pt idx="3">
                  <c:v>32.96</c:v>
                </c:pt>
                <c:pt idx="4">
                  <c:v>34.909999999999997</c:v>
                </c:pt>
              </c:numCache>
            </c:numRef>
          </c:val>
          <c:smooth val="0"/>
          <c:extLst>
            <c:ext xmlns:c16="http://schemas.microsoft.com/office/drawing/2014/chart" uri="{C3380CC4-5D6E-409C-BE32-E72D297353CC}">
              <c16:uniqueId val="{00000001-E5D9-4E9D-8652-D9F01386F13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5.71</c:v>
                </c:pt>
                <c:pt idx="2">
                  <c:v>5.65</c:v>
                </c:pt>
                <c:pt idx="3">
                  <c:v>8</c:v>
                </c:pt>
                <c:pt idx="4">
                  <c:v>9.61</c:v>
                </c:pt>
              </c:numCache>
            </c:numRef>
          </c:val>
          <c:extLst>
            <c:ext xmlns:c16="http://schemas.microsoft.com/office/drawing/2014/chart" uri="{C3380CC4-5D6E-409C-BE32-E72D297353CC}">
              <c16:uniqueId val="{00000000-A622-478A-B9A5-638CBC79DE8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5.86</c:v>
                </c:pt>
                <c:pt idx="2">
                  <c:v>6.66</c:v>
                </c:pt>
                <c:pt idx="3">
                  <c:v>8.49</c:v>
                </c:pt>
                <c:pt idx="4">
                  <c:v>10.08</c:v>
                </c:pt>
              </c:numCache>
            </c:numRef>
          </c:val>
          <c:smooth val="0"/>
          <c:extLst>
            <c:ext xmlns:c16="http://schemas.microsoft.com/office/drawing/2014/chart" uri="{C3380CC4-5D6E-409C-BE32-E72D297353CC}">
              <c16:uniqueId val="{00000001-A622-478A-B9A5-638CBC79DE8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857-49EB-B461-3E95F4B8A96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1857-49EB-B461-3E95F4B8A96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42.52</c:v>
                </c:pt>
                <c:pt idx="2">
                  <c:v>39.28</c:v>
                </c:pt>
                <c:pt idx="3">
                  <c:v>39.17</c:v>
                </c:pt>
                <c:pt idx="4">
                  <c:v>49.05</c:v>
                </c:pt>
              </c:numCache>
            </c:numRef>
          </c:val>
          <c:extLst>
            <c:ext xmlns:c16="http://schemas.microsoft.com/office/drawing/2014/chart" uri="{C3380CC4-5D6E-409C-BE32-E72D297353CC}">
              <c16:uniqueId val="{00000000-7C1F-45DA-B358-7E1749410DF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84.84</c:v>
                </c:pt>
                <c:pt idx="2">
                  <c:v>88.42</c:v>
                </c:pt>
                <c:pt idx="3">
                  <c:v>93.63</c:v>
                </c:pt>
                <c:pt idx="4">
                  <c:v>100.41</c:v>
                </c:pt>
              </c:numCache>
            </c:numRef>
          </c:val>
          <c:smooth val="0"/>
          <c:extLst>
            <c:ext xmlns:c16="http://schemas.microsoft.com/office/drawing/2014/chart" uri="{C3380CC4-5D6E-409C-BE32-E72D297353CC}">
              <c16:uniqueId val="{00000001-7C1F-45DA-B358-7E1749410DF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615.05999999999995</c:v>
                </c:pt>
                <c:pt idx="2">
                  <c:v>584.64</c:v>
                </c:pt>
                <c:pt idx="3">
                  <c:v>583.83000000000004</c:v>
                </c:pt>
                <c:pt idx="4">
                  <c:v>588.01</c:v>
                </c:pt>
              </c:numCache>
            </c:numRef>
          </c:val>
          <c:extLst>
            <c:ext xmlns:c16="http://schemas.microsoft.com/office/drawing/2014/chart" uri="{C3380CC4-5D6E-409C-BE32-E72D297353CC}">
              <c16:uniqueId val="{00000000-4E64-48E7-891A-70AC4B51D25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565.62</c:v>
                </c:pt>
                <c:pt idx="2">
                  <c:v>544.61</c:v>
                </c:pt>
                <c:pt idx="3">
                  <c:v>525.07000000000005</c:v>
                </c:pt>
                <c:pt idx="4">
                  <c:v>499.16</c:v>
                </c:pt>
              </c:numCache>
            </c:numRef>
          </c:val>
          <c:smooth val="0"/>
          <c:extLst>
            <c:ext xmlns:c16="http://schemas.microsoft.com/office/drawing/2014/chart" uri="{C3380CC4-5D6E-409C-BE32-E72D297353CC}">
              <c16:uniqueId val="{00000001-4E64-48E7-891A-70AC4B51D25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99.73</c:v>
                </c:pt>
                <c:pt idx="2">
                  <c:v>93.56</c:v>
                </c:pt>
                <c:pt idx="3">
                  <c:v>96.7</c:v>
                </c:pt>
                <c:pt idx="4">
                  <c:v>97.8</c:v>
                </c:pt>
              </c:numCache>
            </c:numRef>
          </c:val>
          <c:extLst>
            <c:ext xmlns:c16="http://schemas.microsoft.com/office/drawing/2014/chart" uri="{C3380CC4-5D6E-409C-BE32-E72D297353CC}">
              <c16:uniqueId val="{00000000-9EEC-48E7-BA13-E3DF87CE7D0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102.36</c:v>
                </c:pt>
                <c:pt idx="2">
                  <c:v>103.76</c:v>
                </c:pt>
                <c:pt idx="3">
                  <c:v>103.57</c:v>
                </c:pt>
                <c:pt idx="4">
                  <c:v>104.04</c:v>
                </c:pt>
              </c:numCache>
            </c:numRef>
          </c:val>
          <c:smooth val="0"/>
          <c:extLst>
            <c:ext xmlns:c16="http://schemas.microsoft.com/office/drawing/2014/chart" uri="{C3380CC4-5D6E-409C-BE32-E72D297353CC}">
              <c16:uniqueId val="{00000001-9EEC-48E7-BA13-E3DF87CE7D0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119.6</c:v>
                </c:pt>
                <c:pt idx="2">
                  <c:v>128.21</c:v>
                </c:pt>
                <c:pt idx="3">
                  <c:v>124.65</c:v>
                </c:pt>
                <c:pt idx="4">
                  <c:v>123.41</c:v>
                </c:pt>
              </c:numCache>
            </c:numRef>
          </c:val>
          <c:extLst>
            <c:ext xmlns:c16="http://schemas.microsoft.com/office/drawing/2014/chart" uri="{C3380CC4-5D6E-409C-BE32-E72D297353CC}">
              <c16:uniqueId val="{00000000-9E38-414A-8998-1A1DCA7EFAD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114.01</c:v>
                </c:pt>
                <c:pt idx="2">
                  <c:v>111.18</c:v>
                </c:pt>
                <c:pt idx="3">
                  <c:v>111.78</c:v>
                </c:pt>
                <c:pt idx="4">
                  <c:v>112.75</c:v>
                </c:pt>
              </c:numCache>
            </c:numRef>
          </c:val>
          <c:smooth val="0"/>
          <c:extLst>
            <c:ext xmlns:c16="http://schemas.microsoft.com/office/drawing/2014/chart" uri="{C3380CC4-5D6E-409C-BE32-E72D297353CC}">
              <c16:uniqueId val="{00000001-9E38-414A-8998-1A1DCA7EFAD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東京都　町田市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Ab</v>
      </c>
      <c r="X8" s="39"/>
      <c r="Y8" s="39"/>
      <c r="Z8" s="39"/>
      <c r="AA8" s="39"/>
      <c r="AB8" s="39"/>
      <c r="AC8" s="39"/>
      <c r="AD8" s="40" t="str">
        <f>データ!$M$6</f>
        <v>非設置</v>
      </c>
      <c r="AE8" s="40"/>
      <c r="AF8" s="40"/>
      <c r="AG8" s="40"/>
      <c r="AH8" s="40"/>
      <c r="AI8" s="40"/>
      <c r="AJ8" s="40"/>
      <c r="AK8" s="3"/>
      <c r="AL8" s="41">
        <f>データ!S6</f>
        <v>430380</v>
      </c>
      <c r="AM8" s="41"/>
      <c r="AN8" s="41"/>
      <c r="AO8" s="41"/>
      <c r="AP8" s="41"/>
      <c r="AQ8" s="41"/>
      <c r="AR8" s="41"/>
      <c r="AS8" s="41"/>
      <c r="AT8" s="34">
        <f>データ!T6</f>
        <v>71.55</v>
      </c>
      <c r="AU8" s="34"/>
      <c r="AV8" s="34"/>
      <c r="AW8" s="34"/>
      <c r="AX8" s="34"/>
      <c r="AY8" s="34"/>
      <c r="AZ8" s="34"/>
      <c r="BA8" s="34"/>
      <c r="BB8" s="34">
        <f>データ!U6</f>
        <v>6015.09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73.599999999999994</v>
      </c>
      <c r="J10" s="34"/>
      <c r="K10" s="34"/>
      <c r="L10" s="34"/>
      <c r="M10" s="34"/>
      <c r="N10" s="34"/>
      <c r="O10" s="34"/>
      <c r="P10" s="34">
        <f>データ!P6</f>
        <v>99.1</v>
      </c>
      <c r="Q10" s="34"/>
      <c r="R10" s="34"/>
      <c r="S10" s="34"/>
      <c r="T10" s="34"/>
      <c r="U10" s="34"/>
      <c r="V10" s="34"/>
      <c r="W10" s="34">
        <f>データ!Q6</f>
        <v>93.73</v>
      </c>
      <c r="X10" s="34"/>
      <c r="Y10" s="34"/>
      <c r="Z10" s="34"/>
      <c r="AA10" s="34"/>
      <c r="AB10" s="34"/>
      <c r="AC10" s="34"/>
      <c r="AD10" s="41">
        <f>データ!R6</f>
        <v>2068</v>
      </c>
      <c r="AE10" s="41"/>
      <c r="AF10" s="41"/>
      <c r="AG10" s="41"/>
      <c r="AH10" s="41"/>
      <c r="AI10" s="41"/>
      <c r="AJ10" s="41"/>
      <c r="AK10" s="2"/>
      <c r="AL10" s="41">
        <f>データ!V6</f>
        <v>426675</v>
      </c>
      <c r="AM10" s="41"/>
      <c r="AN10" s="41"/>
      <c r="AO10" s="41"/>
      <c r="AP10" s="41"/>
      <c r="AQ10" s="41"/>
      <c r="AR10" s="41"/>
      <c r="AS10" s="41"/>
      <c r="AT10" s="34">
        <f>データ!W6</f>
        <v>50.18</v>
      </c>
      <c r="AU10" s="34"/>
      <c r="AV10" s="34"/>
      <c r="AW10" s="34"/>
      <c r="AX10" s="34"/>
      <c r="AY10" s="34"/>
      <c r="AZ10" s="34"/>
      <c r="BA10" s="34"/>
      <c r="BB10" s="34">
        <f>データ!X6</f>
        <v>8502.89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113</v>
      </c>
      <c r="BM47" s="80"/>
      <c r="BN47" s="80"/>
      <c r="BO47" s="80"/>
      <c r="BP47" s="80"/>
      <c r="BQ47" s="80"/>
      <c r="BR47" s="80"/>
      <c r="BS47" s="80"/>
      <c r="BT47" s="80"/>
      <c r="BU47" s="80"/>
      <c r="BV47" s="80"/>
      <c r="BW47" s="80"/>
      <c r="BX47" s="80"/>
      <c r="BY47" s="80"/>
      <c r="BZ47" s="8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9"/>
      <c r="BM60" s="80"/>
      <c r="BN60" s="80"/>
      <c r="BO60" s="80"/>
      <c r="BP60" s="80"/>
      <c r="BQ60" s="80"/>
      <c r="BR60" s="80"/>
      <c r="BS60" s="80"/>
      <c r="BT60" s="80"/>
      <c r="BU60" s="80"/>
      <c r="BV60" s="80"/>
      <c r="BW60" s="80"/>
      <c r="BX60" s="80"/>
      <c r="BY60" s="80"/>
      <c r="BZ60" s="81"/>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9"/>
      <c r="BM61" s="80"/>
      <c r="BN61" s="80"/>
      <c r="BO61" s="80"/>
      <c r="BP61" s="80"/>
      <c r="BQ61" s="80"/>
      <c r="BR61" s="80"/>
      <c r="BS61" s="80"/>
      <c r="BT61" s="80"/>
      <c r="BU61" s="80"/>
      <c r="BV61" s="80"/>
      <c r="BW61" s="80"/>
      <c r="BX61" s="80"/>
      <c r="BY61" s="80"/>
      <c r="BZ61" s="8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114</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Qb1gjA1NPy13GtWvivqg3HRFIDWakQLWxzWtabbjKyMxET62QwhimTBxulbpVp19DziapJSejam8vkARJFcw4w==" saltValue="l+gSIg51oyee6sTdFKUIM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132098</v>
      </c>
      <c r="D6" s="19">
        <f t="shared" si="3"/>
        <v>46</v>
      </c>
      <c r="E6" s="19">
        <f t="shared" si="3"/>
        <v>17</v>
      </c>
      <c r="F6" s="19">
        <f t="shared" si="3"/>
        <v>1</v>
      </c>
      <c r="G6" s="19">
        <f t="shared" si="3"/>
        <v>0</v>
      </c>
      <c r="H6" s="19" t="str">
        <f t="shared" si="3"/>
        <v>東京都　町田市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73.599999999999994</v>
      </c>
      <c r="P6" s="20">
        <f t="shared" si="3"/>
        <v>99.1</v>
      </c>
      <c r="Q6" s="20">
        <f t="shared" si="3"/>
        <v>93.73</v>
      </c>
      <c r="R6" s="20">
        <f t="shared" si="3"/>
        <v>2068</v>
      </c>
      <c r="S6" s="20">
        <f t="shared" si="3"/>
        <v>430380</v>
      </c>
      <c r="T6" s="20">
        <f t="shared" si="3"/>
        <v>71.55</v>
      </c>
      <c r="U6" s="20">
        <f t="shared" si="3"/>
        <v>6015.09</v>
      </c>
      <c r="V6" s="20">
        <f t="shared" si="3"/>
        <v>426675</v>
      </c>
      <c r="W6" s="20">
        <f t="shared" si="3"/>
        <v>50.18</v>
      </c>
      <c r="X6" s="20">
        <f t="shared" si="3"/>
        <v>8502.89</v>
      </c>
      <c r="Y6" s="21" t="str">
        <f>IF(Y7="",NA(),Y7)</f>
        <v>-</v>
      </c>
      <c r="Z6" s="21">
        <f t="shared" ref="Z6:AH6" si="4">IF(Z7="",NA(),Z7)</f>
        <v>107.96</v>
      </c>
      <c r="AA6" s="21">
        <f t="shared" si="4"/>
        <v>104.55</v>
      </c>
      <c r="AB6" s="21">
        <f t="shared" si="4"/>
        <v>105.88</v>
      </c>
      <c r="AC6" s="21">
        <f t="shared" si="4"/>
        <v>106.53</v>
      </c>
      <c r="AD6" s="21" t="str">
        <f t="shared" si="4"/>
        <v>-</v>
      </c>
      <c r="AE6" s="21">
        <f t="shared" si="4"/>
        <v>107.05</v>
      </c>
      <c r="AF6" s="21">
        <f t="shared" si="4"/>
        <v>106.43</v>
      </c>
      <c r="AG6" s="21">
        <f t="shared" si="4"/>
        <v>106.81</v>
      </c>
      <c r="AH6" s="21">
        <f t="shared" si="4"/>
        <v>106.99</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0">
        <f t="shared" si="5"/>
        <v>0</v>
      </c>
      <c r="AQ6" s="20">
        <f t="shared" si="5"/>
        <v>0</v>
      </c>
      <c r="AR6" s="20">
        <f t="shared" si="5"/>
        <v>0</v>
      </c>
      <c r="AS6" s="20">
        <f t="shared" si="5"/>
        <v>0</v>
      </c>
      <c r="AT6" s="20" t="str">
        <f>IF(AT7="","",IF(AT7="-","【-】","【"&amp;SUBSTITUTE(TEXT(AT7,"#,##0.00"),"-","△")&amp;"】"))</f>
        <v>【3.03】</v>
      </c>
      <c r="AU6" s="21" t="str">
        <f>IF(AU7="",NA(),AU7)</f>
        <v>-</v>
      </c>
      <c r="AV6" s="21">
        <f t="shared" ref="AV6:BD6" si="6">IF(AV7="",NA(),AV7)</f>
        <v>42.52</v>
      </c>
      <c r="AW6" s="21">
        <f t="shared" si="6"/>
        <v>39.28</v>
      </c>
      <c r="AX6" s="21">
        <f t="shared" si="6"/>
        <v>39.17</v>
      </c>
      <c r="AY6" s="21">
        <f t="shared" si="6"/>
        <v>49.05</v>
      </c>
      <c r="AZ6" s="21" t="str">
        <f t="shared" si="6"/>
        <v>-</v>
      </c>
      <c r="BA6" s="21">
        <f t="shared" si="6"/>
        <v>84.84</v>
      </c>
      <c r="BB6" s="21">
        <f t="shared" si="6"/>
        <v>88.42</v>
      </c>
      <c r="BC6" s="21">
        <f t="shared" si="6"/>
        <v>93.63</v>
      </c>
      <c r="BD6" s="21">
        <f t="shared" si="6"/>
        <v>100.41</v>
      </c>
      <c r="BE6" s="20" t="str">
        <f>IF(BE7="","",IF(BE7="-","【-】","【"&amp;SUBSTITUTE(TEXT(BE7,"#,##0.00"),"-","△")&amp;"】"))</f>
        <v>【78.43】</v>
      </c>
      <c r="BF6" s="21" t="str">
        <f>IF(BF7="",NA(),BF7)</f>
        <v>-</v>
      </c>
      <c r="BG6" s="21">
        <f t="shared" ref="BG6:BO6" si="7">IF(BG7="",NA(),BG7)</f>
        <v>615.05999999999995</v>
      </c>
      <c r="BH6" s="21">
        <f t="shared" si="7"/>
        <v>584.64</v>
      </c>
      <c r="BI6" s="21">
        <f t="shared" si="7"/>
        <v>583.83000000000004</v>
      </c>
      <c r="BJ6" s="21">
        <f t="shared" si="7"/>
        <v>588.01</v>
      </c>
      <c r="BK6" s="21" t="str">
        <f t="shared" si="7"/>
        <v>-</v>
      </c>
      <c r="BL6" s="21">
        <f t="shared" si="7"/>
        <v>565.62</v>
      </c>
      <c r="BM6" s="21">
        <f t="shared" si="7"/>
        <v>544.61</v>
      </c>
      <c r="BN6" s="21">
        <f t="shared" si="7"/>
        <v>525.07000000000005</v>
      </c>
      <c r="BO6" s="21">
        <f t="shared" si="7"/>
        <v>499.16</v>
      </c>
      <c r="BP6" s="20" t="str">
        <f>IF(BP7="","",IF(BP7="-","【-】","【"&amp;SUBSTITUTE(TEXT(BP7,"#,##0.00"),"-","△")&amp;"】"))</f>
        <v>【630.82】</v>
      </c>
      <c r="BQ6" s="21" t="str">
        <f>IF(BQ7="",NA(),BQ7)</f>
        <v>-</v>
      </c>
      <c r="BR6" s="21">
        <f t="shared" ref="BR6:BZ6" si="8">IF(BR7="",NA(),BR7)</f>
        <v>99.73</v>
      </c>
      <c r="BS6" s="21">
        <f t="shared" si="8"/>
        <v>93.56</v>
      </c>
      <c r="BT6" s="21">
        <f t="shared" si="8"/>
        <v>96.7</v>
      </c>
      <c r="BU6" s="21">
        <f t="shared" si="8"/>
        <v>97.8</v>
      </c>
      <c r="BV6" s="21" t="str">
        <f t="shared" si="8"/>
        <v>-</v>
      </c>
      <c r="BW6" s="21">
        <f t="shared" si="8"/>
        <v>102.36</v>
      </c>
      <c r="BX6" s="21">
        <f t="shared" si="8"/>
        <v>103.76</v>
      </c>
      <c r="BY6" s="21">
        <f t="shared" si="8"/>
        <v>103.57</v>
      </c>
      <c r="BZ6" s="21">
        <f t="shared" si="8"/>
        <v>104.04</v>
      </c>
      <c r="CA6" s="20" t="str">
        <f>IF(CA7="","",IF(CA7="-","【-】","【"&amp;SUBSTITUTE(TEXT(CA7,"#,##0.00"),"-","△")&amp;"】"))</f>
        <v>【97.81】</v>
      </c>
      <c r="CB6" s="21" t="str">
        <f>IF(CB7="",NA(),CB7)</f>
        <v>-</v>
      </c>
      <c r="CC6" s="21">
        <f t="shared" ref="CC6:CK6" si="9">IF(CC7="",NA(),CC7)</f>
        <v>119.6</v>
      </c>
      <c r="CD6" s="21">
        <f t="shared" si="9"/>
        <v>128.21</v>
      </c>
      <c r="CE6" s="21">
        <f t="shared" si="9"/>
        <v>124.65</v>
      </c>
      <c r="CF6" s="21">
        <f t="shared" si="9"/>
        <v>123.41</v>
      </c>
      <c r="CG6" s="21" t="str">
        <f t="shared" si="9"/>
        <v>-</v>
      </c>
      <c r="CH6" s="21">
        <f t="shared" si="9"/>
        <v>114.01</v>
      </c>
      <c r="CI6" s="21">
        <f t="shared" si="9"/>
        <v>111.18</v>
      </c>
      <c r="CJ6" s="21">
        <f t="shared" si="9"/>
        <v>111.78</v>
      </c>
      <c r="CK6" s="21">
        <f t="shared" si="9"/>
        <v>112.75</v>
      </c>
      <c r="CL6" s="20" t="str">
        <f>IF(CL7="","",IF(CL7="-","【-】","【"&amp;SUBSTITUTE(TEXT(CL7,"#,##0.00"),"-","△")&amp;"】"))</f>
        <v>【138.75】</v>
      </c>
      <c r="CM6" s="21" t="str">
        <f>IF(CM7="",NA(),CM7)</f>
        <v>-</v>
      </c>
      <c r="CN6" s="21">
        <f t="shared" ref="CN6:CV6" si="10">IF(CN7="",NA(),CN7)</f>
        <v>69.709999999999994</v>
      </c>
      <c r="CO6" s="21">
        <f t="shared" si="10"/>
        <v>77.88</v>
      </c>
      <c r="CP6" s="21">
        <f t="shared" si="10"/>
        <v>71.42</v>
      </c>
      <c r="CQ6" s="21">
        <f t="shared" si="10"/>
        <v>66.72</v>
      </c>
      <c r="CR6" s="21" t="str">
        <f t="shared" si="10"/>
        <v>-</v>
      </c>
      <c r="CS6" s="21">
        <f t="shared" si="10"/>
        <v>67.709999999999994</v>
      </c>
      <c r="CT6" s="21">
        <f t="shared" si="10"/>
        <v>67.13</v>
      </c>
      <c r="CU6" s="21">
        <f t="shared" si="10"/>
        <v>66.819999999999993</v>
      </c>
      <c r="CV6" s="21">
        <f t="shared" si="10"/>
        <v>65.98</v>
      </c>
      <c r="CW6" s="20" t="str">
        <f>IF(CW7="","",IF(CW7="-","【-】","【"&amp;SUBSTITUTE(TEXT(CW7,"#,##0.00"),"-","△")&amp;"】"))</f>
        <v>【58.94】</v>
      </c>
      <c r="CX6" s="21" t="str">
        <f>IF(CX7="",NA(),CX7)</f>
        <v>-</v>
      </c>
      <c r="CY6" s="21">
        <f t="shared" ref="CY6:DG6" si="11">IF(CY7="",NA(),CY7)</f>
        <v>99.29</v>
      </c>
      <c r="CZ6" s="21">
        <f t="shared" si="11"/>
        <v>99.48</v>
      </c>
      <c r="DA6" s="21">
        <f t="shared" si="11"/>
        <v>99.43</v>
      </c>
      <c r="DB6" s="21">
        <f t="shared" si="11"/>
        <v>99.44</v>
      </c>
      <c r="DC6" s="21" t="str">
        <f t="shared" si="11"/>
        <v>-</v>
      </c>
      <c r="DD6" s="21">
        <f t="shared" si="11"/>
        <v>97.24</v>
      </c>
      <c r="DE6" s="21">
        <f t="shared" si="11"/>
        <v>97.79</v>
      </c>
      <c r="DF6" s="21">
        <f t="shared" si="11"/>
        <v>97.75</v>
      </c>
      <c r="DG6" s="21">
        <f t="shared" si="11"/>
        <v>97.83</v>
      </c>
      <c r="DH6" s="20" t="str">
        <f>IF(DH7="","",IF(DH7="-","【-】","【"&amp;SUBSTITUTE(TEXT(DH7,"#,##0.00"),"-","△")&amp;"】"))</f>
        <v>【95.91】</v>
      </c>
      <c r="DI6" s="21" t="str">
        <f>IF(DI7="",NA(),DI7)</f>
        <v>-</v>
      </c>
      <c r="DJ6" s="21">
        <f t="shared" ref="DJ6:DR6" si="12">IF(DJ7="",NA(),DJ7)</f>
        <v>4.26</v>
      </c>
      <c r="DK6" s="21">
        <f t="shared" si="12"/>
        <v>8.43</v>
      </c>
      <c r="DL6" s="21">
        <f t="shared" si="12"/>
        <v>12.29</v>
      </c>
      <c r="DM6" s="21">
        <f t="shared" si="12"/>
        <v>15.75</v>
      </c>
      <c r="DN6" s="21" t="str">
        <f t="shared" si="12"/>
        <v>-</v>
      </c>
      <c r="DO6" s="21">
        <f t="shared" si="12"/>
        <v>27.39</v>
      </c>
      <c r="DP6" s="21">
        <f t="shared" si="12"/>
        <v>30.42</v>
      </c>
      <c r="DQ6" s="21">
        <f t="shared" si="12"/>
        <v>32.96</v>
      </c>
      <c r="DR6" s="21">
        <f t="shared" si="12"/>
        <v>34.909999999999997</v>
      </c>
      <c r="DS6" s="20" t="str">
        <f>IF(DS7="","",IF(DS7="-","【-】","【"&amp;SUBSTITUTE(TEXT(DS7,"#,##0.00"),"-","△")&amp;"】"))</f>
        <v>【41.09】</v>
      </c>
      <c r="DT6" s="21" t="str">
        <f>IF(DT7="",NA(),DT7)</f>
        <v>-</v>
      </c>
      <c r="DU6" s="21">
        <f t="shared" ref="DU6:EC6" si="13">IF(DU7="",NA(),DU7)</f>
        <v>5.71</v>
      </c>
      <c r="DV6" s="21">
        <f t="shared" si="13"/>
        <v>5.65</v>
      </c>
      <c r="DW6" s="21">
        <f t="shared" si="13"/>
        <v>8</v>
      </c>
      <c r="DX6" s="21">
        <f t="shared" si="13"/>
        <v>9.61</v>
      </c>
      <c r="DY6" s="21" t="str">
        <f t="shared" si="13"/>
        <v>-</v>
      </c>
      <c r="DZ6" s="21">
        <f t="shared" si="13"/>
        <v>5.86</v>
      </c>
      <c r="EA6" s="21">
        <f t="shared" si="13"/>
        <v>6.66</v>
      </c>
      <c r="EB6" s="21">
        <f t="shared" si="13"/>
        <v>8.49</v>
      </c>
      <c r="EC6" s="21">
        <f t="shared" si="13"/>
        <v>10.08</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0.19</v>
      </c>
      <c r="EL6" s="21">
        <f t="shared" si="14"/>
        <v>0.14000000000000001</v>
      </c>
      <c r="EM6" s="21">
        <f t="shared" si="14"/>
        <v>0.15</v>
      </c>
      <c r="EN6" s="21">
        <f t="shared" si="14"/>
        <v>0.12</v>
      </c>
      <c r="EO6" s="20" t="str">
        <f>IF(EO7="","",IF(EO7="-","【-】","【"&amp;SUBSTITUTE(TEXT(EO7,"#,##0.00"),"-","△")&amp;"】"))</f>
        <v>【0.22】</v>
      </c>
    </row>
    <row r="7" spans="1:148" s="22" customFormat="1" x14ac:dyDescent="0.2">
      <c r="A7" s="14"/>
      <c r="B7" s="23">
        <v>2023</v>
      </c>
      <c r="C7" s="23">
        <v>132098</v>
      </c>
      <c r="D7" s="23">
        <v>46</v>
      </c>
      <c r="E7" s="23">
        <v>17</v>
      </c>
      <c r="F7" s="23">
        <v>1</v>
      </c>
      <c r="G7" s="23">
        <v>0</v>
      </c>
      <c r="H7" s="23" t="s">
        <v>96</v>
      </c>
      <c r="I7" s="23" t="s">
        <v>97</v>
      </c>
      <c r="J7" s="23" t="s">
        <v>98</v>
      </c>
      <c r="K7" s="23" t="s">
        <v>99</v>
      </c>
      <c r="L7" s="23" t="s">
        <v>100</v>
      </c>
      <c r="M7" s="23" t="s">
        <v>101</v>
      </c>
      <c r="N7" s="24" t="s">
        <v>102</v>
      </c>
      <c r="O7" s="24">
        <v>73.599999999999994</v>
      </c>
      <c r="P7" s="24">
        <v>99.1</v>
      </c>
      <c r="Q7" s="24">
        <v>93.73</v>
      </c>
      <c r="R7" s="24">
        <v>2068</v>
      </c>
      <c r="S7" s="24">
        <v>430380</v>
      </c>
      <c r="T7" s="24">
        <v>71.55</v>
      </c>
      <c r="U7" s="24">
        <v>6015.09</v>
      </c>
      <c r="V7" s="24">
        <v>426675</v>
      </c>
      <c r="W7" s="24">
        <v>50.18</v>
      </c>
      <c r="X7" s="24">
        <v>8502.89</v>
      </c>
      <c r="Y7" s="24" t="s">
        <v>102</v>
      </c>
      <c r="Z7" s="24">
        <v>107.96</v>
      </c>
      <c r="AA7" s="24">
        <v>104.55</v>
      </c>
      <c r="AB7" s="24">
        <v>105.88</v>
      </c>
      <c r="AC7" s="24">
        <v>106.53</v>
      </c>
      <c r="AD7" s="24" t="s">
        <v>102</v>
      </c>
      <c r="AE7" s="24">
        <v>107.05</v>
      </c>
      <c r="AF7" s="24">
        <v>106.43</v>
      </c>
      <c r="AG7" s="24">
        <v>106.81</v>
      </c>
      <c r="AH7" s="24">
        <v>106.99</v>
      </c>
      <c r="AI7" s="24">
        <v>105.91</v>
      </c>
      <c r="AJ7" s="24" t="s">
        <v>102</v>
      </c>
      <c r="AK7" s="24">
        <v>0</v>
      </c>
      <c r="AL7" s="24">
        <v>0</v>
      </c>
      <c r="AM7" s="24">
        <v>0</v>
      </c>
      <c r="AN7" s="24">
        <v>0</v>
      </c>
      <c r="AO7" s="24" t="s">
        <v>102</v>
      </c>
      <c r="AP7" s="24">
        <v>0</v>
      </c>
      <c r="AQ7" s="24">
        <v>0</v>
      </c>
      <c r="AR7" s="24">
        <v>0</v>
      </c>
      <c r="AS7" s="24">
        <v>0</v>
      </c>
      <c r="AT7" s="24">
        <v>3.03</v>
      </c>
      <c r="AU7" s="24" t="s">
        <v>102</v>
      </c>
      <c r="AV7" s="24">
        <v>42.52</v>
      </c>
      <c r="AW7" s="24">
        <v>39.28</v>
      </c>
      <c r="AX7" s="24">
        <v>39.17</v>
      </c>
      <c r="AY7" s="24">
        <v>49.05</v>
      </c>
      <c r="AZ7" s="24" t="s">
        <v>102</v>
      </c>
      <c r="BA7" s="24">
        <v>84.84</v>
      </c>
      <c r="BB7" s="24">
        <v>88.42</v>
      </c>
      <c r="BC7" s="24">
        <v>93.63</v>
      </c>
      <c r="BD7" s="24">
        <v>100.41</v>
      </c>
      <c r="BE7" s="24">
        <v>78.430000000000007</v>
      </c>
      <c r="BF7" s="24" t="s">
        <v>102</v>
      </c>
      <c r="BG7" s="24">
        <v>615.05999999999995</v>
      </c>
      <c r="BH7" s="24">
        <v>584.64</v>
      </c>
      <c r="BI7" s="24">
        <v>583.83000000000004</v>
      </c>
      <c r="BJ7" s="24">
        <v>588.01</v>
      </c>
      <c r="BK7" s="24" t="s">
        <v>102</v>
      </c>
      <c r="BL7" s="24">
        <v>565.62</v>
      </c>
      <c r="BM7" s="24">
        <v>544.61</v>
      </c>
      <c r="BN7" s="24">
        <v>525.07000000000005</v>
      </c>
      <c r="BO7" s="24">
        <v>499.16</v>
      </c>
      <c r="BP7" s="24">
        <v>630.82000000000005</v>
      </c>
      <c r="BQ7" s="24" t="s">
        <v>102</v>
      </c>
      <c r="BR7" s="24">
        <v>99.73</v>
      </c>
      <c r="BS7" s="24">
        <v>93.56</v>
      </c>
      <c r="BT7" s="24">
        <v>96.7</v>
      </c>
      <c r="BU7" s="24">
        <v>97.8</v>
      </c>
      <c r="BV7" s="24" t="s">
        <v>102</v>
      </c>
      <c r="BW7" s="24">
        <v>102.36</v>
      </c>
      <c r="BX7" s="24">
        <v>103.76</v>
      </c>
      <c r="BY7" s="24">
        <v>103.57</v>
      </c>
      <c r="BZ7" s="24">
        <v>104.04</v>
      </c>
      <c r="CA7" s="24">
        <v>97.81</v>
      </c>
      <c r="CB7" s="24" t="s">
        <v>102</v>
      </c>
      <c r="CC7" s="24">
        <v>119.6</v>
      </c>
      <c r="CD7" s="24">
        <v>128.21</v>
      </c>
      <c r="CE7" s="24">
        <v>124.65</v>
      </c>
      <c r="CF7" s="24">
        <v>123.41</v>
      </c>
      <c r="CG7" s="24" t="s">
        <v>102</v>
      </c>
      <c r="CH7" s="24">
        <v>114.01</v>
      </c>
      <c r="CI7" s="24">
        <v>111.18</v>
      </c>
      <c r="CJ7" s="24">
        <v>111.78</v>
      </c>
      <c r="CK7" s="24">
        <v>112.75</v>
      </c>
      <c r="CL7" s="24">
        <v>138.75</v>
      </c>
      <c r="CM7" s="24" t="s">
        <v>102</v>
      </c>
      <c r="CN7" s="24">
        <v>69.709999999999994</v>
      </c>
      <c r="CO7" s="24">
        <v>77.88</v>
      </c>
      <c r="CP7" s="24">
        <v>71.42</v>
      </c>
      <c r="CQ7" s="24">
        <v>66.72</v>
      </c>
      <c r="CR7" s="24" t="s">
        <v>102</v>
      </c>
      <c r="CS7" s="24">
        <v>67.709999999999994</v>
      </c>
      <c r="CT7" s="24">
        <v>67.13</v>
      </c>
      <c r="CU7" s="24">
        <v>66.819999999999993</v>
      </c>
      <c r="CV7" s="24">
        <v>65.98</v>
      </c>
      <c r="CW7" s="24">
        <v>58.94</v>
      </c>
      <c r="CX7" s="24" t="s">
        <v>102</v>
      </c>
      <c r="CY7" s="24">
        <v>99.29</v>
      </c>
      <c r="CZ7" s="24">
        <v>99.48</v>
      </c>
      <c r="DA7" s="24">
        <v>99.43</v>
      </c>
      <c r="DB7" s="24">
        <v>99.44</v>
      </c>
      <c r="DC7" s="24" t="s">
        <v>102</v>
      </c>
      <c r="DD7" s="24">
        <v>97.24</v>
      </c>
      <c r="DE7" s="24">
        <v>97.79</v>
      </c>
      <c r="DF7" s="24">
        <v>97.75</v>
      </c>
      <c r="DG7" s="24">
        <v>97.83</v>
      </c>
      <c r="DH7" s="24">
        <v>95.91</v>
      </c>
      <c r="DI7" s="24" t="s">
        <v>102</v>
      </c>
      <c r="DJ7" s="24">
        <v>4.26</v>
      </c>
      <c r="DK7" s="24">
        <v>8.43</v>
      </c>
      <c r="DL7" s="24">
        <v>12.29</v>
      </c>
      <c r="DM7" s="24">
        <v>15.75</v>
      </c>
      <c r="DN7" s="24" t="s">
        <v>102</v>
      </c>
      <c r="DO7" s="24">
        <v>27.39</v>
      </c>
      <c r="DP7" s="24">
        <v>30.42</v>
      </c>
      <c r="DQ7" s="24">
        <v>32.96</v>
      </c>
      <c r="DR7" s="24">
        <v>34.909999999999997</v>
      </c>
      <c r="DS7" s="24">
        <v>41.09</v>
      </c>
      <c r="DT7" s="24" t="s">
        <v>102</v>
      </c>
      <c r="DU7" s="24">
        <v>5.71</v>
      </c>
      <c r="DV7" s="24">
        <v>5.65</v>
      </c>
      <c r="DW7" s="24">
        <v>8</v>
      </c>
      <c r="DX7" s="24">
        <v>9.61</v>
      </c>
      <c r="DY7" s="24" t="s">
        <v>102</v>
      </c>
      <c r="DZ7" s="24">
        <v>5.86</v>
      </c>
      <c r="EA7" s="24">
        <v>6.66</v>
      </c>
      <c r="EB7" s="24">
        <v>8.49</v>
      </c>
      <c r="EC7" s="24">
        <v>10.08</v>
      </c>
      <c r="ED7" s="24">
        <v>8.68</v>
      </c>
      <c r="EE7" s="24" t="s">
        <v>102</v>
      </c>
      <c r="EF7" s="24">
        <v>0</v>
      </c>
      <c r="EG7" s="24">
        <v>0</v>
      </c>
      <c r="EH7" s="24">
        <v>0</v>
      </c>
      <c r="EI7" s="24">
        <v>0</v>
      </c>
      <c r="EJ7" s="24" t="s">
        <v>102</v>
      </c>
      <c r="EK7" s="24">
        <v>0.19</v>
      </c>
      <c r="EL7" s="24">
        <v>0.14000000000000001</v>
      </c>
      <c r="EM7" s="24">
        <v>0.15</v>
      </c>
      <c r="EN7" s="24">
        <v>0.12</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真司</cp:lastModifiedBy>
  <dcterms:created xsi:type="dcterms:W3CDTF">2025-01-24T07:00:39Z</dcterms:created>
  <dcterms:modified xsi:type="dcterms:W3CDTF">2025-02-12T08:11:22Z</dcterms:modified>
  <cp:category/>
</cp:coreProperties>
</file>