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TMG-fc00.edstokyotocho.onmicrosoft.com\sfs003-001\行政部\chihousai-s\03_公営企業\03-通年業務\15- 2月_経営比較分析表★\R7年度\06_HP公表作業\完成データ\水道\"/>
    </mc:Choice>
  </mc:AlternateContent>
  <xr:revisionPtr revIDLastSave="0" documentId="13_ncr:1_{C3104F5F-283F-46FA-8089-82CCCF96C0DC}" xr6:coauthVersionLast="47" xr6:coauthVersionMax="47" xr10:uidLastSave="{00000000-0000-0000-0000-000000000000}"/>
  <workbookProtection workbookAlgorithmName="SHA-512" workbookHashValue="JligRQAva2qx4sSzlxeShnZP4VSoDB8BDE7fNbdv7qTRRkdlKMCXPlDqsca48a50KsjKZRQbSrAkg/VOyzThDg==" workbookSaltValue="2FzaOZd4C5W6T8+ikjqnWg=="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S6" i="5"/>
  <c r="R6" i="5"/>
  <c r="Q6" i="5"/>
  <c r="W10" i="4" s="1"/>
  <c r="P6" i="5"/>
  <c r="P10" i="4" s="1"/>
  <c r="O6" i="5"/>
  <c r="I10" i="4" s="1"/>
  <c r="N6" i="5"/>
  <c r="B10" i="4" s="1"/>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BB8" i="4"/>
  <c r="AT8" i="4"/>
  <c r="AL8" i="4"/>
  <c r="AD8" i="4"/>
  <c r="W8" i="4"/>
  <c r="P8" i="4"/>
  <c r="I8" i="4"/>
  <c r="B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<sst xmlns="http://schemas.openxmlformats.org/spreadsheetml/2006/main" count="228" uniqueCount="113">
  <si>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</si>
  <si>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</si>
  <si>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</si>
  <si>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</si>
  <si>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</si>
  <si>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</si>
  <si>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</si>
  <si>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</si>
  <si>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</si>
  <si>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</si>
  <si>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</si>
  <si>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</si>
  <si>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</si>
  <si>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</si>
  <si>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</si>
  <si>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</si>
  <si>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</si>
  <si>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</si>
  <si>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</si>
  <si>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</si>
  <si>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</si>
  <si>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</si>
  <si>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</si>
  <si>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</si>
  <si>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</si>
  <si>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</si>
  <si>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</si>
  <si>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</si>
  <si>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</si>
  <si>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</si>
  <si>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</si>
  <si>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</si>
  <si>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</si>
  <si>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</si>
  <si>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</si>
  <si>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</si>
  <si>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</si>
  <si>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</si>
  <si>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</si>
  <si>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</si>
  <si>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</si>
  <si>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</si>
  <si>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</si>
  <si>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</si>
  <si>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</si>
  <si>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</si>
  <si>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</si>
  <si>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</si>
  <si>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</si>
  <si>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</si>
  <si>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</si>
  <si>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</si>
  <si>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</si>
  <si>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</si>
  <si>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</si>
  <si>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</si>
  <si>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</si>
  <si>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</si>
  <si>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</si>
  <si>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</si>
  <si>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</si>
  <si>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</si>
  <si>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</si>
  <si>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</si>
  <si>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</si>
  <si>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</si>
  <si>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</si>
  <si>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</si>
  <si>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</si>
  <si>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</si>
  <si>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</si>
  <si>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</si>
  <si>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</si>
  <si>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</si>
  <si>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</si>
  <si>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</si>
  <si>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</si>
  <si>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</si>
  <si>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</si>
  <si>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</si>
  <si>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</si>
  <si>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</si>
  <si>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</si>
  <si>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</si>
  <si>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</si>
  <si>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</si>
  <si>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</si>
  <si>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</si>
  <si>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</si>
  <si>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</si>
  <si>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</si>
  <si>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</si>
  <si>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</si>
  <si>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昭島市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</si>
  <si>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</si>
  <si>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</si>
  <si>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</si>
  <si>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</si>
  <si>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</si>
  <si>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</si>
  <si>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</si>
  <si>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</si>
  <si>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</si>
  <si>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</si>
  <si>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</si>
  <si>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</si>
  <si>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</si>
  <si>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</si>
  <si>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</si>
  <si>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</si>
  <si>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本市水道事業は、清浄な地下水源に恵まれるという好条件もあり、低コストでの給水を実現し、経営の健全性を維持しています。
　今後は、予定されている大規模開発により一時的な人口増加が見込まれる中、管路網の強靭化を図るなど適切に施設更新に取り組む必要があります。
　今後も深層地下水100％のおいしい水をいつまでも安定して供給し続けるため、第二次水道事業基本計画（後期計画）の各施策に計画的に取り組み、災害にも強い水道施設の整備を進めるとともに施設を良好な状態で維持できるよう、更なる経営基盤の強化を図り、安定的、持続的な水道事業の経営に努めます。</t>
    <rPh sb="75" eb="77">
      <t>カイハツ</t>
    </rPh>
    <rPh sb="80" eb="83">
      <t>イチジテキ</t>
    </rPh>
    <rPh sb="84" eb="88">
      <t>ジンコウゾウカ</t>
    </rPh>
    <rPh sb="179" eb="183">
      <t>コウキケイカク</t>
    </rPh>
    <phoneticPr fontId="4"/>
  </si>
  <si>
    <t>　施設全体の老朽化の度合いを示す①有形固定資産減価償却率は、平成22年度から令和６年度まで配水場更新・整備事業に取り組んできたため、ほぼ横ばいで、適切に施設の更新が進んでいることを表しています。
　管路は、年々②管路経年化率が上昇していますが、他の類似団体よりは低く、漏水等による水の無駄も少ない状況です。しかしながら、③管路更新率は平成29年度以後、他の類似団体より低い年度もあり、管路の更新（耐震化）を加速させることが課題です。
　また、令和４年度から着手していた中央配水場の自家用発電設備更新事業は令和６年度に完了しており、適切に配水場の更新・整備事業を進めています。
　これらの事業は、令和４年度に策定した新しい管路更新計画及び令和６年度末に策定した第二次水道事業基本計画（後期計画）に基づき、管路更新事業を本格化させています。</t>
    <rPh sb="186" eb="188">
      <t>ネンド</t>
    </rPh>
    <rPh sb="252" eb="254">
      <t>レイワ</t>
    </rPh>
    <rPh sb="255" eb="256">
      <t>ネン</t>
    </rPh>
    <rPh sb="256" eb="257">
      <t>ド</t>
    </rPh>
    <rPh sb="258" eb="260">
      <t>カンリョウ</t>
    </rPh>
    <rPh sb="265" eb="267">
      <t>テキセツ</t>
    </rPh>
    <rPh sb="280" eb="281">
      <t>スス</t>
    </rPh>
    <rPh sb="293" eb="295">
      <t>ジギョウ</t>
    </rPh>
    <rPh sb="303" eb="305">
      <t>サクテイ</t>
    </rPh>
    <rPh sb="316" eb="317">
      <t>オヨ</t>
    </rPh>
    <rPh sb="318" eb="320">
      <t>レイワ</t>
    </rPh>
    <rPh sb="321" eb="323">
      <t>ネンド</t>
    </rPh>
    <rPh sb="347" eb="348">
      <t>モト</t>
    </rPh>
    <phoneticPr fontId="4"/>
  </si>
  <si>
    <t>　収支のバランスを示す①経常収支比率は、毎年度100％を超えており、持続して経常利益を計上しています。
　平成22年度から令和６年度までに３配水場の更新、１配水場の整備を実施して多額の建設改良費を支出している中にあって、④企業債残高対給水収益比率からも分かるとおり、企業債に依存することなく事業を進めています。また、短期的な債務に対する支払い能力を示す③流動比率は、令和５年度については、中央配水場自家用発電設備更新事業等による未払金の増加や予定していなかった退職者の発生により、一時的に減少しましたが、令和６年度については1,400％を超え、支払い能力を維持していることを示しています。
　水道料金は、令和５年度に比べ、⑤料金回収率が示すとおり若干の低下となりましたが、これは、物価高騰による基本料金の減免事業等の実施によるものです。料金につきましては、全国的にも低額な料金を維持したまま、事業費を賄い、余剰金を積み立てて計画的に施設更新に取り組むことができています。
　費用の効率性を示す⑥給水原価も低く、施設の規模を示す⑦施設利用率も概ね適切で、⑧有収率も高水準にあり、取水した水を無駄なく収益に結びつけていることを示しています。
　以上のことから、現状は経営の健全性を維持することができており、効率的な運営ができているといえます。</t>
    <rPh sb="210" eb="211">
      <t>トウ</t>
    </rPh>
    <rPh sb="214" eb="217">
      <t>ミバライキン</t>
    </rPh>
    <rPh sb="218" eb="220">
      <t>ゾウカ</t>
    </rPh>
    <rPh sb="221" eb="223">
      <t>ヨテイ</t>
    </rPh>
    <rPh sb="230" eb="233">
      <t>タイショクシャ</t>
    </rPh>
    <rPh sb="234" eb="236">
      <t>ハッセイ</t>
    </rPh>
    <rPh sb="240" eb="243">
      <t>イチジテキ</t>
    </rPh>
    <rPh sb="244" eb="246">
      <t>ゲンショウ</t>
    </rPh>
    <rPh sb="326" eb="328">
      <t>テイカ</t>
    </rPh>
    <rPh sb="340" eb="344">
      <t>ブッカコウトウ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</si>
</sst>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0.81</c:v>
                </c:pt>
                <c:pt idx="1">
                  <c:v>0.44</c:v>
                </c:pt>
                <c:pt idx="2">
                  <c:v>1.37</c:v>
                </c:pt>
                <c:pt idx="3">
                  <c:v>0.54</c:v>
                </c:pt>
                <c:pt idx="4">
                  <c:v>0.61</c:v>
                </c:pt>
              </c:numCache>
            </c:numRef>
          </c:val>
          <c:extLst>
            <c:ext xmlns:c16="http://schemas.microsoft.com/office/drawing/2014/chart" uri="{C3380CC4-5D6E-409C-BE32-E72D297353CC}">
              <c16:uniqueId val="{00000000-5AA8-4DBA-8EC9-AFC4155EA2C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5AA8-4DBA-8EC9-AFC4155EA2C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73.45</c:v>
                </c:pt>
                <c:pt idx="1">
                  <c:v>72.95</c:v>
                </c:pt>
                <c:pt idx="2">
                  <c:v>72.64</c:v>
                </c:pt>
                <c:pt idx="3">
                  <c:v>73.78</c:v>
                </c:pt>
                <c:pt idx="4">
                  <c:v>73.38</c:v>
                </c:pt>
              </c:numCache>
            </c:numRef>
          </c:val>
          <c:extLst>
            <c:ext xmlns:c16="http://schemas.microsoft.com/office/drawing/2014/chart" uri="{C3380CC4-5D6E-409C-BE32-E72D297353CC}">
              <c16:uniqueId val="{00000000-4776-48A6-AB48-A389390B33B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4776-48A6-AB48-A389390B33B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96.57</c:v>
                </c:pt>
                <c:pt idx="1">
                  <c:v>97</c:v>
                </c:pt>
                <c:pt idx="2">
                  <c:v>96.27</c:v>
                </c:pt>
                <c:pt idx="3">
                  <c:v>95.07</c:v>
                </c:pt>
                <c:pt idx="4">
                  <c:v>96.07</c:v>
                </c:pt>
              </c:numCache>
            </c:numRef>
          </c:val>
          <c:extLst>
            <c:ext xmlns:c16="http://schemas.microsoft.com/office/drawing/2014/chart" uri="{C3380CC4-5D6E-409C-BE32-E72D297353CC}">
              <c16:uniqueId val="{00000000-B4E0-4DFA-8552-E22B0990DC8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B4E0-4DFA-8552-E22B0990DC8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131.56</c:v>
                </c:pt>
                <c:pt idx="1">
                  <c:v>130.07</c:v>
                </c:pt>
                <c:pt idx="2">
                  <c:v>119.96</c:v>
                </c:pt>
                <c:pt idx="3">
                  <c:v>126.31</c:v>
                </c:pt>
                <c:pt idx="4">
                  <c:v>115.29</c:v>
                </c:pt>
              </c:numCache>
            </c:numRef>
          </c:val>
          <c:extLst>
            <c:ext xmlns:c16="http://schemas.microsoft.com/office/drawing/2014/chart" uri="{C3380CC4-5D6E-409C-BE32-E72D297353CC}">
              <c16:uniqueId val="{00000000-C243-4C14-8611-546A99AF57F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C243-4C14-8611-546A99AF57F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41.37</c:v>
                </c:pt>
                <c:pt idx="1">
                  <c:v>42.24</c:v>
                </c:pt>
                <c:pt idx="2">
                  <c:v>43.62</c:v>
                </c:pt>
                <c:pt idx="3">
                  <c:v>45.38</c:v>
                </c:pt>
                <c:pt idx="4">
                  <c:v>46.01</c:v>
                </c:pt>
              </c:numCache>
            </c:numRef>
          </c:val>
          <c:extLst>
            <c:ext xmlns:c16="http://schemas.microsoft.com/office/drawing/2014/chart" uri="{C3380CC4-5D6E-409C-BE32-E72D297353CC}">
              <c16:uniqueId val="{00000000-2325-4FA3-A4C1-0C4E7287E47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2325-4FA3-A4C1-0C4E7287E47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14.48</c:v>
                </c:pt>
                <c:pt idx="1">
                  <c:v>16.739999999999998</c:v>
                </c:pt>
                <c:pt idx="2">
                  <c:v>19.350000000000001</c:v>
                </c:pt>
                <c:pt idx="3">
                  <c:v>21.46</c:v>
                </c:pt>
                <c:pt idx="4">
                  <c:v>22.9</c:v>
                </c:pt>
              </c:numCache>
            </c:numRef>
          </c:val>
          <c:extLst>
            <c:ext xmlns:c16="http://schemas.microsoft.com/office/drawing/2014/chart" uri="{C3380CC4-5D6E-409C-BE32-E72D297353CC}">
              <c16:uniqueId val="{00000000-42B0-4EEB-9F9D-70B8BC7A7FC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42B0-4EEB-9F9D-70B8BC7A7FC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CAB-4E05-A459-94B7B5C4D79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9CAB-4E05-A459-94B7B5C4D79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845.92</c:v>
                </c:pt>
                <c:pt idx="1">
                  <c:v>1074.49</c:v>
                </c:pt>
                <c:pt idx="2">
                  <c:v>1628.45</c:v>
                </c:pt>
                <c:pt idx="3">
                  <c:v>696.78</c:v>
                </c:pt>
                <c:pt idx="4">
                  <c:v>1497.62</c:v>
                </c:pt>
              </c:numCache>
            </c:numRef>
          </c:val>
          <c:extLst>
            <c:ext xmlns:c16="http://schemas.microsoft.com/office/drawing/2014/chart" uri="{C3380CC4-5D6E-409C-BE32-E72D297353CC}">
              <c16:uniqueId val="{00000000-3AEF-424B-809A-626A513676F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3AEF-424B-809A-626A513676F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formatCode="#,##0.00;&quot;△&quot;#,##0.00;&quot;-&quot;">
                  <c:v>0.44</c:v>
                </c:pt>
                <c:pt idx="1">
                  <c:v>0</c:v>
                </c:pt>
                <c:pt idx="2">
                  <c:v>0</c:v>
                </c:pt>
                <c:pt idx="3">
                  <c:v>0</c:v>
                </c:pt>
                <c:pt idx="4">
                  <c:v>0</c:v>
                </c:pt>
              </c:numCache>
            </c:numRef>
          </c:val>
          <c:extLst>
            <c:ext xmlns:c16="http://schemas.microsoft.com/office/drawing/2014/chart" uri="{C3380CC4-5D6E-409C-BE32-E72D297353CC}">
              <c16:uniqueId val="{00000000-E2A2-44AD-8EA3-6B23C282250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E2A2-44AD-8EA3-6B23C282250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125.1</c:v>
                </c:pt>
                <c:pt idx="1">
                  <c:v>123.66</c:v>
                </c:pt>
                <c:pt idx="2">
                  <c:v>94.24</c:v>
                </c:pt>
                <c:pt idx="3">
                  <c:v>102.16</c:v>
                </c:pt>
                <c:pt idx="4">
                  <c:v>90.22</c:v>
                </c:pt>
              </c:numCache>
            </c:numRef>
          </c:val>
          <c:extLst>
            <c:ext xmlns:c16="http://schemas.microsoft.com/office/drawing/2014/chart" uri="{C3380CC4-5D6E-409C-BE32-E72D297353CC}">
              <c16:uniqueId val="{00000000-7A55-440F-B574-0276C6E87A9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7A55-440F-B574-0276C6E87A9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104.53</c:v>
                </c:pt>
                <c:pt idx="1">
                  <c:v>106.67</c:v>
                </c:pt>
                <c:pt idx="2">
                  <c:v>118.5</c:v>
                </c:pt>
                <c:pt idx="3">
                  <c:v>113.93</c:v>
                </c:pt>
                <c:pt idx="4">
                  <c:v>125.27</c:v>
                </c:pt>
              </c:numCache>
            </c:numRef>
          </c:val>
          <c:extLst>
            <c:ext xmlns:c16="http://schemas.microsoft.com/office/drawing/2014/chart" uri="{C3380CC4-5D6E-409C-BE32-E72D297353CC}">
              <c16:uniqueId val="{00000000-EE3D-4817-AB22-A65C521680B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EE3D-4817-AB22-A65C521680B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1" zoomScale="90" zoomScaleNormal="9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東京都　昭島市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A3</v>
      </c>
      <c r="X8" s="43"/>
      <c r="Y8" s="43"/>
      <c r="Z8" s="43"/>
      <c r="AA8" s="43"/>
      <c r="AB8" s="43"/>
      <c r="AC8" s="43"/>
      <c r="AD8" s="43" t="str">
        <f>データ!$M$6</f>
        <v>非設置</v>
      </c>
      <c r="AE8" s="43"/>
      <c r="AF8" s="43"/>
      <c r="AG8" s="43"/>
      <c r="AH8" s="43"/>
      <c r="AI8" s="43"/>
      <c r="AJ8" s="43"/>
      <c r="AK8" s="2"/>
      <c r="AL8" s="44">
        <f>データ!$R$6</f>
        <v>115632</v>
      </c>
      <c r="AM8" s="44"/>
      <c r="AN8" s="44"/>
      <c r="AO8" s="44"/>
      <c r="AP8" s="44"/>
      <c r="AQ8" s="44"/>
      <c r="AR8" s="44"/>
      <c r="AS8" s="44"/>
      <c r="AT8" s="45">
        <f>データ!$S$6</f>
        <v>17.34</v>
      </c>
      <c r="AU8" s="46"/>
      <c r="AV8" s="46"/>
      <c r="AW8" s="46"/>
      <c r="AX8" s="46"/>
      <c r="AY8" s="46"/>
      <c r="AZ8" s="46"/>
      <c r="BA8" s="46"/>
      <c r="BB8" s="47">
        <f>データ!$T$6</f>
        <v>6668.51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97.38</v>
      </c>
      <c r="J10" s="46"/>
      <c r="K10" s="46"/>
      <c r="L10" s="46"/>
      <c r="M10" s="46"/>
      <c r="N10" s="46"/>
      <c r="O10" s="80"/>
      <c r="P10" s="47">
        <f>データ!$P$6</f>
        <v>100</v>
      </c>
      <c r="Q10" s="47"/>
      <c r="R10" s="47"/>
      <c r="S10" s="47"/>
      <c r="T10" s="47"/>
      <c r="U10" s="47"/>
      <c r="V10" s="47"/>
      <c r="W10" s="44">
        <f>データ!$Q$6</f>
        <v>1628</v>
      </c>
      <c r="X10" s="44"/>
      <c r="Y10" s="44"/>
      <c r="Z10" s="44"/>
      <c r="AA10" s="44"/>
      <c r="AB10" s="44"/>
      <c r="AC10" s="44"/>
      <c r="AD10" s="2"/>
      <c r="AE10" s="2"/>
      <c r="AF10" s="2"/>
      <c r="AG10" s="2"/>
      <c r="AH10" s="2"/>
      <c r="AI10" s="2"/>
      <c r="AJ10" s="2"/>
      <c r="AK10" s="2"/>
      <c r="AL10" s="44">
        <f>データ!$U$6</f>
        <v>115727</v>
      </c>
      <c r="AM10" s="44"/>
      <c r="AN10" s="44"/>
      <c r="AO10" s="44"/>
      <c r="AP10" s="44"/>
      <c r="AQ10" s="44"/>
      <c r="AR10" s="44"/>
      <c r="AS10" s="44"/>
      <c r="AT10" s="45">
        <f>データ!$V$6</f>
        <v>17.34</v>
      </c>
      <c r="AU10" s="46"/>
      <c r="AV10" s="46"/>
      <c r="AW10" s="46"/>
      <c r="AX10" s="46"/>
      <c r="AY10" s="46"/>
      <c r="AZ10" s="46"/>
      <c r="BA10" s="46"/>
      <c r="BB10" s="47">
        <f>データ!$W$6</f>
        <v>6673.99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112</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2"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2"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kdgsBmgVcxFvvnbVOq6ksu7m4EwgRCO9NuvGBqwHlsqme5NJuLaWlLm2wz8HveUHkf+pADwHxE1C2eejaUhIKA==" saltValue="XZnbXgKhkA1AvMBjI+oFq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132071</v>
      </c>
      <c r="D6" s="20">
        <f t="shared" si="3"/>
        <v>46</v>
      </c>
      <c r="E6" s="20">
        <f t="shared" si="3"/>
        <v>1</v>
      </c>
      <c r="F6" s="20">
        <f t="shared" si="3"/>
        <v>0</v>
      </c>
      <c r="G6" s="20">
        <f t="shared" si="3"/>
        <v>1</v>
      </c>
      <c r="H6" s="20" t="str">
        <f t="shared" si="3"/>
        <v>東京都　昭島市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97.38</v>
      </c>
      <c r="P6" s="21">
        <f t="shared" si="3"/>
        <v>100</v>
      </c>
      <c r="Q6" s="21">
        <f t="shared" si="3"/>
        <v>1628</v>
      </c>
      <c r="R6" s="21">
        <f t="shared" si="3"/>
        <v>115632</v>
      </c>
      <c r="S6" s="21">
        <f t="shared" si="3"/>
        <v>17.34</v>
      </c>
      <c r="T6" s="21">
        <f t="shared" si="3"/>
        <v>6668.51</v>
      </c>
      <c r="U6" s="21">
        <f t="shared" si="3"/>
        <v>115727</v>
      </c>
      <c r="V6" s="21">
        <f t="shared" si="3"/>
        <v>17.34</v>
      </c>
      <c r="W6" s="21">
        <f t="shared" si="3"/>
        <v>6673.99</v>
      </c>
      <c r="X6" s="22">
        <f>IF(X7="",NA(),X7)</f>
        <v>131.56</v>
      </c>
      <c r="Y6" s="22">
        <f t="shared" ref="Y6:AG6" si="4">IF(Y7="",NA(),Y7)</f>
        <v>130.07</v>
      </c>
      <c r="Z6" s="22">
        <f t="shared" si="4"/>
        <v>119.96</v>
      </c>
      <c r="AA6" s="22">
        <f t="shared" si="4"/>
        <v>126.31</v>
      </c>
      <c r="AB6" s="22">
        <f t="shared" si="4"/>
        <v>115.29</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845.92</v>
      </c>
      <c r="AU6" s="22">
        <f t="shared" ref="AU6:BC6" si="6">IF(AU7="",NA(),AU7)</f>
        <v>1074.49</v>
      </c>
      <c r="AV6" s="22">
        <f t="shared" si="6"/>
        <v>1628.45</v>
      </c>
      <c r="AW6" s="22">
        <f t="shared" si="6"/>
        <v>696.78</v>
      </c>
      <c r="AX6" s="22">
        <f t="shared" si="6"/>
        <v>1497.62</v>
      </c>
      <c r="AY6" s="22">
        <f t="shared" si="6"/>
        <v>360.96</v>
      </c>
      <c r="AZ6" s="22">
        <f t="shared" si="6"/>
        <v>351.29</v>
      </c>
      <c r="BA6" s="22">
        <f t="shared" si="6"/>
        <v>364.24</v>
      </c>
      <c r="BB6" s="22">
        <f t="shared" si="6"/>
        <v>369.82</v>
      </c>
      <c r="BC6" s="22">
        <f t="shared" si="6"/>
        <v>355.75</v>
      </c>
      <c r="BD6" s="21" t="str">
        <f>IF(BD7="","",IF(BD7="-","【-】","【"&amp;SUBSTITUTE(TEXT(BD7,"#,##0.00"),"-","△")&amp;"】"))</f>
        <v>【239.69】</v>
      </c>
      <c r="BE6" s="22">
        <f>IF(BE7="",NA(),BE7)</f>
        <v>0.44</v>
      </c>
      <c r="BF6" s="21">
        <f t="shared" ref="BF6:BN6" si="7">IF(BF7="",NA(),BF7)</f>
        <v>0</v>
      </c>
      <c r="BG6" s="21">
        <f t="shared" si="7"/>
        <v>0</v>
      </c>
      <c r="BH6" s="21">
        <f t="shared" si="7"/>
        <v>0</v>
      </c>
      <c r="BI6" s="21">
        <f t="shared" si="7"/>
        <v>0</v>
      </c>
      <c r="BJ6" s="22">
        <f t="shared" si="7"/>
        <v>239.18</v>
      </c>
      <c r="BK6" s="22">
        <f t="shared" si="7"/>
        <v>236.29</v>
      </c>
      <c r="BL6" s="22">
        <f t="shared" si="7"/>
        <v>238.77</v>
      </c>
      <c r="BM6" s="22">
        <f t="shared" si="7"/>
        <v>218.57</v>
      </c>
      <c r="BN6" s="22">
        <f t="shared" si="7"/>
        <v>222.45</v>
      </c>
      <c r="BO6" s="21" t="str">
        <f>IF(BO7="","",IF(BO7="-","【-】","【"&amp;SUBSTITUTE(TEXT(BO7,"#,##0.00"),"-","△")&amp;"】"))</f>
        <v>【264.86】</v>
      </c>
      <c r="BP6" s="22">
        <f>IF(BP7="",NA(),BP7)</f>
        <v>125.1</v>
      </c>
      <c r="BQ6" s="22">
        <f t="shared" ref="BQ6:BY6" si="8">IF(BQ7="",NA(),BQ7)</f>
        <v>123.66</v>
      </c>
      <c r="BR6" s="22">
        <f t="shared" si="8"/>
        <v>94.24</v>
      </c>
      <c r="BS6" s="22">
        <f t="shared" si="8"/>
        <v>102.16</v>
      </c>
      <c r="BT6" s="22">
        <f t="shared" si="8"/>
        <v>90.22</v>
      </c>
      <c r="BU6" s="22">
        <f t="shared" si="8"/>
        <v>101.89</v>
      </c>
      <c r="BV6" s="22">
        <f t="shared" si="8"/>
        <v>104.33</v>
      </c>
      <c r="BW6" s="22">
        <f t="shared" si="8"/>
        <v>98.85</v>
      </c>
      <c r="BX6" s="22">
        <f t="shared" si="8"/>
        <v>101.78</v>
      </c>
      <c r="BY6" s="22">
        <f t="shared" si="8"/>
        <v>100.33</v>
      </c>
      <c r="BZ6" s="21" t="str">
        <f>IF(BZ7="","",IF(BZ7="-","【-】","【"&amp;SUBSTITUTE(TEXT(BZ7,"#,##0.00"),"-","△")&amp;"】"))</f>
        <v>【97.59】</v>
      </c>
      <c r="CA6" s="22">
        <f>IF(CA7="",NA(),CA7)</f>
        <v>104.53</v>
      </c>
      <c r="CB6" s="22">
        <f t="shared" ref="CB6:CJ6" si="9">IF(CB7="",NA(),CB7)</f>
        <v>106.67</v>
      </c>
      <c r="CC6" s="22">
        <f t="shared" si="9"/>
        <v>118.5</v>
      </c>
      <c r="CD6" s="22">
        <f t="shared" si="9"/>
        <v>113.93</v>
      </c>
      <c r="CE6" s="22">
        <f t="shared" si="9"/>
        <v>125.27</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73.45</v>
      </c>
      <c r="CM6" s="22">
        <f t="shared" ref="CM6:CU6" si="10">IF(CM7="",NA(),CM7)</f>
        <v>72.95</v>
      </c>
      <c r="CN6" s="22">
        <f t="shared" si="10"/>
        <v>72.64</v>
      </c>
      <c r="CO6" s="22">
        <f t="shared" si="10"/>
        <v>73.78</v>
      </c>
      <c r="CP6" s="22">
        <f t="shared" si="10"/>
        <v>73.38</v>
      </c>
      <c r="CQ6" s="22">
        <f t="shared" si="10"/>
        <v>63.23</v>
      </c>
      <c r="CR6" s="22">
        <f t="shared" si="10"/>
        <v>62.59</v>
      </c>
      <c r="CS6" s="22">
        <f t="shared" si="10"/>
        <v>61.81</v>
      </c>
      <c r="CT6" s="22">
        <f t="shared" si="10"/>
        <v>62.35</v>
      </c>
      <c r="CU6" s="22">
        <f t="shared" si="10"/>
        <v>62.69</v>
      </c>
      <c r="CV6" s="21" t="str">
        <f>IF(CV7="","",IF(CV7="-","【-】","【"&amp;SUBSTITUTE(TEXT(CV7,"#,##0.00"),"-","△")&amp;"】"))</f>
        <v>【60.21】</v>
      </c>
      <c r="CW6" s="22">
        <f>IF(CW7="",NA(),CW7)</f>
        <v>96.57</v>
      </c>
      <c r="CX6" s="22">
        <f t="shared" ref="CX6:DF6" si="11">IF(CX7="",NA(),CX7)</f>
        <v>97</v>
      </c>
      <c r="CY6" s="22">
        <f t="shared" si="11"/>
        <v>96.27</v>
      </c>
      <c r="CZ6" s="22">
        <f t="shared" si="11"/>
        <v>95.07</v>
      </c>
      <c r="DA6" s="22">
        <f t="shared" si="11"/>
        <v>96.07</v>
      </c>
      <c r="DB6" s="22">
        <f t="shared" si="11"/>
        <v>89.35</v>
      </c>
      <c r="DC6" s="22">
        <f t="shared" si="11"/>
        <v>89.7</v>
      </c>
      <c r="DD6" s="22">
        <f t="shared" si="11"/>
        <v>89.24</v>
      </c>
      <c r="DE6" s="22">
        <f t="shared" si="11"/>
        <v>88.71</v>
      </c>
      <c r="DF6" s="22">
        <f t="shared" si="11"/>
        <v>88.32</v>
      </c>
      <c r="DG6" s="21" t="str">
        <f>IF(DG7="","",IF(DG7="-","【-】","【"&amp;SUBSTITUTE(TEXT(DG7,"#,##0.00"),"-","△")&amp;"】"))</f>
        <v>【89.21】</v>
      </c>
      <c r="DH6" s="22">
        <f>IF(DH7="",NA(),DH7)</f>
        <v>41.37</v>
      </c>
      <c r="DI6" s="22">
        <f t="shared" ref="DI6:DQ6" si="12">IF(DI7="",NA(),DI7)</f>
        <v>42.24</v>
      </c>
      <c r="DJ6" s="22">
        <f t="shared" si="12"/>
        <v>43.62</v>
      </c>
      <c r="DK6" s="22">
        <f t="shared" si="12"/>
        <v>45.38</v>
      </c>
      <c r="DL6" s="22">
        <f t="shared" si="12"/>
        <v>46.01</v>
      </c>
      <c r="DM6" s="22">
        <f t="shared" si="12"/>
        <v>49.62</v>
      </c>
      <c r="DN6" s="22">
        <f t="shared" si="12"/>
        <v>50.5</v>
      </c>
      <c r="DO6" s="22">
        <f t="shared" si="12"/>
        <v>51.28</v>
      </c>
      <c r="DP6" s="22">
        <f t="shared" si="12"/>
        <v>51.95</v>
      </c>
      <c r="DQ6" s="22">
        <f t="shared" si="12"/>
        <v>52.55</v>
      </c>
      <c r="DR6" s="21" t="str">
        <f>IF(DR7="","",IF(DR7="-","【-】","【"&amp;SUBSTITUTE(TEXT(DR7,"#,##0.00"),"-","△")&amp;"】"))</f>
        <v>【52.41】</v>
      </c>
      <c r="DS6" s="22">
        <f>IF(DS7="",NA(),DS7)</f>
        <v>14.48</v>
      </c>
      <c r="DT6" s="22">
        <f t="shared" ref="DT6:EB6" si="13">IF(DT7="",NA(),DT7)</f>
        <v>16.739999999999998</v>
      </c>
      <c r="DU6" s="22">
        <f t="shared" si="13"/>
        <v>19.350000000000001</v>
      </c>
      <c r="DV6" s="22">
        <f t="shared" si="13"/>
        <v>21.46</v>
      </c>
      <c r="DW6" s="22">
        <f t="shared" si="13"/>
        <v>22.9</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0.81</v>
      </c>
      <c r="EE6" s="22">
        <f t="shared" ref="EE6:EM6" si="14">IF(EE7="",NA(),EE7)</f>
        <v>0.44</v>
      </c>
      <c r="EF6" s="22">
        <f t="shared" si="14"/>
        <v>1.37</v>
      </c>
      <c r="EG6" s="22">
        <f t="shared" si="14"/>
        <v>0.54</v>
      </c>
      <c r="EH6" s="22">
        <f t="shared" si="14"/>
        <v>0.61</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2">
      <c r="A7" s="15"/>
      <c r="B7" s="24">
        <v>2024</v>
      </c>
      <c r="C7" s="24">
        <v>132071</v>
      </c>
      <c r="D7" s="24">
        <v>46</v>
      </c>
      <c r="E7" s="24">
        <v>1</v>
      </c>
      <c r="F7" s="24">
        <v>0</v>
      </c>
      <c r="G7" s="24">
        <v>1</v>
      </c>
      <c r="H7" s="24" t="s">
        <v>93</v>
      </c>
      <c r="I7" s="24" t="s">
        <v>94</v>
      </c>
      <c r="J7" s="24" t="s">
        <v>95</v>
      </c>
      <c r="K7" s="24" t="s">
        <v>96</v>
      </c>
      <c r="L7" s="24" t="s">
        <v>97</v>
      </c>
      <c r="M7" s="24" t="s">
        <v>98</v>
      </c>
      <c r="N7" s="25" t="s">
        <v>99</v>
      </c>
      <c r="O7" s="25">
        <v>97.38</v>
      </c>
      <c r="P7" s="25">
        <v>100</v>
      </c>
      <c r="Q7" s="25">
        <v>1628</v>
      </c>
      <c r="R7" s="25">
        <v>115632</v>
      </c>
      <c r="S7" s="25">
        <v>17.34</v>
      </c>
      <c r="T7" s="25">
        <v>6668.51</v>
      </c>
      <c r="U7" s="25">
        <v>115727</v>
      </c>
      <c r="V7" s="25">
        <v>17.34</v>
      </c>
      <c r="W7" s="25">
        <v>6673.99</v>
      </c>
      <c r="X7" s="25">
        <v>131.56</v>
      </c>
      <c r="Y7" s="25">
        <v>130.07</v>
      </c>
      <c r="Z7" s="25">
        <v>119.96</v>
      </c>
      <c r="AA7" s="25">
        <v>126.31</v>
      </c>
      <c r="AB7" s="25">
        <v>115.29</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845.92</v>
      </c>
      <c r="AU7" s="25">
        <v>1074.49</v>
      </c>
      <c r="AV7" s="25">
        <v>1628.45</v>
      </c>
      <c r="AW7" s="25">
        <v>696.78</v>
      </c>
      <c r="AX7" s="25">
        <v>1497.62</v>
      </c>
      <c r="AY7" s="25">
        <v>360.96</v>
      </c>
      <c r="AZ7" s="25">
        <v>351.29</v>
      </c>
      <c r="BA7" s="25">
        <v>364.24</v>
      </c>
      <c r="BB7" s="25">
        <v>369.82</v>
      </c>
      <c r="BC7" s="25">
        <v>355.75</v>
      </c>
      <c r="BD7" s="25">
        <v>239.69</v>
      </c>
      <c r="BE7" s="25">
        <v>0.44</v>
      </c>
      <c r="BF7" s="25">
        <v>0</v>
      </c>
      <c r="BG7" s="25">
        <v>0</v>
      </c>
      <c r="BH7" s="25">
        <v>0</v>
      </c>
      <c r="BI7" s="25">
        <v>0</v>
      </c>
      <c r="BJ7" s="25">
        <v>239.18</v>
      </c>
      <c r="BK7" s="25">
        <v>236.29</v>
      </c>
      <c r="BL7" s="25">
        <v>238.77</v>
      </c>
      <c r="BM7" s="25">
        <v>218.57</v>
      </c>
      <c r="BN7" s="25">
        <v>222.45</v>
      </c>
      <c r="BO7" s="25">
        <v>264.86</v>
      </c>
      <c r="BP7" s="25">
        <v>125.1</v>
      </c>
      <c r="BQ7" s="25">
        <v>123.66</v>
      </c>
      <c r="BR7" s="25">
        <v>94.24</v>
      </c>
      <c r="BS7" s="25">
        <v>102.16</v>
      </c>
      <c r="BT7" s="25">
        <v>90.22</v>
      </c>
      <c r="BU7" s="25">
        <v>101.89</v>
      </c>
      <c r="BV7" s="25">
        <v>104.33</v>
      </c>
      <c r="BW7" s="25">
        <v>98.85</v>
      </c>
      <c r="BX7" s="25">
        <v>101.78</v>
      </c>
      <c r="BY7" s="25">
        <v>100.33</v>
      </c>
      <c r="BZ7" s="25">
        <v>97.59</v>
      </c>
      <c r="CA7" s="25">
        <v>104.53</v>
      </c>
      <c r="CB7" s="25">
        <v>106.67</v>
      </c>
      <c r="CC7" s="25">
        <v>118.5</v>
      </c>
      <c r="CD7" s="25">
        <v>113.93</v>
      </c>
      <c r="CE7" s="25">
        <v>125.27</v>
      </c>
      <c r="CF7" s="25">
        <v>156.32</v>
      </c>
      <c r="CG7" s="25">
        <v>157.4</v>
      </c>
      <c r="CH7" s="25">
        <v>162.61000000000001</v>
      </c>
      <c r="CI7" s="25">
        <v>163.94</v>
      </c>
      <c r="CJ7" s="25">
        <v>169.31</v>
      </c>
      <c r="CK7" s="25">
        <v>181.66</v>
      </c>
      <c r="CL7" s="25">
        <v>73.45</v>
      </c>
      <c r="CM7" s="25">
        <v>72.95</v>
      </c>
      <c r="CN7" s="25">
        <v>72.64</v>
      </c>
      <c r="CO7" s="25">
        <v>73.78</v>
      </c>
      <c r="CP7" s="25">
        <v>73.38</v>
      </c>
      <c r="CQ7" s="25">
        <v>63.23</v>
      </c>
      <c r="CR7" s="25">
        <v>62.59</v>
      </c>
      <c r="CS7" s="25">
        <v>61.81</v>
      </c>
      <c r="CT7" s="25">
        <v>62.35</v>
      </c>
      <c r="CU7" s="25">
        <v>62.69</v>
      </c>
      <c r="CV7" s="25">
        <v>60.21</v>
      </c>
      <c r="CW7" s="25">
        <v>96.57</v>
      </c>
      <c r="CX7" s="25">
        <v>97</v>
      </c>
      <c r="CY7" s="25">
        <v>96.27</v>
      </c>
      <c r="CZ7" s="25">
        <v>95.07</v>
      </c>
      <c r="DA7" s="25">
        <v>96.07</v>
      </c>
      <c r="DB7" s="25">
        <v>89.35</v>
      </c>
      <c r="DC7" s="25">
        <v>89.7</v>
      </c>
      <c r="DD7" s="25">
        <v>89.24</v>
      </c>
      <c r="DE7" s="25">
        <v>88.71</v>
      </c>
      <c r="DF7" s="25">
        <v>88.32</v>
      </c>
      <c r="DG7" s="25">
        <v>89.21</v>
      </c>
      <c r="DH7" s="25">
        <v>41.37</v>
      </c>
      <c r="DI7" s="25">
        <v>42.24</v>
      </c>
      <c r="DJ7" s="25">
        <v>43.62</v>
      </c>
      <c r="DK7" s="25">
        <v>45.38</v>
      </c>
      <c r="DL7" s="25">
        <v>46.01</v>
      </c>
      <c r="DM7" s="25">
        <v>49.62</v>
      </c>
      <c r="DN7" s="25">
        <v>50.5</v>
      </c>
      <c r="DO7" s="25">
        <v>51.28</v>
      </c>
      <c r="DP7" s="25">
        <v>51.95</v>
      </c>
      <c r="DQ7" s="25">
        <v>52.55</v>
      </c>
      <c r="DR7" s="25">
        <v>52.41</v>
      </c>
      <c r="DS7" s="25">
        <v>14.48</v>
      </c>
      <c r="DT7" s="25">
        <v>16.739999999999998</v>
      </c>
      <c r="DU7" s="25">
        <v>19.350000000000001</v>
      </c>
      <c r="DV7" s="25">
        <v>21.46</v>
      </c>
      <c r="DW7" s="25">
        <v>22.9</v>
      </c>
      <c r="DX7" s="25">
        <v>19.510000000000002</v>
      </c>
      <c r="DY7" s="25">
        <v>21.19</v>
      </c>
      <c r="DZ7" s="25">
        <v>22.64</v>
      </c>
      <c r="EA7" s="25">
        <v>24.49</v>
      </c>
      <c r="EB7" s="25">
        <v>25.85</v>
      </c>
      <c r="EC7" s="25">
        <v>26.78</v>
      </c>
      <c r="ED7" s="25">
        <v>0.81</v>
      </c>
      <c r="EE7" s="25">
        <v>0.44</v>
      </c>
      <c r="EF7" s="25">
        <v>1.37</v>
      </c>
      <c r="EG7" s="25">
        <v>0.54</v>
      </c>
      <c r="EH7" s="25">
        <v>0.61</v>
      </c>
      <c r="EI7" s="25">
        <v>0.67</v>
      </c>
      <c r="EJ7" s="25">
        <v>0.62</v>
      </c>
      <c r="EK7" s="25">
        <v>0.6</v>
      </c>
      <c r="EL7" s="25">
        <v>0.57999999999999996</v>
      </c>
      <c r="EM7" s="25">
        <v>0.56999999999999995</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小泉　辰文</cp:lastModifiedBy>
  <cp:lastPrinted>2026-02-02T04:53:33Z</cp:lastPrinted>
  <dcterms:created xsi:type="dcterms:W3CDTF">2025-12-12T09:14:50Z</dcterms:created>
  <dcterms:modified xsi:type="dcterms:W3CDTF">2026-03-04T01:12:28Z</dcterms:modified>
  <cp:category/>
</cp:coreProperties>
</file>