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HWorkspaceFolder\"/>
    </mc:Choice>
  </mc:AlternateContent>
  <workbookProtection workbookAlgorithmName="SHA-512" workbookHashValue="Gwc6cFpZpP9VLzg5tFGlxA/1pJdWNxTgkhCoFhjfPo25UDQ4n2+Wxxzol2m/5iKGJACkdodYlTfrelZb1HVvIw==" workbookSaltValue="tyTRF3jAD7NuRORgdow49A==" workbookSpinCount="100000" lockStructure="1"/>
  <bookViews>
    <workbookView xWindow="0" yWindow="0" windowWidth="23040" windowHeight="921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<sst xmlns="http://schemas.openxmlformats.org/spreadsheetml/2006/main" count="228" uniqueCount="114">
  <si>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</si>
  <si>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</si>
  <si>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</si>
  <si>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</si>
  <si>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</si>
  <si>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</si>
  <si>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</si>
  <si>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</si>
  <si>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</si>
  <si>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</si>
  <si>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</si>
  <si>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</si>
  <si>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</si>
  <si>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</si>
  <si>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</si>
  <si>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</si>
  <si>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</si>
  <si>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</si>
  <si>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</si>
  <si>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</si>
  <si>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</si>
  <si>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</si>
  <si>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</si>
  <si>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</si>
  <si>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</si>
  <si>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</si>
  <si>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</si>
  <si>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</si>
  <si>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</si>
  <si>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</si>
  <si>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</si>
  <si>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</si>
  <si>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</si>
  <si>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</si>
  <si>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</si>
  <si>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</si>
  <si>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</si>
  <si>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</si>
  <si>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</si>
  <si>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</si>
  <si>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</si>
  <si>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</si>
  <si>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</si>
  <si>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</si>
  <si>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</si>
  <si>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</si>
  <si>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</si>
  <si>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</si>
  <si>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</si>
  <si>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</si>
  <si>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</si>
  <si>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</si>
  <si>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</si>
  <si>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</si>
  <si>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</si>
  <si>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</si>
  <si>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</si>
  <si>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</si>
  <si>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</si>
  <si>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</si>
  <si>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</si>
  <si>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</si>
  <si>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</si>
  <si>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</si>
  <si>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</si>
  <si>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</si>
  <si>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</si>
  <si>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</si>
  <si>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</si>
  <si>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</si>
  <si>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</si>
  <si>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</si>
  <si>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</si>
  <si>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</si>
  <si>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</si>
  <si>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</si>
  <si>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</si>
  <si>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</si>
  <si>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</si>
  <si>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</si>
  <si>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</si>
  <si>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</si>
  <si>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</si>
  <si>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</si>
  <si>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</si>
  <si>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</si>
  <si>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</si>
  <si>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</si>
  <si>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</si>
  <si>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</si>
  <si>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</si>
  <si>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</si>
  <si>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</si>
  <si>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</si>
  <si>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</si>
  <si>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</si>
  <si>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</si>
  <si>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</si>
  <si>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</si>
  <si>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</si>
  <si>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</si>
  <si>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</si>
  <si>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</si>
  <si>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</si>
  <si>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</si>
  <si>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</si>
  <si>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</si>
  <si>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</si>
  <si>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</si>
  <si>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</si>
  <si>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</si>
  <si>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収支のバランスを示す①経常収支比率は、毎年度100％を超えており、持続して経常利益を計上しています。
　平成22年度から令和５年度までに３配水場の更新、１配水場の整備を実施して多額の建設改良費を支出している中にあって、④企業債残高対給水収益比率からも分かるとおり企業債に依存することなく事業を進めています。また、短期的な債務に対する支払い能力を示す③流動比率も令和４年度に引き続き令和５年度においても600％を超え、支払い能力を維持していることを示しています。
　水道料金は、令和４年度に比べ、⑤料金回収率が示すとおり若干の増加となりましたが、これは、コロナ渦による基本料金の減免事業等の実施によるものです。料金につきましては、全国的にも低額な料金を維持したまま、事業費を賄い、余剰金を積み立てて計画的に施設更新に取り組むことができています。
　費用の効率性を示す⑥給水原価も低く、施設の規模を示す⑦施設利用率も概ね適切で、⑧有収率も高水準にあり、取水した水を無駄なく収益に結びつけていることを示しています。
　以上のことから、現状は経営の健全性を維持することができており、効率的な運営ができているといえます。</t>
    <rPh sb="263" eb="265">
      <t>ゾウカ</t>
    </rPh>
    <phoneticPr fontId="4"/>
  </si>
  <si>
    <t>　施設全体の老朽化の度合いを示す①有形固定資産減価償却率は、平成22年度から令和５年度まで配水場更新・整備事業に取り組んできたため、ほぼ横ばいで、適切に施設の更新が進んでいることを表しています。
　管路は、年々②管路経年化率が上昇していますが、他の類似団体よりは低く、漏水等による水の無駄も少ない状況です。しかしながら、③管路更新率は平成29年度以後、他の類似団体より低く、管路の更新（耐震化）を加速させることが課題となっています。
　優先して取り組んできた配水場の更新・整備事業は完了し、令和４年度から中央配水場の自家用発電設備更新事業に着手しています。
　平成30年３月末に策定した第二次水道事業基本計画に基づき、令和４年度に新しい管路更新計画を策定し、管路更新事業を本格化させています。</t>
    <rPh sb="305" eb="306">
      <t>モト</t>
    </rPh>
    <phoneticPr fontId="4"/>
  </si>
  <si>
    <t>　本市水道事業は、清浄な地下水源に恵まれるという好条件もあり、低コストでの給水を実現し、経営の健全性を維持しています。
　今後は、昭島駅前北側の開発により一時的な人口増加が見込まれる中、管路網の強靭化を図るなど適切に施設更新に取り組む必要があります。
　今後も深層地下水100％のおいしい水をいつまでも安定して供給し続けるため、第二次水道事業基本計画の各施策に計画的に取り組み、災害にも強い水道施設の整備を進めるとともに施設を良好な状態で維持できるよう、更なる経営基盤の強化を図り、安定的、持続的な水道事業の経営に努めます。</t>
    <rPh sb="65" eb="71">
      <t>アキシマエキマエキタガワ</t>
    </rPh>
    <rPh sb="72" eb="74">
      <t>カイハツ</t>
    </rPh>
    <rPh sb="77" eb="80">
      <t>イチジテキ</t>
    </rPh>
    <rPh sb="81" eb="85">
      <t>ジンコウゾウカ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</si>
</sst>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0.44</c:v>
                </c:pt>
                <c:pt idx="1">
                  <c:v>0.81</c:v>
                </c:pt>
                <c:pt idx="2">
                  <c:v>0.44</c:v>
                </c:pt>
                <c:pt idx="3">
                  <c:v>1.37</c:v>
                </c:pt>
                <c:pt idx="4">
                  <c:v>0.54</c:v>
                </c:pt>
              </c:numCache>
            </c:numRef>
          </c:val>
          <c:extLst>
            <c:ext xmlns:c16="http://schemas.microsoft.com/office/drawing/2014/chart" uri="{C3380CC4-5D6E-409C-BE32-E72D297353CC}">
              <c16:uniqueId val="{00000000-412F-4F32-BED2-F0C280A1CD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412F-4F32-BED2-F0C280A1CD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72.11</c:v>
                </c:pt>
                <c:pt idx="1">
                  <c:v>73.45</c:v>
                </c:pt>
                <c:pt idx="2">
                  <c:v>72.95</c:v>
                </c:pt>
                <c:pt idx="3">
                  <c:v>72.64</c:v>
                </c:pt>
                <c:pt idx="4">
                  <c:v>73.78</c:v>
                </c:pt>
              </c:numCache>
            </c:numRef>
          </c:val>
          <c:extLst>
            <c:ext xmlns:c16="http://schemas.microsoft.com/office/drawing/2014/chart" uri="{C3380CC4-5D6E-409C-BE32-E72D297353CC}">
              <c16:uniqueId val="{00000000-AFDF-40F4-82F9-EE8D1311D44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AFDF-40F4-82F9-EE8D1311D44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96.47</c:v>
                </c:pt>
                <c:pt idx="1">
                  <c:v>96.57</c:v>
                </c:pt>
                <c:pt idx="2">
                  <c:v>97</c:v>
                </c:pt>
                <c:pt idx="3">
                  <c:v>96.27</c:v>
                </c:pt>
                <c:pt idx="4">
                  <c:v>95.07</c:v>
                </c:pt>
              </c:numCache>
            </c:numRef>
          </c:val>
          <c:extLst>
            <c:ext xmlns:c16="http://schemas.microsoft.com/office/drawing/2014/chart" uri="{C3380CC4-5D6E-409C-BE32-E72D297353CC}">
              <c16:uniqueId val="{00000000-71D6-4C5B-A874-9488C6F84E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71D6-4C5B-A874-9488C6F84E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135.56</c:v>
                </c:pt>
                <c:pt idx="1">
                  <c:v>131.56</c:v>
                </c:pt>
                <c:pt idx="2">
                  <c:v>130.07</c:v>
                </c:pt>
                <c:pt idx="3">
                  <c:v>119.96</c:v>
                </c:pt>
                <c:pt idx="4">
                  <c:v>126.31</c:v>
                </c:pt>
              </c:numCache>
            </c:numRef>
          </c:val>
          <c:extLst>
            <c:ext xmlns:c16="http://schemas.microsoft.com/office/drawing/2014/chart" uri="{C3380CC4-5D6E-409C-BE32-E72D297353CC}">
              <c16:uniqueId val="{00000000-E479-4300-A99D-81EA4E21693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E479-4300-A99D-81EA4E21693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39.71</c:v>
                </c:pt>
                <c:pt idx="1">
                  <c:v>41.37</c:v>
                </c:pt>
                <c:pt idx="2">
                  <c:v>42.24</c:v>
                </c:pt>
                <c:pt idx="3">
                  <c:v>43.62</c:v>
                </c:pt>
                <c:pt idx="4">
                  <c:v>45.38</c:v>
                </c:pt>
              </c:numCache>
            </c:numRef>
          </c:val>
          <c:extLst>
            <c:ext xmlns:c16="http://schemas.microsoft.com/office/drawing/2014/chart" uri="{C3380CC4-5D6E-409C-BE32-E72D297353CC}">
              <c16:uniqueId val="{00000000-10FB-4C25-AA57-40D6B8F803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10FB-4C25-AA57-40D6B8F803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11.86</c:v>
                </c:pt>
                <c:pt idx="1">
                  <c:v>14.48</c:v>
                </c:pt>
                <c:pt idx="2">
                  <c:v>16.739999999999998</c:v>
                </c:pt>
                <c:pt idx="3">
                  <c:v>19.350000000000001</c:v>
                </c:pt>
                <c:pt idx="4">
                  <c:v>21.46</c:v>
                </c:pt>
              </c:numCache>
            </c:numRef>
          </c:val>
          <c:extLst>
            <c:ext xmlns:c16="http://schemas.microsoft.com/office/drawing/2014/chart" uri="{C3380CC4-5D6E-409C-BE32-E72D297353CC}">
              <c16:uniqueId val="{00000000-0387-402A-955F-FB6FD06B90A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0387-402A-955F-FB6FD06B90A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4F-4F38-B790-4C48A47A0E0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E84F-4F38-B790-4C48A47A0E0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1105.17</c:v>
                </c:pt>
                <c:pt idx="1">
                  <c:v>845.92</c:v>
                </c:pt>
                <c:pt idx="2">
                  <c:v>1074.49</c:v>
                </c:pt>
                <c:pt idx="3">
                  <c:v>1628.45</c:v>
                </c:pt>
                <c:pt idx="4">
                  <c:v>696.78</c:v>
                </c:pt>
              </c:numCache>
            </c:numRef>
          </c:val>
          <c:extLst>
            <c:ext xmlns:c16="http://schemas.microsoft.com/office/drawing/2014/chart" uri="{C3380CC4-5D6E-409C-BE32-E72D297353CC}">
              <c16:uniqueId val="{00000000-935B-476A-923D-12DA1E915E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935B-476A-923D-12DA1E915E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1.31</c:v>
                </c:pt>
                <c:pt idx="1">
                  <c:v>0.44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446-4C1D-B0F1-BE1F690EC7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3446-4C1D-B0F1-BE1F690EC7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129.13</c:v>
                </c:pt>
                <c:pt idx="1">
                  <c:v>125.1</c:v>
                </c:pt>
                <c:pt idx="2">
                  <c:v>123.66</c:v>
                </c:pt>
                <c:pt idx="3">
                  <c:v>94.24</c:v>
                </c:pt>
                <c:pt idx="4">
                  <c:v>102.16</c:v>
                </c:pt>
              </c:numCache>
            </c:numRef>
          </c:val>
          <c:extLst>
            <c:ext xmlns:c16="http://schemas.microsoft.com/office/drawing/2014/chart" uri="{C3380CC4-5D6E-409C-BE32-E72D297353CC}">
              <c16:uniqueId val="{00000000-638A-44ED-A1F4-987642EB3F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638A-44ED-A1F4-987642EB3F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105.38</c:v>
                </c:pt>
                <c:pt idx="1">
                  <c:v>104.53</c:v>
                </c:pt>
                <c:pt idx="2">
                  <c:v>106.67</c:v>
                </c:pt>
                <c:pt idx="3">
                  <c:v>118.5</c:v>
                </c:pt>
                <c:pt idx="4">
                  <c:v>113.93</c:v>
                </c:pt>
              </c:numCache>
            </c:numRef>
          </c:val>
          <c:extLst>
            <c:ext xmlns:c16="http://schemas.microsoft.com/office/drawing/2014/chart" uri="{C3380CC4-5D6E-409C-BE32-E72D297353CC}">
              <c16:uniqueId val="{00000000-0C65-4AB8-B543-53D66D11BAB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0C65-4AB8-B543-53D66D11BAB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5" zoomScale="55" zoomScaleNormal="5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東京都　昭島市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非設置</v>
      </c>
      <c r="AE8" s="75"/>
      <c r="AF8" s="75"/>
      <c r="AG8" s="75"/>
      <c r="AH8" s="75"/>
      <c r="AI8" s="75"/>
      <c r="AJ8" s="75"/>
      <c r="AK8" s="2"/>
      <c r="AL8" s="58">
        <f>データ!$R$6</f>
        <v>114516</v>
      </c>
      <c r="AM8" s="58"/>
      <c r="AN8" s="58"/>
      <c r="AO8" s="58"/>
      <c r="AP8" s="58"/>
      <c r="AQ8" s="58"/>
      <c r="AR8" s="58"/>
      <c r="AS8" s="58"/>
      <c r="AT8" s="55">
        <f>データ!$S$6</f>
        <v>17.34</v>
      </c>
      <c r="AU8" s="56"/>
      <c r="AV8" s="56"/>
      <c r="AW8" s="56"/>
      <c r="AX8" s="56"/>
      <c r="AY8" s="56"/>
      <c r="AZ8" s="56"/>
      <c r="BA8" s="56"/>
      <c r="BB8" s="45">
        <f>データ!$T$6</f>
        <v>6604.15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96.07</v>
      </c>
      <c r="J10" s="56"/>
      <c r="K10" s="56"/>
      <c r="L10" s="56"/>
      <c r="M10" s="56"/>
      <c r="N10" s="56"/>
      <c r="O10" s="57"/>
      <c r="P10" s="45">
        <f>データ!$P$6</f>
        <v>100</v>
      </c>
      <c r="Q10" s="45"/>
      <c r="R10" s="45"/>
      <c r="S10" s="45"/>
      <c r="T10" s="45"/>
      <c r="U10" s="45"/>
      <c r="V10" s="45"/>
      <c r="W10" s="58">
        <f>データ!$Q$6</f>
        <v>1628</v>
      </c>
      <c r="X10" s="58"/>
      <c r="Y10" s="58"/>
      <c r="Z10" s="58"/>
      <c r="AA10" s="58"/>
      <c r="AB10" s="58"/>
      <c r="AC10" s="58"/>
      <c r="AD10" s="2"/>
      <c r="AE10" s="2"/>
      <c r="AF10" s="2"/>
      <c r="AG10" s="2"/>
      <c r="AH10" s="2"/>
      <c r="AI10" s="2"/>
      <c r="AJ10" s="2"/>
      <c r="AK10" s="2"/>
      <c r="AL10" s="58">
        <f>データ!$U$6</f>
        <v>114577</v>
      </c>
      <c r="AM10" s="58"/>
      <c r="AN10" s="58"/>
      <c r="AO10" s="58"/>
      <c r="AP10" s="58"/>
      <c r="AQ10" s="58"/>
      <c r="AR10" s="58"/>
      <c r="AS10" s="58"/>
      <c r="AT10" s="55">
        <f>データ!$V$6</f>
        <v>17.34</v>
      </c>
      <c r="AU10" s="56"/>
      <c r="AV10" s="56"/>
      <c r="AW10" s="56"/>
      <c r="AX10" s="56"/>
      <c r="AY10" s="56"/>
      <c r="AZ10" s="56"/>
      <c r="BA10" s="56"/>
      <c r="BB10" s="45">
        <f>データ!$W$6</f>
        <v>6607.67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112</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89"/>
      <c r="BM60" s="90"/>
      <c r="BN60" s="90"/>
      <c r="BO60" s="90"/>
      <c r="BP60" s="90"/>
      <c r="BQ60" s="90"/>
      <c r="BR60" s="90"/>
      <c r="BS60" s="90"/>
      <c r="BT60" s="90"/>
      <c r="BU60" s="90"/>
      <c r="BV60" s="90"/>
      <c r="BW60" s="90"/>
      <c r="BX60" s="90"/>
      <c r="BY60" s="90"/>
      <c r="BZ60" s="91"/>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S+LKNJ8jZgRAS3vWKtajAgEkR5955CZjizRy6so83XeQBdYj7jHVL/zbAhy97QYkrfFtmDROorkknxceeUd0iA==" saltValue="iKnGpUgeDFj4+Qdr0meU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132071</v>
      </c>
      <c r="D6" s="20">
        <f t="shared" si="3"/>
        <v>46</v>
      </c>
      <c r="E6" s="20">
        <f t="shared" si="3"/>
        <v>1</v>
      </c>
      <c r="F6" s="20">
        <f t="shared" si="3"/>
        <v>0</v>
      </c>
      <c r="G6" s="20">
        <f t="shared" si="3"/>
        <v>1</v>
      </c>
      <c r="H6" s="20" t="str">
        <f t="shared" si="3"/>
        <v>東京都　昭島市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96.07</v>
      </c>
      <c r="P6" s="21">
        <f t="shared" si="3"/>
        <v>100</v>
      </c>
      <c r="Q6" s="21">
        <f t="shared" si="3"/>
        <v>1628</v>
      </c>
      <c r="R6" s="21">
        <f t="shared" si="3"/>
        <v>114516</v>
      </c>
      <c r="S6" s="21">
        <f t="shared" si="3"/>
        <v>17.34</v>
      </c>
      <c r="T6" s="21">
        <f t="shared" si="3"/>
        <v>6604.15</v>
      </c>
      <c r="U6" s="21">
        <f t="shared" si="3"/>
        <v>114577</v>
      </c>
      <c r="V6" s="21">
        <f t="shared" si="3"/>
        <v>17.34</v>
      </c>
      <c r="W6" s="21">
        <f t="shared" si="3"/>
        <v>6607.67</v>
      </c>
      <c r="X6" s="22">
        <f>IF(X7="",NA(),X7)</f>
        <v>135.56</v>
      </c>
      <c r="Y6" s="22">
        <f t="shared" ref="Y6:AG6" si="4">IF(Y7="",NA(),Y7)</f>
        <v>131.56</v>
      </c>
      <c r="Z6" s="22">
        <f t="shared" si="4"/>
        <v>130.07</v>
      </c>
      <c r="AA6" s="22">
        <f t="shared" si="4"/>
        <v>119.96</v>
      </c>
      <c r="AB6" s="22">
        <f t="shared" si="4"/>
        <v>126.31</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1105.17</v>
      </c>
      <c r="AU6" s="22">
        <f t="shared" ref="AU6:BC6" si="6">IF(AU7="",NA(),AU7)</f>
        <v>845.92</v>
      </c>
      <c r="AV6" s="22">
        <f t="shared" si="6"/>
        <v>1074.49</v>
      </c>
      <c r="AW6" s="22">
        <f t="shared" si="6"/>
        <v>1628.45</v>
      </c>
      <c r="AX6" s="22">
        <f t="shared" si="6"/>
        <v>696.78</v>
      </c>
      <c r="AY6" s="22">
        <f t="shared" si="6"/>
        <v>358.91</v>
      </c>
      <c r="AZ6" s="22">
        <f t="shared" si="6"/>
        <v>360.96</v>
      </c>
      <c r="BA6" s="22">
        <f t="shared" si="6"/>
        <v>351.29</v>
      </c>
      <c r="BB6" s="22">
        <f t="shared" si="6"/>
        <v>364.24</v>
      </c>
      <c r="BC6" s="22">
        <f t="shared" si="6"/>
        <v>369.82</v>
      </c>
      <c r="BD6" s="21" t="str">
        <f>IF(BD7="","",IF(BD7="-","【-】","【"&amp;SUBSTITUTE(TEXT(BD7,"#,##0.00"),"-","△")&amp;"】"))</f>
        <v>【243.36】</v>
      </c>
      <c r="BE6" s="22">
        <f>IF(BE7="",NA(),BE7)</f>
        <v>1.31</v>
      </c>
      <c r="BF6" s="22">
        <f t="shared" ref="BF6:BN6" si="7">IF(BF7="",NA(),BF7)</f>
        <v>0.44</v>
      </c>
      <c r="BG6" s="21">
        <f t="shared" si="7"/>
        <v>0</v>
      </c>
      <c r="BH6" s="21">
        <f t="shared" si="7"/>
        <v>0</v>
      </c>
      <c r="BI6" s="21">
        <f t="shared" si="7"/>
        <v>0</v>
      </c>
      <c r="BJ6" s="22">
        <f t="shared" si="7"/>
        <v>247.27</v>
      </c>
      <c r="BK6" s="22">
        <f t="shared" si="7"/>
        <v>239.18</v>
      </c>
      <c r="BL6" s="22">
        <f t="shared" si="7"/>
        <v>236.29</v>
      </c>
      <c r="BM6" s="22">
        <f t="shared" si="7"/>
        <v>238.77</v>
      </c>
      <c r="BN6" s="22">
        <f t="shared" si="7"/>
        <v>218.57</v>
      </c>
      <c r="BO6" s="21" t="str">
        <f>IF(BO7="","",IF(BO7="-","【-】","【"&amp;SUBSTITUTE(TEXT(BO7,"#,##0.00"),"-","△")&amp;"】"))</f>
        <v>【265.93】</v>
      </c>
      <c r="BP6" s="22">
        <f>IF(BP7="",NA(),BP7)</f>
        <v>129.13</v>
      </c>
      <c r="BQ6" s="22">
        <f t="shared" ref="BQ6:BY6" si="8">IF(BQ7="",NA(),BQ7)</f>
        <v>125.1</v>
      </c>
      <c r="BR6" s="22">
        <f t="shared" si="8"/>
        <v>123.66</v>
      </c>
      <c r="BS6" s="22">
        <f t="shared" si="8"/>
        <v>94.24</v>
      </c>
      <c r="BT6" s="22">
        <f t="shared" si="8"/>
        <v>102.16</v>
      </c>
      <c r="BU6" s="22">
        <f t="shared" si="8"/>
        <v>105.34</v>
      </c>
      <c r="BV6" s="22">
        <f t="shared" si="8"/>
        <v>101.89</v>
      </c>
      <c r="BW6" s="22">
        <f t="shared" si="8"/>
        <v>104.33</v>
      </c>
      <c r="BX6" s="22">
        <f t="shared" si="8"/>
        <v>98.85</v>
      </c>
      <c r="BY6" s="22">
        <f t="shared" si="8"/>
        <v>101.78</v>
      </c>
      <c r="BZ6" s="21" t="str">
        <f>IF(BZ7="","",IF(BZ7="-","【-】","【"&amp;SUBSTITUTE(TEXT(BZ7,"#,##0.00"),"-","△")&amp;"】"))</f>
        <v>【97.82】</v>
      </c>
      <c r="CA6" s="22">
        <f>IF(CA7="",NA(),CA7)</f>
        <v>105.38</v>
      </c>
      <c r="CB6" s="22">
        <f t="shared" ref="CB6:CJ6" si="9">IF(CB7="",NA(),CB7)</f>
        <v>104.53</v>
      </c>
      <c r="CC6" s="22">
        <f t="shared" si="9"/>
        <v>106.67</v>
      </c>
      <c r="CD6" s="22">
        <f t="shared" si="9"/>
        <v>118.5</v>
      </c>
      <c r="CE6" s="22">
        <f t="shared" si="9"/>
        <v>113.93</v>
      </c>
      <c r="CF6" s="22">
        <f t="shared" si="9"/>
        <v>159.6</v>
      </c>
      <c r="CG6" s="22">
        <f t="shared" si="9"/>
        <v>156.32</v>
      </c>
      <c r="CH6" s="22">
        <f t="shared" si="9"/>
        <v>157.4</v>
      </c>
      <c r="CI6" s="22">
        <f t="shared" si="9"/>
        <v>162.61000000000001</v>
      </c>
      <c r="CJ6" s="22">
        <f t="shared" si="9"/>
        <v>163.94</v>
      </c>
      <c r="CK6" s="21" t="str">
        <f>IF(CK7="","",IF(CK7="-","【-】","【"&amp;SUBSTITUTE(TEXT(CK7,"#,##0.00"),"-","△")&amp;"】"))</f>
        <v>【177.56】</v>
      </c>
      <c r="CL6" s="22">
        <f>IF(CL7="",NA(),CL7)</f>
        <v>72.11</v>
      </c>
      <c r="CM6" s="22">
        <f t="shared" ref="CM6:CU6" si="10">IF(CM7="",NA(),CM7)</f>
        <v>73.45</v>
      </c>
      <c r="CN6" s="22">
        <f t="shared" si="10"/>
        <v>72.95</v>
      </c>
      <c r="CO6" s="22">
        <f t="shared" si="10"/>
        <v>72.64</v>
      </c>
      <c r="CP6" s="22">
        <f t="shared" si="10"/>
        <v>73.78</v>
      </c>
      <c r="CQ6" s="22">
        <f t="shared" si="10"/>
        <v>62.05</v>
      </c>
      <c r="CR6" s="22">
        <f t="shared" si="10"/>
        <v>63.23</v>
      </c>
      <c r="CS6" s="22">
        <f t="shared" si="10"/>
        <v>62.59</v>
      </c>
      <c r="CT6" s="22">
        <f t="shared" si="10"/>
        <v>61.81</v>
      </c>
      <c r="CU6" s="22">
        <f t="shared" si="10"/>
        <v>62.35</v>
      </c>
      <c r="CV6" s="21" t="str">
        <f>IF(CV7="","",IF(CV7="-","【-】","【"&amp;SUBSTITUTE(TEXT(CV7,"#,##0.00"),"-","△")&amp;"】"))</f>
        <v>【59.81】</v>
      </c>
      <c r="CW6" s="22">
        <f>IF(CW7="",NA(),CW7)</f>
        <v>96.47</v>
      </c>
      <c r="CX6" s="22">
        <f t="shared" ref="CX6:DF6" si="11">IF(CX7="",NA(),CX7)</f>
        <v>96.57</v>
      </c>
      <c r="CY6" s="22">
        <f t="shared" si="11"/>
        <v>97</v>
      </c>
      <c r="CZ6" s="22">
        <f t="shared" si="11"/>
        <v>96.27</v>
      </c>
      <c r="DA6" s="22">
        <f t="shared" si="11"/>
        <v>95.07</v>
      </c>
      <c r="DB6" s="22">
        <f t="shared" si="11"/>
        <v>89.11</v>
      </c>
      <c r="DC6" s="22">
        <f t="shared" si="11"/>
        <v>89.35</v>
      </c>
      <c r="DD6" s="22">
        <f t="shared" si="11"/>
        <v>89.7</v>
      </c>
      <c r="DE6" s="22">
        <f t="shared" si="11"/>
        <v>89.24</v>
      </c>
      <c r="DF6" s="22">
        <f t="shared" si="11"/>
        <v>88.71</v>
      </c>
      <c r="DG6" s="21" t="str">
        <f>IF(DG7="","",IF(DG7="-","【-】","【"&amp;SUBSTITUTE(TEXT(DG7,"#,##0.00"),"-","△")&amp;"】"))</f>
        <v>【89.42】</v>
      </c>
      <c r="DH6" s="22">
        <f>IF(DH7="",NA(),DH7)</f>
        <v>39.71</v>
      </c>
      <c r="DI6" s="22">
        <f t="shared" ref="DI6:DQ6" si="12">IF(DI7="",NA(),DI7)</f>
        <v>41.37</v>
      </c>
      <c r="DJ6" s="22">
        <f t="shared" si="12"/>
        <v>42.24</v>
      </c>
      <c r="DK6" s="22">
        <f t="shared" si="12"/>
        <v>43.62</v>
      </c>
      <c r="DL6" s="22">
        <f t="shared" si="12"/>
        <v>45.38</v>
      </c>
      <c r="DM6" s="22">
        <f t="shared" si="12"/>
        <v>48.69</v>
      </c>
      <c r="DN6" s="22">
        <f t="shared" si="12"/>
        <v>49.62</v>
      </c>
      <c r="DO6" s="22">
        <f t="shared" si="12"/>
        <v>50.5</v>
      </c>
      <c r="DP6" s="22">
        <f t="shared" si="12"/>
        <v>51.28</v>
      </c>
      <c r="DQ6" s="22">
        <f t="shared" si="12"/>
        <v>51.95</v>
      </c>
      <c r="DR6" s="21" t="str">
        <f>IF(DR7="","",IF(DR7="-","【-】","【"&amp;SUBSTITUTE(TEXT(DR7,"#,##0.00"),"-","△")&amp;"】"))</f>
        <v>【52.02】</v>
      </c>
      <c r="DS6" s="22">
        <f>IF(DS7="",NA(),DS7)</f>
        <v>11.86</v>
      </c>
      <c r="DT6" s="22">
        <f t="shared" ref="DT6:EB6" si="13">IF(DT7="",NA(),DT7)</f>
        <v>14.48</v>
      </c>
      <c r="DU6" s="22">
        <f t="shared" si="13"/>
        <v>16.739999999999998</v>
      </c>
      <c r="DV6" s="22">
        <f t="shared" si="13"/>
        <v>19.350000000000001</v>
      </c>
      <c r="DW6" s="22">
        <f t="shared" si="13"/>
        <v>21.46</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0.44</v>
      </c>
      <c r="EE6" s="22">
        <f t="shared" ref="EE6:EM6" si="14">IF(EE7="",NA(),EE7)</f>
        <v>0.81</v>
      </c>
      <c r="EF6" s="22">
        <f t="shared" si="14"/>
        <v>0.44</v>
      </c>
      <c r="EG6" s="22">
        <f t="shared" si="14"/>
        <v>1.37</v>
      </c>
      <c r="EH6" s="22">
        <f t="shared" si="14"/>
        <v>0.54</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2">
      <c r="A7" s="15"/>
      <c r="B7" s="24">
        <v>2023</v>
      </c>
      <c r="C7" s="24">
        <v>132071</v>
      </c>
      <c r="D7" s="24">
        <v>46</v>
      </c>
      <c r="E7" s="24">
        <v>1</v>
      </c>
      <c r="F7" s="24">
        <v>0</v>
      </c>
      <c r="G7" s="24">
        <v>1</v>
      </c>
      <c r="H7" s="24" t="s">
        <v>93</v>
      </c>
      <c r="I7" s="24" t="s">
        <v>94</v>
      </c>
      <c r="J7" s="24" t="s">
        <v>95</v>
      </c>
      <c r="K7" s="24" t="s">
        <v>96</v>
      </c>
      <c r="L7" s="24" t="s">
        <v>97</v>
      </c>
      <c r="M7" s="24" t="s">
        <v>98</v>
      </c>
      <c r="N7" s="25" t="s">
        <v>99</v>
      </c>
      <c r="O7" s="25">
        <v>96.07</v>
      </c>
      <c r="P7" s="25">
        <v>100</v>
      </c>
      <c r="Q7" s="25">
        <v>1628</v>
      </c>
      <c r="R7" s="25">
        <v>114516</v>
      </c>
      <c r="S7" s="25">
        <v>17.34</v>
      </c>
      <c r="T7" s="25">
        <v>6604.15</v>
      </c>
      <c r="U7" s="25">
        <v>114577</v>
      </c>
      <c r="V7" s="25">
        <v>17.34</v>
      </c>
      <c r="W7" s="25">
        <v>6607.67</v>
      </c>
      <c r="X7" s="25">
        <v>135.56</v>
      </c>
      <c r="Y7" s="25">
        <v>131.56</v>
      </c>
      <c r="Z7" s="25">
        <v>130.07</v>
      </c>
      <c r="AA7" s="25">
        <v>119.96</v>
      </c>
      <c r="AB7" s="25">
        <v>126.31</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1105.17</v>
      </c>
      <c r="AU7" s="25">
        <v>845.92</v>
      </c>
      <c r="AV7" s="25">
        <v>1074.49</v>
      </c>
      <c r="AW7" s="25">
        <v>1628.45</v>
      </c>
      <c r="AX7" s="25">
        <v>696.78</v>
      </c>
      <c r="AY7" s="25">
        <v>358.91</v>
      </c>
      <c r="AZ7" s="25">
        <v>360.96</v>
      </c>
      <c r="BA7" s="25">
        <v>351.29</v>
      </c>
      <c r="BB7" s="25">
        <v>364.24</v>
      </c>
      <c r="BC7" s="25">
        <v>369.82</v>
      </c>
      <c r="BD7" s="25">
        <v>243.36</v>
      </c>
      <c r="BE7" s="25">
        <v>1.31</v>
      </c>
      <c r="BF7" s="25">
        <v>0.44</v>
      </c>
      <c r="BG7" s="25">
        <v>0</v>
      </c>
      <c r="BH7" s="25">
        <v>0</v>
      </c>
      <c r="BI7" s="25">
        <v>0</v>
      </c>
      <c r="BJ7" s="25">
        <v>247.27</v>
      </c>
      <c r="BK7" s="25">
        <v>239.18</v>
      </c>
      <c r="BL7" s="25">
        <v>236.29</v>
      </c>
      <c r="BM7" s="25">
        <v>238.77</v>
      </c>
      <c r="BN7" s="25">
        <v>218.57</v>
      </c>
      <c r="BO7" s="25">
        <v>265.93</v>
      </c>
      <c r="BP7" s="25">
        <v>129.13</v>
      </c>
      <c r="BQ7" s="25">
        <v>125.1</v>
      </c>
      <c r="BR7" s="25">
        <v>123.66</v>
      </c>
      <c r="BS7" s="25">
        <v>94.24</v>
      </c>
      <c r="BT7" s="25">
        <v>102.16</v>
      </c>
      <c r="BU7" s="25">
        <v>105.34</v>
      </c>
      <c r="BV7" s="25">
        <v>101.89</v>
      </c>
      <c r="BW7" s="25">
        <v>104.33</v>
      </c>
      <c r="BX7" s="25">
        <v>98.85</v>
      </c>
      <c r="BY7" s="25">
        <v>101.78</v>
      </c>
      <c r="BZ7" s="25">
        <v>97.82</v>
      </c>
      <c r="CA7" s="25">
        <v>105.38</v>
      </c>
      <c r="CB7" s="25">
        <v>104.53</v>
      </c>
      <c r="CC7" s="25">
        <v>106.67</v>
      </c>
      <c r="CD7" s="25">
        <v>118.5</v>
      </c>
      <c r="CE7" s="25">
        <v>113.93</v>
      </c>
      <c r="CF7" s="25">
        <v>159.6</v>
      </c>
      <c r="CG7" s="25">
        <v>156.32</v>
      </c>
      <c r="CH7" s="25">
        <v>157.4</v>
      </c>
      <c r="CI7" s="25">
        <v>162.61000000000001</v>
      </c>
      <c r="CJ7" s="25">
        <v>163.94</v>
      </c>
      <c r="CK7" s="25">
        <v>177.56</v>
      </c>
      <c r="CL7" s="25">
        <v>72.11</v>
      </c>
      <c r="CM7" s="25">
        <v>73.45</v>
      </c>
      <c r="CN7" s="25">
        <v>72.95</v>
      </c>
      <c r="CO7" s="25">
        <v>72.64</v>
      </c>
      <c r="CP7" s="25">
        <v>73.78</v>
      </c>
      <c r="CQ7" s="25">
        <v>62.05</v>
      </c>
      <c r="CR7" s="25">
        <v>63.23</v>
      </c>
      <c r="CS7" s="25">
        <v>62.59</v>
      </c>
      <c r="CT7" s="25">
        <v>61.81</v>
      </c>
      <c r="CU7" s="25">
        <v>62.35</v>
      </c>
      <c r="CV7" s="25">
        <v>59.81</v>
      </c>
      <c r="CW7" s="25">
        <v>96.47</v>
      </c>
      <c r="CX7" s="25">
        <v>96.57</v>
      </c>
      <c r="CY7" s="25">
        <v>97</v>
      </c>
      <c r="CZ7" s="25">
        <v>96.27</v>
      </c>
      <c r="DA7" s="25">
        <v>95.07</v>
      </c>
      <c r="DB7" s="25">
        <v>89.11</v>
      </c>
      <c r="DC7" s="25">
        <v>89.35</v>
      </c>
      <c r="DD7" s="25">
        <v>89.7</v>
      </c>
      <c r="DE7" s="25">
        <v>89.24</v>
      </c>
      <c r="DF7" s="25">
        <v>88.71</v>
      </c>
      <c r="DG7" s="25">
        <v>89.42</v>
      </c>
      <c r="DH7" s="25">
        <v>39.71</v>
      </c>
      <c r="DI7" s="25">
        <v>41.37</v>
      </c>
      <c r="DJ7" s="25">
        <v>42.24</v>
      </c>
      <c r="DK7" s="25">
        <v>43.62</v>
      </c>
      <c r="DL7" s="25">
        <v>45.38</v>
      </c>
      <c r="DM7" s="25">
        <v>48.69</v>
      </c>
      <c r="DN7" s="25">
        <v>49.62</v>
      </c>
      <c r="DO7" s="25">
        <v>50.5</v>
      </c>
      <c r="DP7" s="25">
        <v>51.28</v>
      </c>
      <c r="DQ7" s="25">
        <v>51.95</v>
      </c>
      <c r="DR7" s="25">
        <v>52.02</v>
      </c>
      <c r="DS7" s="25">
        <v>11.86</v>
      </c>
      <c r="DT7" s="25">
        <v>14.48</v>
      </c>
      <c r="DU7" s="25">
        <v>16.739999999999998</v>
      </c>
      <c r="DV7" s="25">
        <v>19.350000000000001</v>
      </c>
      <c r="DW7" s="25">
        <v>21.46</v>
      </c>
      <c r="DX7" s="25">
        <v>18.260000000000002</v>
      </c>
      <c r="DY7" s="25">
        <v>19.510000000000002</v>
      </c>
      <c r="DZ7" s="25">
        <v>21.19</v>
      </c>
      <c r="EA7" s="25">
        <v>22.64</v>
      </c>
      <c r="EB7" s="25">
        <v>24.49</v>
      </c>
      <c r="EC7" s="25">
        <v>25.37</v>
      </c>
      <c r="ED7" s="25">
        <v>0.44</v>
      </c>
      <c r="EE7" s="25">
        <v>0.81</v>
      </c>
      <c r="EF7" s="25">
        <v>0.44</v>
      </c>
      <c r="EG7" s="25">
        <v>1.37</v>
      </c>
      <c r="EH7" s="25">
        <v>0.54</v>
      </c>
      <c r="EI7" s="25">
        <v>0.66</v>
      </c>
      <c r="EJ7" s="25">
        <v>0.67</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昭島市</cp:lastModifiedBy>
  <cp:lastPrinted>2025-02-02T23:05:15Z</cp:lastPrinted>
  <dcterms:created xsi:type="dcterms:W3CDTF">2025-01-24T06:47:34Z</dcterms:created>
  <dcterms:modified xsi:type="dcterms:W3CDTF">2025-02-02T23:05:23Z</dcterms:modified>
  <cp:category/>
</cp:coreProperties>
</file>