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HWorkspaceFolder\"/>
    </mc:Choice>
  </mc:AlternateContent>
  <workbookProtection workbookAlgorithmName="SHA-512" workbookHashValue="Gwc6cFpZpP9VLzg5tFGlxA/1pJdWNxTgkhCoFhjfPo25UDQ4n2+Wxxzol2m/5iKGJACkdodYlTfrelZb1HVvIw==" workbookSaltValue="tyTRF3jAD7NuRORgdow49A==" workbookSpinCount="100000" lockStructure="1"/>
  <bookViews>
    <workbookView xWindow="0" yWindow="0" windowWidth="23040" windowHeight="9216"/>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<sst xmlns="http://schemas.openxmlformats.org/spreadsheetml/2006/main" count="228" uniqueCount="114">
  <si>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</si>
  <si>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</si>
  <si>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</si>
  <si>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</si>
  <si>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</si>
  <si>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</si>
  <si>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</si>
  <si>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</si>
  <si>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</si>
  <si>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</si>
  <si>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</si>
  <si>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</si>
  <si>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</si>
  <si>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</si>
  <si>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</si>
  <si>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</si>
  <si>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</si>
  <si>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</si>
  <si>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</si>
  <si>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</si>
  <si>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</si>
  <si>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</si>
  <si>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</si>
  <si>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</si>
  <si>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</si>
  <si>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</si>
  <si>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</si>
  <si>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</si>
  <si>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</si>
  <si>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</si>
  <si>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</si>
  <si>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</si>
  <si>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</si>
  <si>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</si>
  <si>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</si>
  <si>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</si>
  <si>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</si>
  <si>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</si>
  <si>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</si>
  <si>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</si>
  <si>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</si>
  <si>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</si>
  <si>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</si>
  <si>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</si>
  <si>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</si>
  <si>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</si>
  <si>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</si>
  <si>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</si>
  <si>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</si>
  <si>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</si>
  <si>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</si>
  <si>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</si>
  <si>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</si>
  <si>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</si>
  <si>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</si>
  <si>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</si>
  <si>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</si>
  <si>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</si>
  <si>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</si>
  <si>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</si>
  <si>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</si>
  <si>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</si>
  <si>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</si>
  <si>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</si>
  <si>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</si>
  <si>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</si>
  <si>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</si>
  <si>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</si>
  <si>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</si>
  <si>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</si>
  <si>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</si>
  <si>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</si>
  <si>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</si>
  <si>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</si>
  <si>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</si>
  <si>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</si>
  <si>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</si>
  <si>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</si>
  <si>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</si>
  <si>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</si>
  <si>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</si>
  <si>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</si>
  <si>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</si>
  <si>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</si>
  <si>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</si>
  <si>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</si>
  <si>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</si>
  <si>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</si>
  <si>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</si>
  <si>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</si>
  <si>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</si>
  <si>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</si>
  <si>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</si>
  <si>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昭島市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</si>
  <si>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</si>
  <si>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</si>
  <si>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</si>
  <si>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</si>
  <si>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</si>
  <si>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</si>
  <si>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</si>
  <si>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</si>
  <si>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</si>
  <si>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</si>
  <si>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</si>
  <si>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</si>
  <si>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</si>
  <si>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</si>
  <si>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</si>
  <si>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</si>
  <si>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</si>
  <si>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収支のバランスを示す①経常収支比率は、毎年度100％を超えており、持続して経常利益を計上しています。
　平成22年度から令和５年度までに３配水場の更新、１配水場の整備を実施して多額の建設改良費を支出している中にあって、④企業債残高対給水収益比率からも分かるとおり企業債に依存することなく事業を進めています。また、短期的な債務に対する支払い能力を示す③流動比率も令和４年度に引き続き令和５年度においても600％を超え、支払い能力を維持していることを示しています。
　水道料金は、令和４年度に比べ、⑤料金回収率が示すとおり若干の増加となりましたが、これは、コロナ渦による基本料金の減免事業等の実施によるものです。料金につきましては、全国的にも低額な料金を維持したまま、事業費を賄い、余剰金を積み立てて計画的に施設更新に取り組むことができています。
　費用の効率性を示す⑥給水原価も低く、施設の規模を示す⑦施設利用率も概ね適切で、⑧有収率も高水準にあり、取水した水を無駄なく収益に結びつけていることを示しています。
　以上のことから、現状は経営の健全性を維持することができており、効率的な運営ができているといえます。</t>
    <rPh sb="263" eb="265">
      <t>ゾウカ</t>
    </rPh>
    <phoneticPr fontId="4"/>
  </si>
  <si>
    <t>　施設全体の老朽化の度合いを示す①有形固定資産減価償却率は、平成22年度から令和５年度まで配水場更新・整備事業に取り組んできたため、ほぼ横ばいで、適切に施設の更新が進んでいることを表しています。
　管路は、年々②管路経年化率が上昇していますが、他の類似団体よりは低く、漏水等による水の無駄も少ない状況です。しかしながら、③管路更新率は平成29年度以後、他の類似団体より低く、管路の更新（耐震化）を加速させることが課題となっています。
　優先して取り組んできた配水場の更新・整備事業は完了し、令和４年度から中央配水場の自家用発電設備更新事業に着手しています。
　平成30年３月末に策定した第二次水道事業基本計画に基づき、令和４年度に新しい管路更新計画を策定し、管路更新事業を本格化させています。</t>
    <rPh sb="305" eb="306">
      <t>モト</t>
    </rPh>
    <phoneticPr fontId="4"/>
  </si>
  <si>
    <t>　本市水道事業は、清浄な地下水源に恵まれるという好条件もあり、低コストでの給水を実現し、経営の健全性を維持しています。
　今後は、昭島駅前北側の開発により一時的な人口増加が見込まれる中、管路網の強靭化を図るなど適切に施設更新に取り組む必要があります。
　今後も深層地下水100％のおいしい水をいつまでも安定して供給し続けるため、第二次水道事業基本計画の各施策に計画的に取り組み、災害にも強い水道施設の整備を進めるとともに施設を良好な状態で維持できるよう、更なる経営基盤の強化を図り、安定的、持続的な水道事業の経営に努めます。</t>
    <rPh sb="65" eb="71">
      <t>アキシマエキマエキタガワ</t>
    </rPh>
    <rPh sb="72" eb="74">
      <t>カイハツ</t>
    </rPh>
    <rPh sb="77" eb="80">
      <t>イチジテキ</t>
    </rPh>
    <rPh sb="81" eb="85">
      <t>ジンコウゾウカ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</si>
</sst>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0.44</c:v>
                </c:pt>
                <c:pt idx="1">
                  <c:v>0.81</c:v>
                </c:pt>
                <c:pt idx="2">
                  <c:v>0.44</c:v>
                </c:pt>
                <c:pt idx="3">
                  <c:v>1.37</c:v>
                </c:pt>
                <c:pt idx="4">
                  <c:v>0.54</c:v>
                </c:pt>
              </c:numCache>
            </c:numRef>
          </c:val>
          <c:extLst>
            <c:ext xmlns:c16="http://schemas.microsoft.com/office/drawing/2014/chart" uri="{C3380CC4-5D6E-409C-BE32-E72D297353CC}">
              <c16:uniqueId val="{00000000-412F-4F32-BED2-F0C280A1CD2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412F-4F32-BED2-F0C280A1CD2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72.11</c:v>
                </c:pt>
                <c:pt idx="1">
                  <c:v>73.45</c:v>
                </c:pt>
                <c:pt idx="2">
                  <c:v>72.95</c:v>
                </c:pt>
                <c:pt idx="3">
                  <c:v>72.64</c:v>
                </c:pt>
                <c:pt idx="4">
                  <c:v>73.78</c:v>
                </c:pt>
              </c:numCache>
            </c:numRef>
          </c:val>
          <c:extLst>
            <c:ext xmlns:c16="http://schemas.microsoft.com/office/drawing/2014/chart" uri="{C3380CC4-5D6E-409C-BE32-E72D297353CC}">
              <c16:uniqueId val="{00000000-AFDF-40F4-82F9-EE8D1311D44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AFDF-40F4-82F9-EE8D1311D44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96.47</c:v>
                </c:pt>
                <c:pt idx="1">
                  <c:v>96.57</c:v>
                </c:pt>
                <c:pt idx="2">
                  <c:v>97</c:v>
                </c:pt>
                <c:pt idx="3">
                  <c:v>96.27</c:v>
                </c:pt>
                <c:pt idx="4">
                  <c:v>95.07</c:v>
                </c:pt>
              </c:numCache>
            </c:numRef>
          </c:val>
          <c:extLst>
            <c:ext xmlns:c16="http://schemas.microsoft.com/office/drawing/2014/chart" uri="{C3380CC4-5D6E-409C-BE32-E72D297353CC}">
              <c16:uniqueId val="{00000000-71D6-4C5B-A874-9488C6F84EB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71D6-4C5B-A874-9488C6F84EB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135.56</c:v>
                </c:pt>
                <c:pt idx="1">
                  <c:v>131.56</c:v>
                </c:pt>
                <c:pt idx="2">
                  <c:v>130.07</c:v>
                </c:pt>
                <c:pt idx="3">
                  <c:v>119.96</c:v>
                </c:pt>
                <c:pt idx="4">
                  <c:v>126.31</c:v>
                </c:pt>
              </c:numCache>
            </c:numRef>
          </c:val>
          <c:extLst>
            <c:ext xmlns:c16="http://schemas.microsoft.com/office/drawing/2014/chart" uri="{C3380CC4-5D6E-409C-BE32-E72D297353CC}">
              <c16:uniqueId val="{00000000-E479-4300-A99D-81EA4E21693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E479-4300-A99D-81EA4E21693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39.71</c:v>
                </c:pt>
                <c:pt idx="1">
                  <c:v>41.37</c:v>
                </c:pt>
                <c:pt idx="2">
                  <c:v>42.24</c:v>
                </c:pt>
                <c:pt idx="3">
                  <c:v>43.62</c:v>
                </c:pt>
                <c:pt idx="4">
                  <c:v>45.38</c:v>
                </c:pt>
              </c:numCache>
            </c:numRef>
          </c:val>
          <c:extLst>
            <c:ext xmlns:c16="http://schemas.microsoft.com/office/drawing/2014/chart" uri="{C3380CC4-5D6E-409C-BE32-E72D297353CC}">
              <c16:uniqueId val="{00000000-10FB-4C25-AA57-40D6B8F8038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10FB-4C25-AA57-40D6B8F8038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11.86</c:v>
                </c:pt>
                <c:pt idx="1">
                  <c:v>14.48</c:v>
                </c:pt>
                <c:pt idx="2">
                  <c:v>16.739999999999998</c:v>
                </c:pt>
                <c:pt idx="3">
                  <c:v>19.350000000000001</c:v>
                </c:pt>
                <c:pt idx="4">
                  <c:v>21.46</c:v>
                </c:pt>
              </c:numCache>
            </c:numRef>
          </c:val>
          <c:extLst>
            <c:ext xmlns:c16="http://schemas.microsoft.com/office/drawing/2014/chart" uri="{C3380CC4-5D6E-409C-BE32-E72D297353CC}">
              <c16:uniqueId val="{00000000-0387-402A-955F-FB6FD06B90A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0387-402A-955F-FB6FD06B90A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84F-4F38-B790-4C48A47A0E0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E84F-4F38-B790-4C48A47A0E0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1105.17</c:v>
                </c:pt>
                <c:pt idx="1">
                  <c:v>845.92</c:v>
                </c:pt>
                <c:pt idx="2">
                  <c:v>1074.49</c:v>
                </c:pt>
                <c:pt idx="3">
                  <c:v>1628.45</c:v>
                </c:pt>
                <c:pt idx="4">
                  <c:v>696.78</c:v>
                </c:pt>
              </c:numCache>
            </c:numRef>
          </c:val>
          <c:extLst>
            <c:ext xmlns:c16="http://schemas.microsoft.com/office/drawing/2014/chart" uri="{C3380CC4-5D6E-409C-BE32-E72D297353CC}">
              <c16:uniqueId val="{00000000-935B-476A-923D-12DA1E915EB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935B-476A-923D-12DA1E915EB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1.31</c:v>
                </c:pt>
                <c:pt idx="1">
                  <c:v>0.44</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446-4C1D-B0F1-BE1F690EC76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3446-4C1D-B0F1-BE1F690EC76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129.13</c:v>
                </c:pt>
                <c:pt idx="1">
                  <c:v>125.1</c:v>
                </c:pt>
                <c:pt idx="2">
                  <c:v>123.66</c:v>
                </c:pt>
                <c:pt idx="3">
                  <c:v>94.24</c:v>
                </c:pt>
                <c:pt idx="4">
                  <c:v>102.16</c:v>
                </c:pt>
              </c:numCache>
            </c:numRef>
          </c:val>
          <c:extLst>
            <c:ext xmlns:c16="http://schemas.microsoft.com/office/drawing/2014/chart" uri="{C3380CC4-5D6E-409C-BE32-E72D297353CC}">
              <c16:uniqueId val="{00000000-638A-44ED-A1F4-987642EB3F6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638A-44ED-A1F4-987642EB3F6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105.38</c:v>
                </c:pt>
                <c:pt idx="1">
                  <c:v>104.53</c:v>
                </c:pt>
                <c:pt idx="2">
                  <c:v>106.67</c:v>
                </c:pt>
                <c:pt idx="3">
                  <c:v>118.5</c:v>
                </c:pt>
                <c:pt idx="4">
                  <c:v>113.93</c:v>
                </c:pt>
              </c:numCache>
            </c:numRef>
          </c:val>
          <c:extLst>
            <c:ext xmlns:c16="http://schemas.microsoft.com/office/drawing/2014/chart" uri="{C3380CC4-5D6E-409C-BE32-E72D297353CC}">
              <c16:uniqueId val="{00000000-0C65-4AB8-B543-53D66D11BAB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0C65-4AB8-B543-53D66D11BAB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25" zoomScale="55" zoomScaleNormal="55"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東京都　昭島市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1" t="s">
        <v>1</v>
      </c>
      <c r="C7" s="62"/>
      <c r="D7" s="62"/>
      <c r="E7" s="62"/>
      <c r="F7" s="62"/>
      <c r="G7" s="62"/>
      <c r="H7" s="62"/>
      <c r="I7" s="61" t="s">
        <v>2</v>
      </c>
      <c r="J7" s="62"/>
      <c r="K7" s="62"/>
      <c r="L7" s="62"/>
      <c r="M7" s="62"/>
      <c r="N7" s="62"/>
      <c r="O7" s="63"/>
      <c r="P7" s="64" t="s">
        <v>3</v>
      </c>
      <c r="Q7" s="64"/>
      <c r="R7" s="64"/>
      <c r="S7" s="64"/>
      <c r="T7" s="64"/>
      <c r="U7" s="64"/>
      <c r="V7" s="64"/>
      <c r="W7" s="64" t="s">
        <v>4</v>
      </c>
      <c r="X7" s="64"/>
      <c r="Y7" s="64"/>
      <c r="Z7" s="64"/>
      <c r="AA7" s="64"/>
      <c r="AB7" s="64"/>
      <c r="AC7" s="64"/>
      <c r="AD7" s="64" t="s">
        <v>5</v>
      </c>
      <c r="AE7" s="64"/>
      <c r="AF7" s="64"/>
      <c r="AG7" s="64"/>
      <c r="AH7" s="64"/>
      <c r="AI7" s="64"/>
      <c r="AJ7" s="64"/>
      <c r="AK7" s="2"/>
      <c r="AL7" s="64" t="s">
        <v>6</v>
      </c>
      <c r="AM7" s="64"/>
      <c r="AN7" s="64"/>
      <c r="AO7" s="64"/>
      <c r="AP7" s="64"/>
      <c r="AQ7" s="64"/>
      <c r="AR7" s="64"/>
      <c r="AS7" s="64"/>
      <c r="AT7" s="61" t="s">
        <v>7</v>
      </c>
      <c r="AU7" s="62"/>
      <c r="AV7" s="62"/>
      <c r="AW7" s="62"/>
      <c r="AX7" s="62"/>
      <c r="AY7" s="62"/>
      <c r="AZ7" s="62"/>
      <c r="BA7" s="62"/>
      <c r="BB7" s="64" t="s">
        <v>8</v>
      </c>
      <c r="BC7" s="64"/>
      <c r="BD7" s="64"/>
      <c r="BE7" s="64"/>
      <c r="BF7" s="64"/>
      <c r="BG7" s="64"/>
      <c r="BH7" s="64"/>
      <c r="BI7" s="64"/>
      <c r="BJ7" s="3"/>
      <c r="BK7" s="3"/>
      <c r="BL7" s="69" t="s">
        <v>9</v>
      </c>
      <c r="BM7" s="70"/>
      <c r="BN7" s="70"/>
      <c r="BO7" s="70"/>
      <c r="BP7" s="70"/>
      <c r="BQ7" s="70"/>
      <c r="BR7" s="70"/>
      <c r="BS7" s="70"/>
      <c r="BT7" s="70"/>
      <c r="BU7" s="70"/>
      <c r="BV7" s="70"/>
      <c r="BW7" s="70"/>
      <c r="BX7" s="70"/>
      <c r="BY7" s="71"/>
    </row>
    <row r="8" spans="1:78" ht="18.75" customHeight="1" x14ac:dyDescent="0.2">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A3</v>
      </c>
      <c r="X8" s="75"/>
      <c r="Y8" s="75"/>
      <c r="Z8" s="75"/>
      <c r="AA8" s="75"/>
      <c r="AB8" s="75"/>
      <c r="AC8" s="75"/>
      <c r="AD8" s="75" t="str">
        <f>データ!$M$6</f>
        <v>非設置</v>
      </c>
      <c r="AE8" s="75"/>
      <c r="AF8" s="75"/>
      <c r="AG8" s="75"/>
      <c r="AH8" s="75"/>
      <c r="AI8" s="75"/>
      <c r="AJ8" s="75"/>
      <c r="AK8" s="2"/>
      <c r="AL8" s="58">
        <f>データ!$R$6</f>
        <v>114516</v>
      </c>
      <c r="AM8" s="58"/>
      <c r="AN8" s="58"/>
      <c r="AO8" s="58"/>
      <c r="AP8" s="58"/>
      <c r="AQ8" s="58"/>
      <c r="AR8" s="58"/>
      <c r="AS8" s="58"/>
      <c r="AT8" s="55">
        <f>データ!$S$6</f>
        <v>17.34</v>
      </c>
      <c r="AU8" s="56"/>
      <c r="AV8" s="56"/>
      <c r="AW8" s="56"/>
      <c r="AX8" s="56"/>
      <c r="AY8" s="56"/>
      <c r="AZ8" s="56"/>
      <c r="BA8" s="56"/>
      <c r="BB8" s="45">
        <f>データ!$T$6</f>
        <v>6604.15</v>
      </c>
      <c r="BC8" s="45"/>
      <c r="BD8" s="45"/>
      <c r="BE8" s="45"/>
      <c r="BF8" s="45"/>
      <c r="BG8" s="45"/>
      <c r="BH8" s="45"/>
      <c r="BI8" s="45"/>
      <c r="BJ8" s="3"/>
      <c r="BK8" s="3"/>
      <c r="BL8" s="76" t="s">
        <v>10</v>
      </c>
      <c r="BM8" s="77"/>
      <c r="BN8" s="59" t="s">
        <v>11</v>
      </c>
      <c r="BO8" s="59"/>
      <c r="BP8" s="59"/>
      <c r="BQ8" s="59"/>
      <c r="BR8" s="59"/>
      <c r="BS8" s="59"/>
      <c r="BT8" s="59"/>
      <c r="BU8" s="59"/>
      <c r="BV8" s="59"/>
      <c r="BW8" s="59"/>
      <c r="BX8" s="59"/>
      <c r="BY8" s="60"/>
    </row>
    <row r="9" spans="1:78" ht="18.75" customHeight="1" x14ac:dyDescent="0.2">
      <c r="A9" s="2"/>
      <c r="B9" s="61" t="s">
        <v>12</v>
      </c>
      <c r="C9" s="62"/>
      <c r="D9" s="62"/>
      <c r="E9" s="62"/>
      <c r="F9" s="62"/>
      <c r="G9" s="62"/>
      <c r="H9" s="62"/>
      <c r="I9" s="61" t="s">
        <v>13</v>
      </c>
      <c r="J9" s="62"/>
      <c r="K9" s="62"/>
      <c r="L9" s="62"/>
      <c r="M9" s="62"/>
      <c r="N9" s="62"/>
      <c r="O9" s="63"/>
      <c r="P9" s="64" t="s">
        <v>14</v>
      </c>
      <c r="Q9" s="64"/>
      <c r="R9" s="64"/>
      <c r="S9" s="64"/>
      <c r="T9" s="64"/>
      <c r="U9" s="64"/>
      <c r="V9" s="64"/>
      <c r="W9" s="64" t="s">
        <v>15</v>
      </c>
      <c r="X9" s="64"/>
      <c r="Y9" s="64"/>
      <c r="Z9" s="64"/>
      <c r="AA9" s="64"/>
      <c r="AB9" s="64"/>
      <c r="AC9" s="64"/>
      <c r="AD9" s="2"/>
      <c r="AE9" s="2"/>
      <c r="AF9" s="2"/>
      <c r="AG9" s="2"/>
      <c r="AH9" s="2"/>
      <c r="AI9" s="2"/>
      <c r="AJ9" s="2"/>
      <c r="AK9" s="2"/>
      <c r="AL9" s="64" t="s">
        <v>16</v>
      </c>
      <c r="AM9" s="64"/>
      <c r="AN9" s="64"/>
      <c r="AO9" s="64"/>
      <c r="AP9" s="64"/>
      <c r="AQ9" s="64"/>
      <c r="AR9" s="64"/>
      <c r="AS9" s="64"/>
      <c r="AT9" s="61" t="s">
        <v>17</v>
      </c>
      <c r="AU9" s="62"/>
      <c r="AV9" s="62"/>
      <c r="AW9" s="62"/>
      <c r="AX9" s="62"/>
      <c r="AY9" s="62"/>
      <c r="AZ9" s="62"/>
      <c r="BA9" s="62"/>
      <c r="BB9" s="64" t="s">
        <v>18</v>
      </c>
      <c r="BC9" s="64"/>
      <c r="BD9" s="64"/>
      <c r="BE9" s="64"/>
      <c r="BF9" s="64"/>
      <c r="BG9" s="64"/>
      <c r="BH9" s="64"/>
      <c r="BI9" s="64"/>
      <c r="BJ9" s="3"/>
      <c r="BK9" s="3"/>
      <c r="BL9" s="65" t="s">
        <v>19</v>
      </c>
      <c r="BM9" s="66"/>
      <c r="BN9" s="67" t="s">
        <v>20</v>
      </c>
      <c r="BO9" s="67"/>
      <c r="BP9" s="67"/>
      <c r="BQ9" s="67"/>
      <c r="BR9" s="67"/>
      <c r="BS9" s="67"/>
      <c r="BT9" s="67"/>
      <c r="BU9" s="67"/>
      <c r="BV9" s="67"/>
      <c r="BW9" s="67"/>
      <c r="BX9" s="67"/>
      <c r="BY9" s="68"/>
    </row>
    <row r="10" spans="1:78" ht="18.75" customHeight="1" x14ac:dyDescent="0.2">
      <c r="A10" s="2"/>
      <c r="B10" s="55" t="str">
        <f>データ!$N$6</f>
        <v>-</v>
      </c>
      <c r="C10" s="56"/>
      <c r="D10" s="56"/>
      <c r="E10" s="56"/>
      <c r="F10" s="56"/>
      <c r="G10" s="56"/>
      <c r="H10" s="56"/>
      <c r="I10" s="55">
        <f>データ!$O$6</f>
        <v>96.07</v>
      </c>
      <c r="J10" s="56"/>
      <c r="K10" s="56"/>
      <c r="L10" s="56"/>
      <c r="M10" s="56"/>
      <c r="N10" s="56"/>
      <c r="O10" s="57"/>
      <c r="P10" s="45">
        <f>データ!$P$6</f>
        <v>100</v>
      </c>
      <c r="Q10" s="45"/>
      <c r="R10" s="45"/>
      <c r="S10" s="45"/>
      <c r="T10" s="45"/>
      <c r="U10" s="45"/>
      <c r="V10" s="45"/>
      <c r="W10" s="58">
        <f>データ!$Q$6</f>
        <v>1628</v>
      </c>
      <c r="X10" s="58"/>
      <c r="Y10" s="58"/>
      <c r="Z10" s="58"/>
      <c r="AA10" s="58"/>
      <c r="AB10" s="58"/>
      <c r="AC10" s="58"/>
      <c r="AD10" s="2"/>
      <c r="AE10" s="2"/>
      <c r="AF10" s="2"/>
      <c r="AG10" s="2"/>
      <c r="AH10" s="2"/>
      <c r="AI10" s="2"/>
      <c r="AJ10" s="2"/>
      <c r="AK10" s="2"/>
      <c r="AL10" s="58">
        <f>データ!$U$6</f>
        <v>114577</v>
      </c>
      <c r="AM10" s="58"/>
      <c r="AN10" s="58"/>
      <c r="AO10" s="58"/>
      <c r="AP10" s="58"/>
      <c r="AQ10" s="58"/>
      <c r="AR10" s="58"/>
      <c r="AS10" s="58"/>
      <c r="AT10" s="55">
        <f>データ!$V$6</f>
        <v>17.34</v>
      </c>
      <c r="AU10" s="56"/>
      <c r="AV10" s="56"/>
      <c r="AW10" s="56"/>
      <c r="AX10" s="56"/>
      <c r="AY10" s="56"/>
      <c r="AZ10" s="56"/>
      <c r="BA10" s="56"/>
      <c r="BB10" s="45">
        <f>データ!$W$6</f>
        <v>6607.67</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2">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3" t="s">
        <v>25</v>
      </c>
      <c r="BM14" s="34"/>
      <c r="BN14" s="34"/>
      <c r="BO14" s="34"/>
      <c r="BP14" s="34"/>
      <c r="BQ14" s="34"/>
      <c r="BR14" s="34"/>
      <c r="BS14" s="34"/>
      <c r="BT14" s="34"/>
      <c r="BU14" s="34"/>
      <c r="BV14" s="34"/>
      <c r="BW14" s="34"/>
      <c r="BX14" s="34"/>
      <c r="BY14" s="34"/>
      <c r="BZ14" s="35"/>
    </row>
    <row r="15" spans="1:78" ht="13.5" customHeight="1" x14ac:dyDescent="0.2">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1"/>
      <c r="BK15" s="2"/>
      <c r="BL15" s="36"/>
      <c r="BM15" s="37"/>
      <c r="BN15" s="37"/>
      <c r="BO15" s="37"/>
      <c r="BP15" s="37"/>
      <c r="BQ15" s="37"/>
      <c r="BR15" s="37"/>
      <c r="BS15" s="37"/>
      <c r="BT15" s="37"/>
      <c r="BU15" s="37"/>
      <c r="BV15" s="37"/>
      <c r="BW15" s="37"/>
      <c r="BX15" s="37"/>
      <c r="BY15" s="37"/>
      <c r="BZ15" s="38"/>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111</v>
      </c>
      <c r="BM16" s="31"/>
      <c r="BN16" s="31"/>
      <c r="BO16" s="31"/>
      <c r="BP16" s="31"/>
      <c r="BQ16" s="31"/>
      <c r="BR16" s="31"/>
      <c r="BS16" s="31"/>
      <c r="BT16" s="31"/>
      <c r="BU16" s="31"/>
      <c r="BV16" s="31"/>
      <c r="BW16" s="31"/>
      <c r="BX16" s="31"/>
      <c r="BY16" s="31"/>
      <c r="BZ16" s="3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0"/>
      <c r="BM44" s="31"/>
      <c r="BN44" s="31"/>
      <c r="BO44" s="31"/>
      <c r="BP44" s="31"/>
      <c r="BQ44" s="31"/>
      <c r="BR44" s="31"/>
      <c r="BS44" s="31"/>
      <c r="BT44" s="31"/>
      <c r="BU44" s="31"/>
      <c r="BV44" s="31"/>
      <c r="BW44" s="31"/>
      <c r="BX44" s="31"/>
      <c r="BY44" s="31"/>
      <c r="BZ44" s="32"/>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3" t="s">
        <v>26</v>
      </c>
      <c r="BM45" s="34"/>
      <c r="BN45" s="34"/>
      <c r="BO45" s="34"/>
      <c r="BP45" s="34"/>
      <c r="BQ45" s="34"/>
      <c r="BR45" s="34"/>
      <c r="BS45" s="34"/>
      <c r="BT45" s="34"/>
      <c r="BU45" s="34"/>
      <c r="BV45" s="34"/>
      <c r="BW45" s="34"/>
      <c r="BX45" s="34"/>
      <c r="BY45" s="34"/>
      <c r="BZ45" s="35"/>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6"/>
      <c r="BM46" s="37"/>
      <c r="BN46" s="37"/>
      <c r="BO46" s="37"/>
      <c r="BP46" s="37"/>
      <c r="BQ46" s="37"/>
      <c r="BR46" s="37"/>
      <c r="BS46" s="37"/>
      <c r="BT46" s="37"/>
      <c r="BU46" s="37"/>
      <c r="BV46" s="37"/>
      <c r="BW46" s="37"/>
      <c r="BX46" s="37"/>
      <c r="BY46" s="37"/>
      <c r="BZ46" s="38"/>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9" t="s">
        <v>112</v>
      </c>
      <c r="BM47" s="90"/>
      <c r="BN47" s="90"/>
      <c r="BO47" s="90"/>
      <c r="BP47" s="90"/>
      <c r="BQ47" s="90"/>
      <c r="BR47" s="90"/>
      <c r="BS47" s="90"/>
      <c r="BT47" s="90"/>
      <c r="BU47" s="90"/>
      <c r="BV47" s="90"/>
      <c r="BW47" s="90"/>
      <c r="BX47" s="90"/>
      <c r="BY47" s="90"/>
      <c r="BZ47" s="9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9"/>
      <c r="BM48" s="90"/>
      <c r="BN48" s="90"/>
      <c r="BO48" s="90"/>
      <c r="BP48" s="90"/>
      <c r="BQ48" s="90"/>
      <c r="BR48" s="90"/>
      <c r="BS48" s="90"/>
      <c r="BT48" s="90"/>
      <c r="BU48" s="90"/>
      <c r="BV48" s="90"/>
      <c r="BW48" s="90"/>
      <c r="BX48" s="90"/>
      <c r="BY48" s="90"/>
      <c r="BZ48" s="9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9"/>
      <c r="BM49" s="90"/>
      <c r="BN49" s="90"/>
      <c r="BO49" s="90"/>
      <c r="BP49" s="90"/>
      <c r="BQ49" s="90"/>
      <c r="BR49" s="90"/>
      <c r="BS49" s="90"/>
      <c r="BT49" s="90"/>
      <c r="BU49" s="90"/>
      <c r="BV49" s="90"/>
      <c r="BW49" s="90"/>
      <c r="BX49" s="90"/>
      <c r="BY49" s="90"/>
      <c r="BZ49" s="9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9"/>
      <c r="BM50" s="90"/>
      <c r="BN50" s="90"/>
      <c r="BO50" s="90"/>
      <c r="BP50" s="90"/>
      <c r="BQ50" s="90"/>
      <c r="BR50" s="90"/>
      <c r="BS50" s="90"/>
      <c r="BT50" s="90"/>
      <c r="BU50" s="90"/>
      <c r="BV50" s="90"/>
      <c r="BW50" s="90"/>
      <c r="BX50" s="90"/>
      <c r="BY50" s="90"/>
      <c r="BZ50" s="9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9"/>
      <c r="BM51" s="90"/>
      <c r="BN51" s="90"/>
      <c r="BO51" s="90"/>
      <c r="BP51" s="90"/>
      <c r="BQ51" s="90"/>
      <c r="BR51" s="90"/>
      <c r="BS51" s="90"/>
      <c r="BT51" s="90"/>
      <c r="BU51" s="90"/>
      <c r="BV51" s="90"/>
      <c r="BW51" s="90"/>
      <c r="BX51" s="90"/>
      <c r="BY51" s="90"/>
      <c r="BZ51" s="9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9"/>
      <c r="BM52" s="90"/>
      <c r="BN52" s="90"/>
      <c r="BO52" s="90"/>
      <c r="BP52" s="90"/>
      <c r="BQ52" s="90"/>
      <c r="BR52" s="90"/>
      <c r="BS52" s="90"/>
      <c r="BT52" s="90"/>
      <c r="BU52" s="90"/>
      <c r="BV52" s="90"/>
      <c r="BW52" s="90"/>
      <c r="BX52" s="90"/>
      <c r="BY52" s="90"/>
      <c r="BZ52" s="9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9"/>
      <c r="BM53" s="90"/>
      <c r="BN53" s="90"/>
      <c r="BO53" s="90"/>
      <c r="BP53" s="90"/>
      <c r="BQ53" s="90"/>
      <c r="BR53" s="90"/>
      <c r="BS53" s="90"/>
      <c r="BT53" s="90"/>
      <c r="BU53" s="90"/>
      <c r="BV53" s="90"/>
      <c r="BW53" s="90"/>
      <c r="BX53" s="90"/>
      <c r="BY53" s="90"/>
      <c r="BZ53" s="9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9"/>
      <c r="BM54" s="90"/>
      <c r="BN54" s="90"/>
      <c r="BO54" s="90"/>
      <c r="BP54" s="90"/>
      <c r="BQ54" s="90"/>
      <c r="BR54" s="90"/>
      <c r="BS54" s="90"/>
      <c r="BT54" s="90"/>
      <c r="BU54" s="90"/>
      <c r="BV54" s="90"/>
      <c r="BW54" s="90"/>
      <c r="BX54" s="90"/>
      <c r="BY54" s="90"/>
      <c r="BZ54" s="9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9"/>
      <c r="BM55" s="90"/>
      <c r="BN55" s="90"/>
      <c r="BO55" s="90"/>
      <c r="BP55" s="90"/>
      <c r="BQ55" s="90"/>
      <c r="BR55" s="90"/>
      <c r="BS55" s="90"/>
      <c r="BT55" s="90"/>
      <c r="BU55" s="90"/>
      <c r="BV55" s="90"/>
      <c r="BW55" s="90"/>
      <c r="BX55" s="90"/>
      <c r="BY55" s="90"/>
      <c r="BZ55" s="9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9"/>
      <c r="BM56" s="90"/>
      <c r="BN56" s="90"/>
      <c r="BO56" s="90"/>
      <c r="BP56" s="90"/>
      <c r="BQ56" s="90"/>
      <c r="BR56" s="90"/>
      <c r="BS56" s="90"/>
      <c r="BT56" s="90"/>
      <c r="BU56" s="90"/>
      <c r="BV56" s="90"/>
      <c r="BW56" s="90"/>
      <c r="BX56" s="90"/>
      <c r="BY56" s="90"/>
      <c r="BZ56" s="9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9"/>
      <c r="BM57" s="90"/>
      <c r="BN57" s="90"/>
      <c r="BO57" s="90"/>
      <c r="BP57" s="90"/>
      <c r="BQ57" s="90"/>
      <c r="BR57" s="90"/>
      <c r="BS57" s="90"/>
      <c r="BT57" s="90"/>
      <c r="BU57" s="90"/>
      <c r="BV57" s="90"/>
      <c r="BW57" s="90"/>
      <c r="BX57" s="90"/>
      <c r="BY57" s="90"/>
      <c r="BZ57" s="9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9"/>
      <c r="BM58" s="90"/>
      <c r="BN58" s="90"/>
      <c r="BO58" s="90"/>
      <c r="BP58" s="90"/>
      <c r="BQ58" s="90"/>
      <c r="BR58" s="90"/>
      <c r="BS58" s="90"/>
      <c r="BT58" s="90"/>
      <c r="BU58" s="90"/>
      <c r="BV58" s="90"/>
      <c r="BW58" s="90"/>
      <c r="BX58" s="90"/>
      <c r="BY58" s="90"/>
      <c r="BZ58" s="9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9"/>
      <c r="BM59" s="90"/>
      <c r="BN59" s="90"/>
      <c r="BO59" s="90"/>
      <c r="BP59" s="90"/>
      <c r="BQ59" s="90"/>
      <c r="BR59" s="90"/>
      <c r="BS59" s="90"/>
      <c r="BT59" s="90"/>
      <c r="BU59" s="90"/>
      <c r="BV59" s="90"/>
      <c r="BW59" s="90"/>
      <c r="BX59" s="90"/>
      <c r="BY59" s="90"/>
      <c r="BZ59" s="91"/>
    </row>
    <row r="60" spans="1:78" ht="13.5" customHeight="1" x14ac:dyDescent="0.2">
      <c r="A60" s="2"/>
      <c r="B60" s="39" t="s">
        <v>27</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1"/>
      <c r="BK60" s="2"/>
      <c r="BL60" s="89"/>
      <c r="BM60" s="90"/>
      <c r="BN60" s="90"/>
      <c r="BO60" s="90"/>
      <c r="BP60" s="90"/>
      <c r="BQ60" s="90"/>
      <c r="BR60" s="90"/>
      <c r="BS60" s="90"/>
      <c r="BT60" s="90"/>
      <c r="BU60" s="90"/>
      <c r="BV60" s="90"/>
      <c r="BW60" s="90"/>
      <c r="BX60" s="90"/>
      <c r="BY60" s="90"/>
      <c r="BZ60" s="91"/>
    </row>
    <row r="61" spans="1:78" ht="13.5" customHeight="1" x14ac:dyDescent="0.2">
      <c r="A61" s="2"/>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1"/>
      <c r="BK61" s="2"/>
      <c r="BL61" s="89"/>
      <c r="BM61" s="90"/>
      <c r="BN61" s="90"/>
      <c r="BO61" s="90"/>
      <c r="BP61" s="90"/>
      <c r="BQ61" s="90"/>
      <c r="BR61" s="90"/>
      <c r="BS61" s="90"/>
      <c r="BT61" s="90"/>
      <c r="BU61" s="90"/>
      <c r="BV61" s="90"/>
      <c r="BW61" s="90"/>
      <c r="BX61" s="90"/>
      <c r="BY61" s="90"/>
      <c r="BZ61" s="9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9"/>
      <c r="BM62" s="90"/>
      <c r="BN62" s="90"/>
      <c r="BO62" s="90"/>
      <c r="BP62" s="90"/>
      <c r="BQ62" s="90"/>
      <c r="BR62" s="90"/>
      <c r="BS62" s="90"/>
      <c r="BT62" s="90"/>
      <c r="BU62" s="90"/>
      <c r="BV62" s="90"/>
      <c r="BW62" s="90"/>
      <c r="BX62" s="90"/>
      <c r="BY62" s="90"/>
      <c r="BZ62" s="9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9"/>
      <c r="BM63" s="90"/>
      <c r="BN63" s="90"/>
      <c r="BO63" s="90"/>
      <c r="BP63" s="90"/>
      <c r="BQ63" s="90"/>
      <c r="BR63" s="90"/>
      <c r="BS63" s="90"/>
      <c r="BT63" s="90"/>
      <c r="BU63" s="90"/>
      <c r="BV63" s="90"/>
      <c r="BW63" s="90"/>
      <c r="BX63" s="90"/>
      <c r="BY63" s="90"/>
      <c r="BZ63" s="91"/>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3" t="s">
        <v>28</v>
      </c>
      <c r="BM64" s="34"/>
      <c r="BN64" s="34"/>
      <c r="BO64" s="34"/>
      <c r="BP64" s="34"/>
      <c r="BQ64" s="34"/>
      <c r="BR64" s="34"/>
      <c r="BS64" s="34"/>
      <c r="BT64" s="34"/>
      <c r="BU64" s="34"/>
      <c r="BV64" s="34"/>
      <c r="BW64" s="34"/>
      <c r="BX64" s="34"/>
      <c r="BY64" s="34"/>
      <c r="BZ64" s="35"/>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6"/>
      <c r="BM65" s="37"/>
      <c r="BN65" s="37"/>
      <c r="BO65" s="37"/>
      <c r="BP65" s="37"/>
      <c r="BQ65" s="37"/>
      <c r="BR65" s="37"/>
      <c r="BS65" s="37"/>
      <c r="BT65" s="37"/>
      <c r="BU65" s="37"/>
      <c r="BV65" s="37"/>
      <c r="BW65" s="37"/>
      <c r="BX65" s="37"/>
      <c r="BY65" s="37"/>
      <c r="BZ65" s="38"/>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113</v>
      </c>
      <c r="BM66" s="31"/>
      <c r="BN66" s="31"/>
      <c r="BO66" s="31"/>
      <c r="BP66" s="31"/>
      <c r="BQ66" s="31"/>
      <c r="BR66" s="31"/>
      <c r="BS66" s="31"/>
      <c r="BT66" s="31"/>
      <c r="BU66" s="31"/>
      <c r="BV66" s="31"/>
      <c r="BW66" s="31"/>
      <c r="BX66" s="31"/>
      <c r="BY66" s="31"/>
      <c r="BZ66" s="3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2"/>
      <c r="BM82" s="43"/>
      <c r="BN82" s="43"/>
      <c r="BO82" s="43"/>
      <c r="BP82" s="43"/>
      <c r="BQ82" s="43"/>
      <c r="BR82" s="43"/>
      <c r="BS82" s="43"/>
      <c r="BT82" s="43"/>
      <c r="BU82" s="43"/>
      <c r="BV82" s="43"/>
      <c r="BW82" s="43"/>
      <c r="BX82" s="43"/>
      <c r="BY82" s="43"/>
      <c r="BZ82" s="4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S+LKNJ8jZgRAS3vWKtajAgEkR5955CZjizRy6so83XeQBdYj7jHVL/zbAhy97QYkrfFtmDROorkknxceeUd0iA==" saltValue="iKnGpUgeDFj4+Qdr0meUd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132071</v>
      </c>
      <c r="D6" s="20">
        <f t="shared" si="3"/>
        <v>46</v>
      </c>
      <c r="E6" s="20">
        <f t="shared" si="3"/>
        <v>1</v>
      </c>
      <c r="F6" s="20">
        <f t="shared" si="3"/>
        <v>0</v>
      </c>
      <c r="G6" s="20">
        <f t="shared" si="3"/>
        <v>1</v>
      </c>
      <c r="H6" s="20" t="str">
        <f t="shared" si="3"/>
        <v>東京都　昭島市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96.07</v>
      </c>
      <c r="P6" s="21">
        <f t="shared" si="3"/>
        <v>100</v>
      </c>
      <c r="Q6" s="21">
        <f t="shared" si="3"/>
        <v>1628</v>
      </c>
      <c r="R6" s="21">
        <f t="shared" si="3"/>
        <v>114516</v>
      </c>
      <c r="S6" s="21">
        <f t="shared" si="3"/>
        <v>17.34</v>
      </c>
      <c r="T6" s="21">
        <f t="shared" si="3"/>
        <v>6604.15</v>
      </c>
      <c r="U6" s="21">
        <f t="shared" si="3"/>
        <v>114577</v>
      </c>
      <c r="V6" s="21">
        <f t="shared" si="3"/>
        <v>17.34</v>
      </c>
      <c r="W6" s="21">
        <f t="shared" si="3"/>
        <v>6607.67</v>
      </c>
      <c r="X6" s="22">
        <f>IF(X7="",NA(),X7)</f>
        <v>135.56</v>
      </c>
      <c r="Y6" s="22">
        <f t="shared" ref="Y6:AG6" si="4">IF(Y7="",NA(),Y7)</f>
        <v>131.56</v>
      </c>
      <c r="Z6" s="22">
        <f t="shared" si="4"/>
        <v>130.07</v>
      </c>
      <c r="AA6" s="22">
        <f t="shared" si="4"/>
        <v>119.96</v>
      </c>
      <c r="AB6" s="22">
        <f t="shared" si="4"/>
        <v>126.31</v>
      </c>
      <c r="AC6" s="22">
        <f t="shared" si="4"/>
        <v>112.82</v>
      </c>
      <c r="AD6" s="22">
        <f t="shared" si="4"/>
        <v>111.21</v>
      </c>
      <c r="AE6" s="22">
        <f t="shared" si="4"/>
        <v>111.89</v>
      </c>
      <c r="AF6" s="22">
        <f t="shared" si="4"/>
        <v>109.99</v>
      </c>
      <c r="AG6" s="22">
        <f t="shared" si="4"/>
        <v>110.2</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2">
        <f t="shared" si="5"/>
        <v>0.45</v>
      </c>
      <c r="AQ6" s="21">
        <f t="shared" si="5"/>
        <v>0</v>
      </c>
      <c r="AR6" s="22">
        <f t="shared" si="5"/>
        <v>0.05</v>
      </c>
      <c r="AS6" s="21" t="str">
        <f>IF(AS7="","",IF(AS7="-","【-】","【"&amp;SUBSTITUTE(TEXT(AS7,"#,##0.00"),"-","△")&amp;"】"))</f>
        <v>【1.50】</v>
      </c>
      <c r="AT6" s="22">
        <f>IF(AT7="",NA(),AT7)</f>
        <v>1105.17</v>
      </c>
      <c r="AU6" s="22">
        <f t="shared" ref="AU6:BC6" si="6">IF(AU7="",NA(),AU7)</f>
        <v>845.92</v>
      </c>
      <c r="AV6" s="22">
        <f t="shared" si="6"/>
        <v>1074.49</v>
      </c>
      <c r="AW6" s="22">
        <f t="shared" si="6"/>
        <v>1628.45</v>
      </c>
      <c r="AX6" s="22">
        <f t="shared" si="6"/>
        <v>696.78</v>
      </c>
      <c r="AY6" s="22">
        <f t="shared" si="6"/>
        <v>358.91</v>
      </c>
      <c r="AZ6" s="22">
        <f t="shared" si="6"/>
        <v>360.96</v>
      </c>
      <c r="BA6" s="22">
        <f t="shared" si="6"/>
        <v>351.29</v>
      </c>
      <c r="BB6" s="22">
        <f t="shared" si="6"/>
        <v>364.24</v>
      </c>
      <c r="BC6" s="22">
        <f t="shared" si="6"/>
        <v>369.82</v>
      </c>
      <c r="BD6" s="21" t="str">
        <f>IF(BD7="","",IF(BD7="-","【-】","【"&amp;SUBSTITUTE(TEXT(BD7,"#,##0.00"),"-","△")&amp;"】"))</f>
        <v>【243.36】</v>
      </c>
      <c r="BE6" s="22">
        <f>IF(BE7="",NA(),BE7)</f>
        <v>1.31</v>
      </c>
      <c r="BF6" s="22">
        <f t="shared" ref="BF6:BN6" si="7">IF(BF7="",NA(),BF7)</f>
        <v>0.44</v>
      </c>
      <c r="BG6" s="21">
        <f t="shared" si="7"/>
        <v>0</v>
      </c>
      <c r="BH6" s="21">
        <f t="shared" si="7"/>
        <v>0</v>
      </c>
      <c r="BI6" s="21">
        <f t="shared" si="7"/>
        <v>0</v>
      </c>
      <c r="BJ6" s="22">
        <f t="shared" si="7"/>
        <v>247.27</v>
      </c>
      <c r="BK6" s="22">
        <f t="shared" si="7"/>
        <v>239.18</v>
      </c>
      <c r="BL6" s="22">
        <f t="shared" si="7"/>
        <v>236.29</v>
      </c>
      <c r="BM6" s="22">
        <f t="shared" si="7"/>
        <v>238.77</v>
      </c>
      <c r="BN6" s="22">
        <f t="shared" si="7"/>
        <v>218.57</v>
      </c>
      <c r="BO6" s="21" t="str">
        <f>IF(BO7="","",IF(BO7="-","【-】","【"&amp;SUBSTITUTE(TEXT(BO7,"#,##0.00"),"-","△")&amp;"】"))</f>
        <v>【265.93】</v>
      </c>
      <c r="BP6" s="22">
        <f>IF(BP7="",NA(),BP7)</f>
        <v>129.13</v>
      </c>
      <c r="BQ6" s="22">
        <f t="shared" ref="BQ6:BY6" si="8">IF(BQ7="",NA(),BQ7)</f>
        <v>125.1</v>
      </c>
      <c r="BR6" s="22">
        <f t="shared" si="8"/>
        <v>123.66</v>
      </c>
      <c r="BS6" s="22">
        <f t="shared" si="8"/>
        <v>94.24</v>
      </c>
      <c r="BT6" s="22">
        <f t="shared" si="8"/>
        <v>102.16</v>
      </c>
      <c r="BU6" s="22">
        <f t="shared" si="8"/>
        <v>105.34</v>
      </c>
      <c r="BV6" s="22">
        <f t="shared" si="8"/>
        <v>101.89</v>
      </c>
      <c r="BW6" s="22">
        <f t="shared" si="8"/>
        <v>104.33</v>
      </c>
      <c r="BX6" s="22">
        <f t="shared" si="8"/>
        <v>98.85</v>
      </c>
      <c r="BY6" s="22">
        <f t="shared" si="8"/>
        <v>101.78</v>
      </c>
      <c r="BZ6" s="21" t="str">
        <f>IF(BZ7="","",IF(BZ7="-","【-】","【"&amp;SUBSTITUTE(TEXT(BZ7,"#,##0.00"),"-","△")&amp;"】"))</f>
        <v>【97.82】</v>
      </c>
      <c r="CA6" s="22">
        <f>IF(CA7="",NA(),CA7)</f>
        <v>105.38</v>
      </c>
      <c r="CB6" s="22">
        <f t="shared" ref="CB6:CJ6" si="9">IF(CB7="",NA(),CB7)</f>
        <v>104.53</v>
      </c>
      <c r="CC6" s="22">
        <f t="shared" si="9"/>
        <v>106.67</v>
      </c>
      <c r="CD6" s="22">
        <f t="shared" si="9"/>
        <v>118.5</v>
      </c>
      <c r="CE6" s="22">
        <f t="shared" si="9"/>
        <v>113.93</v>
      </c>
      <c r="CF6" s="22">
        <f t="shared" si="9"/>
        <v>159.6</v>
      </c>
      <c r="CG6" s="22">
        <f t="shared" si="9"/>
        <v>156.32</v>
      </c>
      <c r="CH6" s="22">
        <f t="shared" si="9"/>
        <v>157.4</v>
      </c>
      <c r="CI6" s="22">
        <f t="shared" si="9"/>
        <v>162.61000000000001</v>
      </c>
      <c r="CJ6" s="22">
        <f t="shared" si="9"/>
        <v>163.94</v>
      </c>
      <c r="CK6" s="21" t="str">
        <f>IF(CK7="","",IF(CK7="-","【-】","【"&amp;SUBSTITUTE(TEXT(CK7,"#,##0.00"),"-","△")&amp;"】"))</f>
        <v>【177.56】</v>
      </c>
      <c r="CL6" s="22">
        <f>IF(CL7="",NA(),CL7)</f>
        <v>72.11</v>
      </c>
      <c r="CM6" s="22">
        <f t="shared" ref="CM6:CU6" si="10">IF(CM7="",NA(),CM7)</f>
        <v>73.45</v>
      </c>
      <c r="CN6" s="22">
        <f t="shared" si="10"/>
        <v>72.95</v>
      </c>
      <c r="CO6" s="22">
        <f t="shared" si="10"/>
        <v>72.64</v>
      </c>
      <c r="CP6" s="22">
        <f t="shared" si="10"/>
        <v>73.78</v>
      </c>
      <c r="CQ6" s="22">
        <f t="shared" si="10"/>
        <v>62.05</v>
      </c>
      <c r="CR6" s="22">
        <f t="shared" si="10"/>
        <v>63.23</v>
      </c>
      <c r="CS6" s="22">
        <f t="shared" si="10"/>
        <v>62.59</v>
      </c>
      <c r="CT6" s="22">
        <f t="shared" si="10"/>
        <v>61.81</v>
      </c>
      <c r="CU6" s="22">
        <f t="shared" si="10"/>
        <v>62.35</v>
      </c>
      <c r="CV6" s="21" t="str">
        <f>IF(CV7="","",IF(CV7="-","【-】","【"&amp;SUBSTITUTE(TEXT(CV7,"#,##0.00"),"-","△")&amp;"】"))</f>
        <v>【59.81】</v>
      </c>
      <c r="CW6" s="22">
        <f>IF(CW7="",NA(),CW7)</f>
        <v>96.47</v>
      </c>
      <c r="CX6" s="22">
        <f t="shared" ref="CX6:DF6" si="11">IF(CX7="",NA(),CX7)</f>
        <v>96.57</v>
      </c>
      <c r="CY6" s="22">
        <f t="shared" si="11"/>
        <v>97</v>
      </c>
      <c r="CZ6" s="22">
        <f t="shared" si="11"/>
        <v>96.27</v>
      </c>
      <c r="DA6" s="22">
        <f t="shared" si="11"/>
        <v>95.07</v>
      </c>
      <c r="DB6" s="22">
        <f t="shared" si="11"/>
        <v>89.11</v>
      </c>
      <c r="DC6" s="22">
        <f t="shared" si="11"/>
        <v>89.35</v>
      </c>
      <c r="DD6" s="22">
        <f t="shared" si="11"/>
        <v>89.7</v>
      </c>
      <c r="DE6" s="22">
        <f t="shared" si="11"/>
        <v>89.24</v>
      </c>
      <c r="DF6" s="22">
        <f t="shared" si="11"/>
        <v>88.71</v>
      </c>
      <c r="DG6" s="21" t="str">
        <f>IF(DG7="","",IF(DG7="-","【-】","【"&amp;SUBSTITUTE(TEXT(DG7,"#,##0.00"),"-","△")&amp;"】"))</f>
        <v>【89.42】</v>
      </c>
      <c r="DH6" s="22">
        <f>IF(DH7="",NA(),DH7)</f>
        <v>39.71</v>
      </c>
      <c r="DI6" s="22">
        <f t="shared" ref="DI6:DQ6" si="12">IF(DI7="",NA(),DI7)</f>
        <v>41.37</v>
      </c>
      <c r="DJ6" s="22">
        <f t="shared" si="12"/>
        <v>42.24</v>
      </c>
      <c r="DK6" s="22">
        <f t="shared" si="12"/>
        <v>43.62</v>
      </c>
      <c r="DL6" s="22">
        <f t="shared" si="12"/>
        <v>45.38</v>
      </c>
      <c r="DM6" s="22">
        <f t="shared" si="12"/>
        <v>48.69</v>
      </c>
      <c r="DN6" s="22">
        <f t="shared" si="12"/>
        <v>49.62</v>
      </c>
      <c r="DO6" s="22">
        <f t="shared" si="12"/>
        <v>50.5</v>
      </c>
      <c r="DP6" s="22">
        <f t="shared" si="12"/>
        <v>51.28</v>
      </c>
      <c r="DQ6" s="22">
        <f t="shared" si="12"/>
        <v>51.95</v>
      </c>
      <c r="DR6" s="21" t="str">
        <f>IF(DR7="","",IF(DR7="-","【-】","【"&amp;SUBSTITUTE(TEXT(DR7,"#,##0.00"),"-","△")&amp;"】"))</f>
        <v>【52.02】</v>
      </c>
      <c r="DS6" s="22">
        <f>IF(DS7="",NA(),DS7)</f>
        <v>11.86</v>
      </c>
      <c r="DT6" s="22">
        <f t="shared" ref="DT6:EB6" si="13">IF(DT7="",NA(),DT7)</f>
        <v>14.48</v>
      </c>
      <c r="DU6" s="22">
        <f t="shared" si="13"/>
        <v>16.739999999999998</v>
      </c>
      <c r="DV6" s="22">
        <f t="shared" si="13"/>
        <v>19.350000000000001</v>
      </c>
      <c r="DW6" s="22">
        <f t="shared" si="13"/>
        <v>21.46</v>
      </c>
      <c r="DX6" s="22">
        <f t="shared" si="13"/>
        <v>18.260000000000002</v>
      </c>
      <c r="DY6" s="22">
        <f t="shared" si="13"/>
        <v>19.510000000000002</v>
      </c>
      <c r="DZ6" s="22">
        <f t="shared" si="13"/>
        <v>21.19</v>
      </c>
      <c r="EA6" s="22">
        <f t="shared" si="13"/>
        <v>22.64</v>
      </c>
      <c r="EB6" s="22">
        <f t="shared" si="13"/>
        <v>24.49</v>
      </c>
      <c r="EC6" s="21" t="str">
        <f>IF(EC7="","",IF(EC7="-","【-】","【"&amp;SUBSTITUTE(TEXT(EC7,"#,##0.00"),"-","△")&amp;"】"))</f>
        <v>【25.37】</v>
      </c>
      <c r="ED6" s="22">
        <f>IF(ED7="",NA(),ED7)</f>
        <v>0.44</v>
      </c>
      <c r="EE6" s="22">
        <f t="shared" ref="EE6:EM6" si="14">IF(EE7="",NA(),EE7)</f>
        <v>0.81</v>
      </c>
      <c r="EF6" s="22">
        <f t="shared" si="14"/>
        <v>0.44</v>
      </c>
      <c r="EG6" s="22">
        <f t="shared" si="14"/>
        <v>1.37</v>
      </c>
      <c r="EH6" s="22">
        <f t="shared" si="14"/>
        <v>0.54</v>
      </c>
      <c r="EI6" s="22">
        <f t="shared" si="14"/>
        <v>0.66</v>
      </c>
      <c r="EJ6" s="22">
        <f t="shared" si="14"/>
        <v>0.67</v>
      </c>
      <c r="EK6" s="22">
        <f t="shared" si="14"/>
        <v>0.62</v>
      </c>
      <c r="EL6" s="22">
        <f t="shared" si="14"/>
        <v>0.6</v>
      </c>
      <c r="EM6" s="22">
        <f t="shared" si="14"/>
        <v>0.57999999999999996</v>
      </c>
      <c r="EN6" s="21" t="str">
        <f>IF(EN7="","",IF(EN7="-","【-】","【"&amp;SUBSTITUTE(TEXT(EN7,"#,##0.00"),"-","△")&amp;"】"))</f>
        <v>【0.62】</v>
      </c>
    </row>
    <row r="7" spans="1:144" s="23" customFormat="1" x14ac:dyDescent="0.2">
      <c r="A7" s="15"/>
      <c r="B7" s="24">
        <v>2023</v>
      </c>
      <c r="C7" s="24">
        <v>132071</v>
      </c>
      <c r="D7" s="24">
        <v>46</v>
      </c>
      <c r="E7" s="24">
        <v>1</v>
      </c>
      <c r="F7" s="24">
        <v>0</v>
      </c>
      <c r="G7" s="24">
        <v>1</v>
      </c>
      <c r="H7" s="24" t="s">
        <v>93</v>
      </c>
      <c r="I7" s="24" t="s">
        <v>94</v>
      </c>
      <c r="J7" s="24" t="s">
        <v>95</v>
      </c>
      <c r="K7" s="24" t="s">
        <v>96</v>
      </c>
      <c r="L7" s="24" t="s">
        <v>97</v>
      </c>
      <c r="M7" s="24" t="s">
        <v>98</v>
      </c>
      <c r="N7" s="25" t="s">
        <v>99</v>
      </c>
      <c r="O7" s="25">
        <v>96.07</v>
      </c>
      <c r="P7" s="25">
        <v>100</v>
      </c>
      <c r="Q7" s="25">
        <v>1628</v>
      </c>
      <c r="R7" s="25">
        <v>114516</v>
      </c>
      <c r="S7" s="25">
        <v>17.34</v>
      </c>
      <c r="T7" s="25">
        <v>6604.15</v>
      </c>
      <c r="U7" s="25">
        <v>114577</v>
      </c>
      <c r="V7" s="25">
        <v>17.34</v>
      </c>
      <c r="W7" s="25">
        <v>6607.67</v>
      </c>
      <c r="X7" s="25">
        <v>135.56</v>
      </c>
      <c r="Y7" s="25">
        <v>131.56</v>
      </c>
      <c r="Z7" s="25">
        <v>130.07</v>
      </c>
      <c r="AA7" s="25">
        <v>119.96</v>
      </c>
      <c r="AB7" s="25">
        <v>126.31</v>
      </c>
      <c r="AC7" s="25">
        <v>112.82</v>
      </c>
      <c r="AD7" s="25">
        <v>111.21</v>
      </c>
      <c r="AE7" s="25">
        <v>111.89</v>
      </c>
      <c r="AF7" s="25">
        <v>109.99</v>
      </c>
      <c r="AG7" s="25">
        <v>110.2</v>
      </c>
      <c r="AH7" s="25">
        <v>108.24</v>
      </c>
      <c r="AI7" s="25">
        <v>0</v>
      </c>
      <c r="AJ7" s="25">
        <v>0</v>
      </c>
      <c r="AK7" s="25">
        <v>0</v>
      </c>
      <c r="AL7" s="25">
        <v>0</v>
      </c>
      <c r="AM7" s="25">
        <v>0</v>
      </c>
      <c r="AN7" s="25">
        <v>0</v>
      </c>
      <c r="AO7" s="25">
        <v>0</v>
      </c>
      <c r="AP7" s="25">
        <v>0.45</v>
      </c>
      <c r="AQ7" s="25">
        <v>0</v>
      </c>
      <c r="AR7" s="25">
        <v>0.05</v>
      </c>
      <c r="AS7" s="25">
        <v>1.5</v>
      </c>
      <c r="AT7" s="25">
        <v>1105.17</v>
      </c>
      <c r="AU7" s="25">
        <v>845.92</v>
      </c>
      <c r="AV7" s="25">
        <v>1074.49</v>
      </c>
      <c r="AW7" s="25">
        <v>1628.45</v>
      </c>
      <c r="AX7" s="25">
        <v>696.78</v>
      </c>
      <c r="AY7" s="25">
        <v>358.91</v>
      </c>
      <c r="AZ7" s="25">
        <v>360.96</v>
      </c>
      <c r="BA7" s="25">
        <v>351.29</v>
      </c>
      <c r="BB7" s="25">
        <v>364.24</v>
      </c>
      <c r="BC7" s="25">
        <v>369.82</v>
      </c>
      <c r="BD7" s="25">
        <v>243.36</v>
      </c>
      <c r="BE7" s="25">
        <v>1.31</v>
      </c>
      <c r="BF7" s="25">
        <v>0.44</v>
      </c>
      <c r="BG7" s="25">
        <v>0</v>
      </c>
      <c r="BH7" s="25">
        <v>0</v>
      </c>
      <c r="BI7" s="25">
        <v>0</v>
      </c>
      <c r="BJ7" s="25">
        <v>247.27</v>
      </c>
      <c r="BK7" s="25">
        <v>239.18</v>
      </c>
      <c r="BL7" s="25">
        <v>236.29</v>
      </c>
      <c r="BM7" s="25">
        <v>238.77</v>
      </c>
      <c r="BN7" s="25">
        <v>218.57</v>
      </c>
      <c r="BO7" s="25">
        <v>265.93</v>
      </c>
      <c r="BP7" s="25">
        <v>129.13</v>
      </c>
      <c r="BQ7" s="25">
        <v>125.1</v>
      </c>
      <c r="BR7" s="25">
        <v>123.66</v>
      </c>
      <c r="BS7" s="25">
        <v>94.24</v>
      </c>
      <c r="BT7" s="25">
        <v>102.16</v>
      </c>
      <c r="BU7" s="25">
        <v>105.34</v>
      </c>
      <c r="BV7" s="25">
        <v>101.89</v>
      </c>
      <c r="BW7" s="25">
        <v>104.33</v>
      </c>
      <c r="BX7" s="25">
        <v>98.85</v>
      </c>
      <c r="BY7" s="25">
        <v>101.78</v>
      </c>
      <c r="BZ7" s="25">
        <v>97.82</v>
      </c>
      <c r="CA7" s="25">
        <v>105.38</v>
      </c>
      <c r="CB7" s="25">
        <v>104.53</v>
      </c>
      <c r="CC7" s="25">
        <v>106.67</v>
      </c>
      <c r="CD7" s="25">
        <v>118.5</v>
      </c>
      <c r="CE7" s="25">
        <v>113.93</v>
      </c>
      <c r="CF7" s="25">
        <v>159.6</v>
      </c>
      <c r="CG7" s="25">
        <v>156.32</v>
      </c>
      <c r="CH7" s="25">
        <v>157.4</v>
      </c>
      <c r="CI7" s="25">
        <v>162.61000000000001</v>
      </c>
      <c r="CJ7" s="25">
        <v>163.94</v>
      </c>
      <c r="CK7" s="25">
        <v>177.56</v>
      </c>
      <c r="CL7" s="25">
        <v>72.11</v>
      </c>
      <c r="CM7" s="25">
        <v>73.45</v>
      </c>
      <c r="CN7" s="25">
        <v>72.95</v>
      </c>
      <c r="CO7" s="25">
        <v>72.64</v>
      </c>
      <c r="CP7" s="25">
        <v>73.78</v>
      </c>
      <c r="CQ7" s="25">
        <v>62.05</v>
      </c>
      <c r="CR7" s="25">
        <v>63.23</v>
      </c>
      <c r="CS7" s="25">
        <v>62.59</v>
      </c>
      <c r="CT7" s="25">
        <v>61.81</v>
      </c>
      <c r="CU7" s="25">
        <v>62.35</v>
      </c>
      <c r="CV7" s="25">
        <v>59.81</v>
      </c>
      <c r="CW7" s="25">
        <v>96.47</v>
      </c>
      <c r="CX7" s="25">
        <v>96.57</v>
      </c>
      <c r="CY7" s="25">
        <v>97</v>
      </c>
      <c r="CZ7" s="25">
        <v>96.27</v>
      </c>
      <c r="DA7" s="25">
        <v>95.07</v>
      </c>
      <c r="DB7" s="25">
        <v>89.11</v>
      </c>
      <c r="DC7" s="25">
        <v>89.35</v>
      </c>
      <c r="DD7" s="25">
        <v>89.7</v>
      </c>
      <c r="DE7" s="25">
        <v>89.24</v>
      </c>
      <c r="DF7" s="25">
        <v>88.71</v>
      </c>
      <c r="DG7" s="25">
        <v>89.42</v>
      </c>
      <c r="DH7" s="25">
        <v>39.71</v>
      </c>
      <c r="DI7" s="25">
        <v>41.37</v>
      </c>
      <c r="DJ7" s="25">
        <v>42.24</v>
      </c>
      <c r="DK7" s="25">
        <v>43.62</v>
      </c>
      <c r="DL7" s="25">
        <v>45.38</v>
      </c>
      <c r="DM7" s="25">
        <v>48.69</v>
      </c>
      <c r="DN7" s="25">
        <v>49.62</v>
      </c>
      <c r="DO7" s="25">
        <v>50.5</v>
      </c>
      <c r="DP7" s="25">
        <v>51.28</v>
      </c>
      <c r="DQ7" s="25">
        <v>51.95</v>
      </c>
      <c r="DR7" s="25">
        <v>52.02</v>
      </c>
      <c r="DS7" s="25">
        <v>11.86</v>
      </c>
      <c r="DT7" s="25">
        <v>14.48</v>
      </c>
      <c r="DU7" s="25">
        <v>16.739999999999998</v>
      </c>
      <c r="DV7" s="25">
        <v>19.350000000000001</v>
      </c>
      <c r="DW7" s="25">
        <v>21.46</v>
      </c>
      <c r="DX7" s="25">
        <v>18.260000000000002</v>
      </c>
      <c r="DY7" s="25">
        <v>19.510000000000002</v>
      </c>
      <c r="DZ7" s="25">
        <v>21.19</v>
      </c>
      <c r="EA7" s="25">
        <v>22.64</v>
      </c>
      <c r="EB7" s="25">
        <v>24.49</v>
      </c>
      <c r="EC7" s="25">
        <v>25.37</v>
      </c>
      <c r="ED7" s="25">
        <v>0.44</v>
      </c>
      <c r="EE7" s="25">
        <v>0.81</v>
      </c>
      <c r="EF7" s="25">
        <v>0.44</v>
      </c>
      <c r="EG7" s="25">
        <v>1.37</v>
      </c>
      <c r="EH7" s="25">
        <v>0.54</v>
      </c>
      <c r="EI7" s="25">
        <v>0.66</v>
      </c>
      <c r="EJ7" s="25">
        <v>0.67</v>
      </c>
      <c r="EK7" s="25">
        <v>0.62</v>
      </c>
      <c r="EL7" s="25">
        <v>0.6</v>
      </c>
      <c r="EM7" s="25">
        <v>0.57999999999999996</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108</v>
      </c>
      <c r="E13" t="s">
        <v>109</v>
      </c>
      <c r="F13" t="s">
        <v>108</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昭島市</cp:lastModifiedBy>
  <cp:lastPrinted>2025-02-02T23:05:15Z</cp:lastPrinted>
  <dcterms:created xsi:type="dcterms:W3CDTF">2025-01-24T06:47:34Z</dcterms:created>
  <dcterms:modified xsi:type="dcterms:W3CDTF">2025-02-02T23:05:23Z</dcterms:modified>
  <cp:category/>
</cp:coreProperties>
</file>