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Profile\00706717\Desktop\"/>
    </mc:Choice>
  </mc:AlternateContent>
  <xr:revisionPtr revIDLastSave="0" documentId="8_{75859BF5-8565-46F2-84DE-C678FC83727C}" xr6:coauthVersionLast="47" xr6:coauthVersionMax="47" xr10:uidLastSave="{00000000-0000-0000-0000-000000000000}"/>
  <workbookProtection workbookAlgorithmName="SHA-512" workbookHashValue="UOdqa2zpysVxPjOUydmj2gfzHeGwMsvKX9+4+3U62iglfy/NMjvzWu8U4a1EFwpdTxYYowKZuHOqbH6Gr2R5NA==" workbookSaltValue="bSECitswJ79XvTn+XW6JSQ=="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BB10" i="4"/>
  <c r="AT10"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<sst xmlns="http://schemas.openxmlformats.org/spreadsheetml/2006/main" count="236" uniqueCount="116">
  <si>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</si>
  <si>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</si>
  <si>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</si>
  <si>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</si>
  <si>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</si>
  <si>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</si>
  <si>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</si>
  <si>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</si>
  <si>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</si>
  <si>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</si>
  <si>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</si>
  <si>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</si>
  <si>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</si>
  <si>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</si>
  <si>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</si>
  <si>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</si>
  <si>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</si>
  <si>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</si>
  <si>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</si>
  <si>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</si>
  <si>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</si>
  <si>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</si>
  <si>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</si>
  <si>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</si>
  <si>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</si>
  <si>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</si>
  <si>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</si>
  <si>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</si>
  <si>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</si>
  <si>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</si>
  <si>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</si>
  <si>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</si>
  <si>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</si>
  <si>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</si>
  <si>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</si>
  <si>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</si>
  <si>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</si>
  <si>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</si>
  <si>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</si>
  <si>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</si>
  <si>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</si>
  <si>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</si>
  <si>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</si>
  <si>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</si>
  <si>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</si>
  <si>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</si>
  <si>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</si>
  <si>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</si>
  <si>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</si>
  <si>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</si>
  <si>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</si>
  <si>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</si>
  <si>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</si>
  <si>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</si>
  <si>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</si>
  <si>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</si>
  <si>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</si>
  <si>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</si>
  <si>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</si>
  <si>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</si>
  <si>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</si>
  <si>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</si>
  <si>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</si>
  <si>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</si>
  <si>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</si>
  <si>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</si>
  <si>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</si>
  <si>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</si>
  <si>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</si>
  <si>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</si>
  <si>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</si>
  <si>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</si>
  <si>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</si>
  <si>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</si>
  <si>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</si>
  <si>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</si>
  <si>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</si>
  <si>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</si>
  <si>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</si>
  <si>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</si>
  <si>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</si>
  <si>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</si>
  <si>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</si>
  <si>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</si>
  <si>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</si>
  <si>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</si>
  <si>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</si>
  <si>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</si>
  <si>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</si>
  <si>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</si>
  <si>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</si>
  <si>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</si>
  <si>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</si>
  <si>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</si>
  <si>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</si>
  <si>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</si>
  <si>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府中市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</si>
  <si>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</si>
  <si>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</si>
  <si>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</si>
  <si>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</si>
  <si>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</si>
  <si>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</si>
  <si>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</si>
  <si>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</si>
  <si>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</si>
  <si>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</si>
  <si>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</si>
  <si>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</si>
  <si>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</si>
  <si>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</si>
  <si>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</si>
  <si>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</si>
  <si>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経営状況は、良好と言えますが、耐用年数を迎える多くの下水道施設の維持管理には、莫大な費用が見込まれるため、より一層の経営改善が必要となります。
　今後は、ストックマネジメント計画に基づき、下水道管施設の点検や清掃、修繕などの維持管理を行うとともに、老朽化した施設の改築・更新を計画的に行います。
　また、府中市下水道マスタープラン２０２０及び府中市下水道事業経営戦略に基づき、ライフサイクルコストに配慮して下水道財政の財政基盤を強化し財政の健全性を保たれるように経営に取り組みます。</t>
    <phoneticPr fontId="4"/>
  </si>
  <si>
    <t>　①有形固定資産減価償却率については低い水準となっています。しかし、事業着手した昭和３９年度施工の下水道管は、平成２６年度に５０年を経過し、令和１２年度末に約半数の下水道管が耐用年数とされる５０年を迎えるため、今後は大きく増加する見込みです。
　②管渠老朽化率についても同様の理由により増加する見込みです。
　③管渠改善率については、令和２年度に策定したストックマネジメント計画に基づき、老朽化対策を計画的に進めており、令和５年度はストックマネジメント計画に基づき、下水道管施設の点検や清掃、修繕などの維持管理を行うとともに、老朽化した施設の改築・更新を行いました。</t>
    <rPh sb="70" eb="72">
      <t>レイワ</t>
    </rPh>
    <rPh sb="74" eb="76">
      <t>ネンド</t>
    </rPh>
    <rPh sb="76" eb="77">
      <t>マツ</t>
    </rPh>
    <phoneticPr fontId="4"/>
  </si>
  <si>
    <t>　①経常収支比率及び③流動比率については、ともに１００％を超えており、経営の健全性と短期的な支払い能力の安全性を示しています。しかし、今後、施設の更新等に関する経費が増加してくることを考慮すると、経費節約等、更なる経営改善が必要となります。
　④企業債残高対事業規模比率については、現在は平均値に比べ低い水準を維持しています。しかし、今後の施設更新等に関する経費の増加に伴い、企業債残高も増加することが予想されます。
　⑤経費回収率及び⑥汚水処理原価については、良好な数値であるため、１か月２０㎥あたりの家庭料金が多摩２６市で最も低い料金ですが、今後、維持管理費の増大が見込まれるため、令和８年１０月に使用料の改定を行います。
　⑧水洗化率については、ほぼ１００％であり、昭和５９年度に普及率１００％を実現して以来、市民の良好な生活環境を確保しています。</t>
    <rPh sb="273" eb="275">
      <t>コンゴ</t>
    </rPh>
    <rPh sb="276" eb="281">
      <t>イジカンリヒ</t>
    </rPh>
    <rPh sb="282" eb="284">
      <t>ゾウダイ</t>
    </rPh>
    <rPh sb="285" eb="287">
      <t>ミコ</t>
    </rPh>
    <rPh sb="293" eb="295">
      <t>レイワ</t>
    </rPh>
    <rPh sb="296" eb="297">
      <t>ネン</t>
    </rPh>
    <rPh sb="299" eb="300">
      <t>ガツ</t>
    </rPh>
    <rPh sb="305" eb="307">
      <t>カイテイ</t>
    </rPh>
    <rPh sb="308" eb="30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</si>
</sst>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0.12</c:v>
                </c:pt>
                <c:pt idx="1">
                  <c:v>0.51</c:v>
                </c:pt>
                <c:pt idx="2">
                  <c:v>0.01</c:v>
                </c:pt>
                <c:pt idx="3">
                  <c:v>0.09</c:v>
                </c:pt>
                <c:pt idx="4">
                  <c:v>0.12</c:v>
                </c:pt>
              </c:numCache>
            </c:numRef>
          </c:val>
          <c:extLst>
            <c:ext xmlns:c16="http://schemas.microsoft.com/office/drawing/2014/chart" uri="{C3380CC4-5D6E-409C-BE32-E72D297353CC}">
              <c16:uniqueId val="{00000000-13F9-4547-A0CB-F67C676246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13F9-4547-A0CB-F67C676246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00-4267-B9CB-A95A02C810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2000-4267-B9CB-A95A02C810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99.98</c:v>
                </c:pt>
                <c:pt idx="1">
                  <c:v>99.98</c:v>
                </c:pt>
                <c:pt idx="2">
                  <c:v>99.98</c:v>
                </c:pt>
                <c:pt idx="3">
                  <c:v>99.98</c:v>
                </c:pt>
                <c:pt idx="4">
                  <c:v>99.99</c:v>
                </c:pt>
              </c:numCache>
            </c:numRef>
          </c:val>
          <c:extLst>
            <c:ext xmlns:c16="http://schemas.microsoft.com/office/drawing/2014/chart" uri="{C3380CC4-5D6E-409C-BE32-E72D297353CC}">
              <c16:uniqueId val="{00000000-E2D1-4981-B7F5-53C9FF04F7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E2D1-4981-B7F5-53C9FF04F7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106.27</c:v>
                </c:pt>
                <c:pt idx="1">
                  <c:v>106.29</c:v>
                </c:pt>
                <c:pt idx="2">
                  <c:v>110.85</c:v>
                </c:pt>
                <c:pt idx="3">
                  <c:v>110.56</c:v>
                </c:pt>
                <c:pt idx="4">
                  <c:v>106.73</c:v>
                </c:pt>
              </c:numCache>
            </c:numRef>
          </c:val>
          <c:extLst>
            <c:ext xmlns:c16="http://schemas.microsoft.com/office/drawing/2014/chart" uri="{C3380CC4-5D6E-409C-BE32-E72D297353CC}">
              <c16:uniqueId val="{00000000-651A-4499-9ADF-527953BBA5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651A-4499-9ADF-527953BBA5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7.49</c:v>
                </c:pt>
                <c:pt idx="1">
                  <c:v>14.44</c:v>
                </c:pt>
                <c:pt idx="2">
                  <c:v>21.15</c:v>
                </c:pt>
                <c:pt idx="3">
                  <c:v>27.34</c:v>
                </c:pt>
                <c:pt idx="4">
                  <c:v>33.130000000000003</c:v>
                </c:pt>
              </c:numCache>
            </c:numRef>
          </c:val>
          <c:extLst>
            <c:ext xmlns:c16="http://schemas.microsoft.com/office/drawing/2014/chart" uri="{C3380CC4-5D6E-409C-BE32-E72D297353CC}">
              <c16:uniqueId val="{00000000-9034-4AB7-A50A-6D0D8B4B3E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9034-4AB7-A50A-6D0D8B4B3E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4.0199999999999996</c:v>
                </c:pt>
                <c:pt idx="2">
                  <c:v>4.45</c:v>
                </c:pt>
                <c:pt idx="3">
                  <c:v>6.42</c:v>
                </c:pt>
                <c:pt idx="4">
                  <c:v>5.58</c:v>
                </c:pt>
              </c:numCache>
            </c:numRef>
          </c:val>
          <c:extLst>
            <c:ext xmlns:c16="http://schemas.microsoft.com/office/drawing/2014/chart" uri="{C3380CC4-5D6E-409C-BE32-E72D297353CC}">
              <c16:uniqueId val="{00000000-5DF7-4B20-AAF9-2363E10414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5DF7-4B20-AAF9-2363E10414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F7-4C26-B4E8-F8E48BEABE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F7-4C26-B4E8-F8E48BEABE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114.34</c:v>
                </c:pt>
                <c:pt idx="1">
                  <c:v>132.94999999999999</c:v>
                </c:pt>
                <c:pt idx="2">
                  <c:v>203.5</c:v>
                </c:pt>
                <c:pt idx="3">
                  <c:v>237.76</c:v>
                </c:pt>
                <c:pt idx="4">
                  <c:v>223.93</c:v>
                </c:pt>
              </c:numCache>
            </c:numRef>
          </c:val>
          <c:extLst>
            <c:ext xmlns:c16="http://schemas.microsoft.com/office/drawing/2014/chart" uri="{C3380CC4-5D6E-409C-BE32-E72D297353CC}">
              <c16:uniqueId val="{00000000-713A-4F05-B251-C49D619028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713A-4F05-B251-C49D619028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99.89</c:v>
                </c:pt>
                <c:pt idx="1">
                  <c:v>106.69</c:v>
                </c:pt>
                <c:pt idx="2">
                  <c:v>103.42</c:v>
                </c:pt>
                <c:pt idx="3">
                  <c:v>104.92</c:v>
                </c:pt>
                <c:pt idx="4">
                  <c:v>138.25</c:v>
                </c:pt>
              </c:numCache>
            </c:numRef>
          </c:val>
          <c:extLst>
            <c:ext xmlns:c16="http://schemas.microsoft.com/office/drawing/2014/chart" uri="{C3380CC4-5D6E-409C-BE32-E72D297353CC}">
              <c16:uniqueId val="{00000000-860E-4018-A091-33C467D93B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860E-4018-A091-33C467D93B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101.82</c:v>
                </c:pt>
                <c:pt idx="1">
                  <c:v>108.02</c:v>
                </c:pt>
                <c:pt idx="2">
                  <c:v>108.67</c:v>
                </c:pt>
                <c:pt idx="3">
                  <c:v>106.3</c:v>
                </c:pt>
                <c:pt idx="4">
                  <c:v>109.46</c:v>
                </c:pt>
              </c:numCache>
            </c:numRef>
          </c:val>
          <c:extLst>
            <c:ext xmlns:c16="http://schemas.microsoft.com/office/drawing/2014/chart" uri="{C3380CC4-5D6E-409C-BE32-E72D297353CC}">
              <c16:uniqueId val="{00000000-7D20-4836-A339-B4CAE9A1B3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7D20-4836-A339-B4CAE9A1B3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63.14</c:v>
                </c:pt>
                <c:pt idx="1">
                  <c:v>59.41</c:v>
                </c:pt>
                <c:pt idx="2">
                  <c:v>59.13</c:v>
                </c:pt>
                <c:pt idx="3">
                  <c:v>61.67</c:v>
                </c:pt>
                <c:pt idx="4">
                  <c:v>60.46</c:v>
                </c:pt>
              </c:numCache>
            </c:numRef>
          </c:val>
          <c:extLst>
            <c:ext xmlns:c16="http://schemas.microsoft.com/office/drawing/2014/chart" uri="{C3380CC4-5D6E-409C-BE32-E72D297353CC}">
              <c16:uniqueId val="{00000000-4ACF-4D10-B85C-03667629F56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4ACF-4D10-B85C-03667629F56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9"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府中市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Ab</v>
      </c>
      <c r="X8" s="34"/>
      <c r="Y8" s="34"/>
      <c r="Z8" s="34"/>
      <c r="AA8" s="34"/>
      <c r="AB8" s="34"/>
      <c r="AC8" s="34"/>
      <c r="AD8" s="35" t="str">
        <f>データ!$M$6</f>
        <v>非設置</v>
      </c>
      <c r="AE8" s="35"/>
      <c r="AF8" s="35"/>
      <c r="AG8" s="35"/>
      <c r="AH8" s="35"/>
      <c r="AI8" s="35"/>
      <c r="AJ8" s="35"/>
      <c r="AK8" s="3"/>
      <c r="AL8" s="36">
        <f>データ!S6</f>
        <v>260998</v>
      </c>
      <c r="AM8" s="36"/>
      <c r="AN8" s="36"/>
      <c r="AO8" s="36"/>
      <c r="AP8" s="36"/>
      <c r="AQ8" s="36"/>
      <c r="AR8" s="36"/>
      <c r="AS8" s="36"/>
      <c r="AT8" s="37">
        <f>データ!T6</f>
        <v>29.43</v>
      </c>
      <c r="AU8" s="37"/>
      <c r="AV8" s="37"/>
      <c r="AW8" s="37"/>
      <c r="AX8" s="37"/>
      <c r="AY8" s="37"/>
      <c r="AZ8" s="37"/>
      <c r="BA8" s="37"/>
      <c r="BB8" s="37">
        <f>データ!U6</f>
        <v>8868.43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84.47</v>
      </c>
      <c r="J10" s="37"/>
      <c r="K10" s="37"/>
      <c r="L10" s="37"/>
      <c r="M10" s="37"/>
      <c r="N10" s="37"/>
      <c r="O10" s="37"/>
      <c r="P10" s="37">
        <f>データ!P6</f>
        <v>100</v>
      </c>
      <c r="Q10" s="37"/>
      <c r="R10" s="37"/>
      <c r="S10" s="37"/>
      <c r="T10" s="37"/>
      <c r="U10" s="37"/>
      <c r="V10" s="37"/>
      <c r="W10" s="37">
        <f>データ!Q6</f>
        <v>101.8</v>
      </c>
      <c r="X10" s="37"/>
      <c r="Y10" s="37"/>
      <c r="Z10" s="37"/>
      <c r="AA10" s="37"/>
      <c r="AB10" s="37"/>
      <c r="AC10" s="37"/>
      <c r="AD10" s="36">
        <f>データ!R6</f>
        <v>908</v>
      </c>
      <c r="AE10" s="36"/>
      <c r="AF10" s="36"/>
      <c r="AG10" s="36"/>
      <c r="AH10" s="36"/>
      <c r="AI10" s="36"/>
      <c r="AJ10" s="36"/>
      <c r="AK10" s="2"/>
      <c r="AL10" s="36">
        <f>データ!V6</f>
        <v>260758</v>
      </c>
      <c r="AM10" s="36"/>
      <c r="AN10" s="36"/>
      <c r="AO10" s="36"/>
      <c r="AP10" s="36"/>
      <c r="AQ10" s="36"/>
      <c r="AR10" s="36"/>
      <c r="AS10" s="36"/>
      <c r="AT10" s="37">
        <f>データ!W6</f>
        <v>27.25</v>
      </c>
      <c r="AU10" s="37"/>
      <c r="AV10" s="37"/>
      <c r="AW10" s="37"/>
      <c r="AX10" s="37"/>
      <c r="AY10" s="37"/>
      <c r="AZ10" s="37"/>
      <c r="BA10" s="37"/>
      <c r="BB10" s="37">
        <f>データ!X6</f>
        <v>9569.1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ydC5XvtiaZ7NggDf7V3uHqcavFSkXl/MxJemgfIBxzg73mwDHwZtRDLbNUbJm58jasomOpARARnYqPFm9uq9g==" saltValue="v3tCpfWsyBrRlY8LToCiq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132063</v>
      </c>
      <c r="D6" s="19">
        <f t="shared" si="3"/>
        <v>46</v>
      </c>
      <c r="E6" s="19">
        <f t="shared" si="3"/>
        <v>17</v>
      </c>
      <c r="F6" s="19">
        <f t="shared" si="3"/>
        <v>1</v>
      </c>
      <c r="G6" s="19">
        <f t="shared" si="3"/>
        <v>0</v>
      </c>
      <c r="H6" s="19" t="str">
        <f t="shared" si="3"/>
        <v>東京都　府中市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84.47</v>
      </c>
      <c r="P6" s="20">
        <f t="shared" si="3"/>
        <v>100</v>
      </c>
      <c r="Q6" s="20">
        <f t="shared" si="3"/>
        <v>101.8</v>
      </c>
      <c r="R6" s="20">
        <f t="shared" si="3"/>
        <v>908</v>
      </c>
      <c r="S6" s="20">
        <f t="shared" si="3"/>
        <v>260998</v>
      </c>
      <c r="T6" s="20">
        <f t="shared" si="3"/>
        <v>29.43</v>
      </c>
      <c r="U6" s="20">
        <f t="shared" si="3"/>
        <v>8868.43</v>
      </c>
      <c r="V6" s="20">
        <f t="shared" si="3"/>
        <v>260758</v>
      </c>
      <c r="W6" s="20">
        <f t="shared" si="3"/>
        <v>27.25</v>
      </c>
      <c r="X6" s="20">
        <f t="shared" si="3"/>
        <v>9569.1</v>
      </c>
      <c r="Y6" s="21">
        <f>IF(Y7="",NA(),Y7)</f>
        <v>106.27</v>
      </c>
      <c r="Z6" s="21">
        <f t="shared" ref="Z6:AH6" si="4">IF(Z7="",NA(),Z7)</f>
        <v>106.29</v>
      </c>
      <c r="AA6" s="21">
        <f t="shared" si="4"/>
        <v>110.85</v>
      </c>
      <c r="AB6" s="21">
        <f t="shared" si="4"/>
        <v>110.56</v>
      </c>
      <c r="AC6" s="21">
        <f t="shared" si="4"/>
        <v>106.73</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114.34</v>
      </c>
      <c r="AV6" s="21">
        <f t="shared" ref="AV6:BD6" si="6">IF(AV7="",NA(),AV7)</f>
        <v>132.94999999999999</v>
      </c>
      <c r="AW6" s="21">
        <f t="shared" si="6"/>
        <v>203.5</v>
      </c>
      <c r="AX6" s="21">
        <f t="shared" si="6"/>
        <v>237.76</v>
      </c>
      <c r="AY6" s="21">
        <f t="shared" si="6"/>
        <v>223.93</v>
      </c>
      <c r="AZ6" s="21">
        <f t="shared" si="6"/>
        <v>84.84</v>
      </c>
      <c r="BA6" s="21">
        <f t="shared" si="6"/>
        <v>88.42</v>
      </c>
      <c r="BB6" s="21">
        <f t="shared" si="6"/>
        <v>93.63</v>
      </c>
      <c r="BC6" s="21">
        <f t="shared" si="6"/>
        <v>100.41</v>
      </c>
      <c r="BD6" s="21">
        <f t="shared" si="6"/>
        <v>113.88</v>
      </c>
      <c r="BE6" s="20" t="str">
        <f>IF(BE7="","",IF(BE7="-","【-】","【"&amp;SUBSTITUTE(TEXT(BE7,"#,##0.00"),"-","△")&amp;"】"))</f>
        <v>【82.75】</v>
      </c>
      <c r="BF6" s="21">
        <f>IF(BF7="",NA(),BF7)</f>
        <v>99.89</v>
      </c>
      <c r="BG6" s="21">
        <f t="shared" ref="BG6:BO6" si="7">IF(BG7="",NA(),BG7)</f>
        <v>106.69</v>
      </c>
      <c r="BH6" s="21">
        <f t="shared" si="7"/>
        <v>103.42</v>
      </c>
      <c r="BI6" s="21">
        <f t="shared" si="7"/>
        <v>104.92</v>
      </c>
      <c r="BJ6" s="21">
        <f t="shared" si="7"/>
        <v>138.25</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101.82</v>
      </c>
      <c r="BR6" s="21">
        <f t="shared" ref="BR6:BZ6" si="8">IF(BR7="",NA(),BR7)</f>
        <v>108.02</v>
      </c>
      <c r="BS6" s="21">
        <f t="shared" si="8"/>
        <v>108.67</v>
      </c>
      <c r="BT6" s="21">
        <f t="shared" si="8"/>
        <v>106.3</v>
      </c>
      <c r="BU6" s="21">
        <f t="shared" si="8"/>
        <v>109.46</v>
      </c>
      <c r="BV6" s="21">
        <f t="shared" si="8"/>
        <v>102.36</v>
      </c>
      <c r="BW6" s="21">
        <f t="shared" si="8"/>
        <v>103.76</v>
      </c>
      <c r="BX6" s="21">
        <f t="shared" si="8"/>
        <v>103.57</v>
      </c>
      <c r="BY6" s="21">
        <f t="shared" si="8"/>
        <v>104.04</v>
      </c>
      <c r="BZ6" s="21">
        <f t="shared" si="8"/>
        <v>103.73</v>
      </c>
      <c r="CA6" s="20" t="str">
        <f>IF(CA7="","",IF(CA7="-","【-】","【"&amp;SUBSTITUTE(TEXT(CA7,"#,##0.00"),"-","△")&amp;"】"))</f>
        <v>【97.94】</v>
      </c>
      <c r="CB6" s="21">
        <f>IF(CB7="",NA(),CB7)</f>
        <v>63.14</v>
      </c>
      <c r="CC6" s="21">
        <f t="shared" ref="CC6:CK6" si="9">IF(CC7="",NA(),CC7)</f>
        <v>59.41</v>
      </c>
      <c r="CD6" s="21">
        <f t="shared" si="9"/>
        <v>59.13</v>
      </c>
      <c r="CE6" s="21">
        <f t="shared" si="9"/>
        <v>61.67</v>
      </c>
      <c r="CF6" s="21">
        <f t="shared" si="9"/>
        <v>60.46</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99.98</v>
      </c>
      <c r="CY6" s="21">
        <f t="shared" ref="CY6:DG6" si="11">IF(CY7="",NA(),CY7)</f>
        <v>99.98</v>
      </c>
      <c r="CZ6" s="21">
        <f t="shared" si="11"/>
        <v>99.98</v>
      </c>
      <c r="DA6" s="21">
        <f t="shared" si="11"/>
        <v>99.98</v>
      </c>
      <c r="DB6" s="21">
        <f t="shared" si="11"/>
        <v>99.99</v>
      </c>
      <c r="DC6" s="21">
        <f t="shared" si="11"/>
        <v>97.24</v>
      </c>
      <c r="DD6" s="21">
        <f t="shared" si="11"/>
        <v>97.79</v>
      </c>
      <c r="DE6" s="21">
        <f t="shared" si="11"/>
        <v>97.75</v>
      </c>
      <c r="DF6" s="21">
        <f t="shared" si="11"/>
        <v>97.83</v>
      </c>
      <c r="DG6" s="21">
        <f t="shared" si="11"/>
        <v>97.9</v>
      </c>
      <c r="DH6" s="20" t="str">
        <f>IF(DH7="","",IF(DH7="-","【-】","【"&amp;SUBSTITUTE(TEXT(DH7,"#,##0.00"),"-","△")&amp;"】"))</f>
        <v>【96.00】</v>
      </c>
      <c r="DI6" s="21">
        <f>IF(DI7="",NA(),DI7)</f>
        <v>7.49</v>
      </c>
      <c r="DJ6" s="21">
        <f t="shared" ref="DJ6:DR6" si="12">IF(DJ7="",NA(),DJ7)</f>
        <v>14.44</v>
      </c>
      <c r="DK6" s="21">
        <f t="shared" si="12"/>
        <v>21.15</v>
      </c>
      <c r="DL6" s="21">
        <f t="shared" si="12"/>
        <v>27.34</v>
      </c>
      <c r="DM6" s="21">
        <f t="shared" si="12"/>
        <v>33.130000000000003</v>
      </c>
      <c r="DN6" s="21">
        <f t="shared" si="12"/>
        <v>27.39</v>
      </c>
      <c r="DO6" s="21">
        <f t="shared" si="12"/>
        <v>30.42</v>
      </c>
      <c r="DP6" s="21">
        <f t="shared" si="12"/>
        <v>32.96</v>
      </c>
      <c r="DQ6" s="21">
        <f t="shared" si="12"/>
        <v>34.909999999999997</v>
      </c>
      <c r="DR6" s="21">
        <f t="shared" si="12"/>
        <v>36.93</v>
      </c>
      <c r="DS6" s="20" t="str">
        <f>IF(DS7="","",IF(DS7="-","【-】","【"&amp;SUBSTITUTE(TEXT(DS7,"#,##0.00"),"-","△")&amp;"】"))</f>
        <v>【42.20】</v>
      </c>
      <c r="DT6" s="20">
        <f>IF(DT7="",NA(),DT7)</f>
        <v>0</v>
      </c>
      <c r="DU6" s="21">
        <f t="shared" ref="DU6:EC6" si="13">IF(DU7="",NA(),DU7)</f>
        <v>4.0199999999999996</v>
      </c>
      <c r="DV6" s="21">
        <f t="shared" si="13"/>
        <v>4.45</v>
      </c>
      <c r="DW6" s="21">
        <f t="shared" si="13"/>
        <v>6.42</v>
      </c>
      <c r="DX6" s="21">
        <f t="shared" si="13"/>
        <v>5.58</v>
      </c>
      <c r="DY6" s="21">
        <f t="shared" si="13"/>
        <v>5.86</v>
      </c>
      <c r="DZ6" s="21">
        <f t="shared" si="13"/>
        <v>6.66</v>
      </c>
      <c r="EA6" s="21">
        <f t="shared" si="13"/>
        <v>8.49</v>
      </c>
      <c r="EB6" s="21">
        <f t="shared" si="13"/>
        <v>10.08</v>
      </c>
      <c r="EC6" s="21">
        <f t="shared" si="13"/>
        <v>11.2</v>
      </c>
      <c r="ED6" s="20" t="str">
        <f>IF(ED7="","",IF(ED7="-","【-】","【"&amp;SUBSTITUTE(TEXT(ED7,"#,##0.00"),"-","△")&amp;"】"))</f>
        <v>【9.46】</v>
      </c>
      <c r="EE6" s="21">
        <f>IF(EE7="",NA(),EE7)</f>
        <v>0.12</v>
      </c>
      <c r="EF6" s="21">
        <f t="shared" ref="EF6:EN6" si="14">IF(EF7="",NA(),EF7)</f>
        <v>0.51</v>
      </c>
      <c r="EG6" s="21">
        <f t="shared" si="14"/>
        <v>0.01</v>
      </c>
      <c r="EH6" s="21">
        <f t="shared" si="14"/>
        <v>0.09</v>
      </c>
      <c r="EI6" s="21">
        <f t="shared" si="14"/>
        <v>0.12</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132063</v>
      </c>
      <c r="D7" s="23">
        <v>46</v>
      </c>
      <c r="E7" s="23">
        <v>17</v>
      </c>
      <c r="F7" s="23">
        <v>1</v>
      </c>
      <c r="G7" s="23">
        <v>0</v>
      </c>
      <c r="H7" s="23" t="s">
        <v>96</v>
      </c>
      <c r="I7" s="23" t="s">
        <v>97</v>
      </c>
      <c r="J7" s="23" t="s">
        <v>98</v>
      </c>
      <c r="K7" s="23" t="s">
        <v>99</v>
      </c>
      <c r="L7" s="23" t="s">
        <v>100</v>
      </c>
      <c r="M7" s="23" t="s">
        <v>101</v>
      </c>
      <c r="N7" s="24" t="s">
        <v>102</v>
      </c>
      <c r="O7" s="24">
        <v>84.47</v>
      </c>
      <c r="P7" s="24">
        <v>100</v>
      </c>
      <c r="Q7" s="24">
        <v>101.8</v>
      </c>
      <c r="R7" s="24">
        <v>908</v>
      </c>
      <c r="S7" s="24">
        <v>260998</v>
      </c>
      <c r="T7" s="24">
        <v>29.43</v>
      </c>
      <c r="U7" s="24">
        <v>8868.43</v>
      </c>
      <c r="V7" s="24">
        <v>260758</v>
      </c>
      <c r="W7" s="24">
        <v>27.25</v>
      </c>
      <c r="X7" s="24">
        <v>9569.1</v>
      </c>
      <c r="Y7" s="24">
        <v>106.27</v>
      </c>
      <c r="Z7" s="24">
        <v>106.29</v>
      </c>
      <c r="AA7" s="24">
        <v>110.85</v>
      </c>
      <c r="AB7" s="24">
        <v>110.56</v>
      </c>
      <c r="AC7" s="24">
        <v>106.73</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114.34</v>
      </c>
      <c r="AV7" s="24">
        <v>132.94999999999999</v>
      </c>
      <c r="AW7" s="24">
        <v>203.5</v>
      </c>
      <c r="AX7" s="24">
        <v>237.76</v>
      </c>
      <c r="AY7" s="24">
        <v>223.93</v>
      </c>
      <c r="AZ7" s="24">
        <v>84.84</v>
      </c>
      <c r="BA7" s="24">
        <v>88.42</v>
      </c>
      <c r="BB7" s="24">
        <v>93.63</v>
      </c>
      <c r="BC7" s="24">
        <v>100.41</v>
      </c>
      <c r="BD7" s="24">
        <v>113.88</v>
      </c>
      <c r="BE7" s="24">
        <v>82.75</v>
      </c>
      <c r="BF7" s="24">
        <v>99.89</v>
      </c>
      <c r="BG7" s="24">
        <v>106.69</v>
      </c>
      <c r="BH7" s="24">
        <v>103.42</v>
      </c>
      <c r="BI7" s="24">
        <v>104.92</v>
      </c>
      <c r="BJ7" s="24">
        <v>138.25</v>
      </c>
      <c r="BK7" s="24">
        <v>565.62</v>
      </c>
      <c r="BL7" s="24">
        <v>544.61</v>
      </c>
      <c r="BM7" s="24">
        <v>525.07000000000005</v>
      </c>
      <c r="BN7" s="24">
        <v>499.16</v>
      </c>
      <c r="BO7" s="24">
        <v>481.58</v>
      </c>
      <c r="BP7" s="24">
        <v>602.55999999999995</v>
      </c>
      <c r="BQ7" s="24">
        <v>101.82</v>
      </c>
      <c r="BR7" s="24">
        <v>108.02</v>
      </c>
      <c r="BS7" s="24">
        <v>108.67</v>
      </c>
      <c r="BT7" s="24">
        <v>106.3</v>
      </c>
      <c r="BU7" s="24">
        <v>109.46</v>
      </c>
      <c r="BV7" s="24">
        <v>102.36</v>
      </c>
      <c r="BW7" s="24">
        <v>103.76</v>
      </c>
      <c r="BX7" s="24">
        <v>103.57</v>
      </c>
      <c r="BY7" s="24">
        <v>104.04</v>
      </c>
      <c r="BZ7" s="24">
        <v>103.73</v>
      </c>
      <c r="CA7" s="24">
        <v>97.94</v>
      </c>
      <c r="CB7" s="24">
        <v>63.14</v>
      </c>
      <c r="CC7" s="24">
        <v>59.41</v>
      </c>
      <c r="CD7" s="24">
        <v>59.13</v>
      </c>
      <c r="CE7" s="24">
        <v>61.67</v>
      </c>
      <c r="CF7" s="24">
        <v>60.46</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99.98</v>
      </c>
      <c r="CY7" s="24">
        <v>99.98</v>
      </c>
      <c r="CZ7" s="24">
        <v>99.98</v>
      </c>
      <c r="DA7" s="24">
        <v>99.98</v>
      </c>
      <c r="DB7" s="24">
        <v>99.99</v>
      </c>
      <c r="DC7" s="24">
        <v>97.24</v>
      </c>
      <c r="DD7" s="24">
        <v>97.79</v>
      </c>
      <c r="DE7" s="24">
        <v>97.75</v>
      </c>
      <c r="DF7" s="24">
        <v>97.83</v>
      </c>
      <c r="DG7" s="24">
        <v>97.9</v>
      </c>
      <c r="DH7" s="24">
        <v>96</v>
      </c>
      <c r="DI7" s="24">
        <v>7.49</v>
      </c>
      <c r="DJ7" s="24">
        <v>14.44</v>
      </c>
      <c r="DK7" s="24">
        <v>21.15</v>
      </c>
      <c r="DL7" s="24">
        <v>27.34</v>
      </c>
      <c r="DM7" s="24">
        <v>33.130000000000003</v>
      </c>
      <c r="DN7" s="24">
        <v>27.39</v>
      </c>
      <c r="DO7" s="24">
        <v>30.42</v>
      </c>
      <c r="DP7" s="24">
        <v>32.96</v>
      </c>
      <c r="DQ7" s="24">
        <v>34.909999999999997</v>
      </c>
      <c r="DR7" s="24">
        <v>36.93</v>
      </c>
      <c r="DS7" s="24">
        <v>42.2</v>
      </c>
      <c r="DT7" s="24">
        <v>0</v>
      </c>
      <c r="DU7" s="24">
        <v>4.0199999999999996</v>
      </c>
      <c r="DV7" s="24">
        <v>4.45</v>
      </c>
      <c r="DW7" s="24">
        <v>6.42</v>
      </c>
      <c r="DX7" s="24">
        <v>5.58</v>
      </c>
      <c r="DY7" s="24">
        <v>5.86</v>
      </c>
      <c r="DZ7" s="24">
        <v>6.66</v>
      </c>
      <c r="EA7" s="24">
        <v>8.49</v>
      </c>
      <c r="EB7" s="24">
        <v>10.08</v>
      </c>
      <c r="EC7" s="24">
        <v>11.2</v>
      </c>
      <c r="ED7" s="24">
        <v>9.4600000000000009</v>
      </c>
      <c r="EE7" s="24">
        <v>0.12</v>
      </c>
      <c r="EF7" s="24">
        <v>0.51</v>
      </c>
      <c r="EG7" s="24">
        <v>0.01</v>
      </c>
      <c r="EH7" s="24">
        <v>0.09</v>
      </c>
      <c r="EI7" s="24">
        <v>0.12</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844d40-ca70-460d-a8db-db97becf7098">
      <Terms xmlns="http://schemas.microsoft.com/office/infopath/2007/PartnerControls"/>
    </lcf76f155ced4ddcb4097134ff3c332f>
    <TaxCatchAll xmlns="49d30555-38af-4634-8013-a6b2434da7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B0A3A71BC383E45AA54F4864BCD1FA9" ma:contentTypeVersion="13" ma:contentTypeDescription="新しいドキュメントを作成します。" ma:contentTypeScope="" ma:versionID="0de0e22e9e05e7f28a6fc3d59b4153f7">
  <xsd:schema xmlns:xsd="http://www.w3.org/2001/XMLSchema" xmlns:xs="http://www.w3.org/2001/XMLSchema" xmlns:p="http://schemas.microsoft.com/office/2006/metadata/properties" xmlns:ns2="89844d40-ca70-460d-a8db-db97becf7098" xmlns:ns3="49d30555-38af-4634-8013-a6b2434da7ce" targetNamespace="http://schemas.microsoft.com/office/2006/metadata/properties" ma:root="true" ma:fieldsID="50831312e46d0768c4aefa426face1f3" ns2:_="" ns3:_="">
    <xsd:import namespace="89844d40-ca70-460d-a8db-db97becf709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44d40-ca70-460d-a8db-db97becf7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7f96baa-5f48-4879-8693-8ae164517f75}"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BC7B58-74DC-45CF-9E8F-90142B6A21B2}">
  <ds:schemaRefs>
    <ds:schemaRef ds:uri="http://schemas.microsoft.com/sharepoint/v3/contenttype/forms"/>
  </ds:schemaRefs>
</ds:datastoreItem>
</file>

<file path=customXml/itemProps2.xml><?xml version="1.0" encoding="utf-8"?>
<ds:datastoreItem xmlns:ds="http://schemas.openxmlformats.org/officeDocument/2006/customXml" ds:itemID="{EC2B7E0F-DB75-43AC-8B18-A10E9CAA69B5}">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49d30555-38af-4634-8013-a6b2434da7ce"/>
    <ds:schemaRef ds:uri="89844d40-ca70-460d-a8db-db97becf7098"/>
    <ds:schemaRef ds:uri="http://www.w3.org/XML/1998/namespace"/>
  </ds:schemaRefs>
</ds:datastoreItem>
</file>

<file path=customXml/itemProps3.xml><?xml version="1.0" encoding="utf-8"?>
<ds:datastoreItem xmlns:ds="http://schemas.openxmlformats.org/officeDocument/2006/customXml" ds:itemID="{19F42FE1-5537-4E41-81E4-7956FC37F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44d40-ca70-460d-a8db-db97becf709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來栖　翔悟</cp:lastModifiedBy>
  <dcterms:created xsi:type="dcterms:W3CDTF">2025-12-23T05:59:24Z</dcterms:created>
  <dcterms:modified xsi:type="dcterms:W3CDTF">2026-01-28T06:45:49Z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0x0101009B0A3A71BC383E45AA54F4864BCD1FA9</vt:lpwstr>
  </property>
</Properties>
</file>