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都市整備部\下水道課\●業務係●\kurusu\【●調査回答●】\R06\●未処理●\070203 FW 【東京都市町村課：2月3日（月）〆】公営企業に係る経営比較分析表（令和５年度決算）の分析等について（依頼）.msg\【提出書類】\"/>
    </mc:Choice>
  </mc:AlternateContent>
  <xr:revisionPtr revIDLastSave="0" documentId="13_ncr:1_{790EF6A4-00A8-49A2-BC9D-DDA244E61ED3}" xr6:coauthVersionLast="47" xr6:coauthVersionMax="47" xr10:uidLastSave="{00000000-0000-0000-0000-000000000000}"/>
  <workbookProtection workbookAlgorithmName="SHA-512" workbookHashValue="ffrxt1AOWFIMAIeNGvhvJMvtB7k/bVnTzG0SyBrHreoogPCHo8EDy0omGv/A4NA/aMQ4E49miHa502XgIcLSXA==" workbookSaltValue="i4Vw2EoIVTYfHeHS6Gpwyg==" workbookSpinCount="100000" lockStructure="1"/>
  <bookViews>
    <workbookView xWindow="-120" yWindow="-163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W10" i="4"/>
  <c r="I10" i="4"/>
  <c r="BB8" i="4"/>
  <c r="AL8" i="4"/>
  <c r="P8" i="4"/>
  <c r="I8" i="4"/>
  <c r="B8" i="4"/>
</calcChain>
</file>

<file path=xl/sharedStrings.xml><?xml version="1.0" encoding="utf-8"?>
<sst xmlns="http://schemas.openxmlformats.org/spreadsheetml/2006/main" count="257" uniqueCount="114">
  <si>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</si>
  <si>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</si>
  <si>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</si>
  <si>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</si>
  <si>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</si>
  <si>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</si>
  <si>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</si>
  <si>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</si>
  <si>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</si>
  <si>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</si>
  <si>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</si>
  <si>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</si>
  <si>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</si>
  <si>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</si>
  <si>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</si>
  <si>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</si>
  <si>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</si>
  <si>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</si>
  <si>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</si>
  <si>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</si>
  <si>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</si>
  <si>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</si>
  <si>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</si>
  <si>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</si>
  <si>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</si>
  <si>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</si>
  <si>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</si>
  <si>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</si>
  <si>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</si>
  <si>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</si>
  <si>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</si>
  <si>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</si>
  <si>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</si>
  <si>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</si>
  <si>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</si>
  <si>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</si>
  <si>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</si>
  <si>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</si>
  <si>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</si>
  <si>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</si>
  <si>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</si>
  <si>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</si>
  <si>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</si>
  <si>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</si>
  <si>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</si>
  <si>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</si>
  <si>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</si>
  <si>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</si>
  <si>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</si>
  <si>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</si>
  <si>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</si>
  <si>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</si>
  <si>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</si>
  <si>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</si>
  <si>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</si>
  <si>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</si>
  <si>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</si>
  <si>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</si>
  <si>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</si>
  <si>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</si>
  <si>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</si>
  <si>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</si>
  <si>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</si>
  <si>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</si>
  <si>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</si>
  <si>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</si>
  <si>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</si>
  <si>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</si>
  <si>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</si>
  <si>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</si>
  <si>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</si>
  <si>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</si>
  <si>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</si>
  <si>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</si>
  <si>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</si>
  <si>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</si>
  <si>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</si>
  <si>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</si>
  <si>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</si>
  <si>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</si>
  <si>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</si>
  <si>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</si>
  <si>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</si>
  <si>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</si>
  <si>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</si>
  <si>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</si>
  <si>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</si>
  <si>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</si>
  <si>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</si>
  <si>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</si>
  <si>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</si>
  <si>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</si>
  <si>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</si>
  <si>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</si>
  <si>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</si>
  <si>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府中市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</si>
  <si>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</si>
  <si>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</si>
  <si>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</si>
  <si>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</si>
  <si>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</si>
  <si>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</si>
  <si>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</si>
  <si>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</si>
  <si>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</si>
  <si>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</si>
  <si>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</si>
  <si>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</si>
  <si>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</si>
  <si>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</si>
  <si>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</si>
  <si>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経営状況は、良好と言えますが、耐用年数を迎える多くの下水道施設の維持管理には、莫大な費用が見込まれるため、より一層の経営改善が必要となります。
　今後は、ストックマネジメント計画に基づき、下水道管施設の点検や清掃、修繕などの維持管理を行うとともに、老朽化した施設の改築・更新を計画的に行います。
　また、府中市下水道マスタープラン２０２０及び府中市下水道事業経営戦略に基づき、ライフサイクルコストに配慮して下水道財政の財政基盤を強化し財政の健全性を保たれるように経営に取り組みます。</t>
    <phoneticPr fontId="4"/>
  </si>
  <si>
    <t>　①経常収支比率及び③流動比率については、ともに１００％を超えており、経営の健全性と短期的な支払い能力の安全性を示しています。しかし、今後、施設の更新等に関する経費が増加してくることを考慮すると、経費節約等、更なる経営改善が必要となります。
　④企業債残高対事業規模比率については、現在は平均値に比べ低い水準を維持しています。しかし、今後の施設更新等に関する経費の増加に伴い、企業債残高も増加することが予想されます。
　⑤経費回収率及び⑥汚水処理原価については、良好な数値であるため、１か月２０㎥あたりの家庭料金が多摩２６市で最も低い料金であるが、昨今の社会情勢を踏まえると、使用料の見直しについて検討する必要があると考えます。
　⑧水洗化率については、ほぼ１００％であり、昭和５９年度に普及率１００％を実現して以来、市民の良好な生活環境を確保しています。</t>
    <rPh sb="274" eb="276">
      <t>サッコン</t>
    </rPh>
    <rPh sb="277" eb="281">
      <t>シャカイジョウセイ</t>
    </rPh>
    <rPh sb="282" eb="283">
      <t>フ</t>
    </rPh>
    <rPh sb="299" eb="301">
      <t>ケントウ</t>
    </rPh>
    <rPh sb="303" eb="305">
      <t>ヒツヨウ</t>
    </rPh>
    <rPh sb="309" eb="310">
      <t>カンガ</t>
    </rPh>
    <phoneticPr fontId="4"/>
  </si>
  <si>
    <t>　①有形固定資産減価償却率については低い水準となっています。しかし、事業着手した昭和３９年度施工の下水道管は、平成２６年度に５０年を経過し、今後２０年間に約半数の下水道管が耐用年数とされる５０年を迎えるため、今後は大きく増加する見込みです。
　②管渠老朽化率についても同様の理由により増加する見込みです。
　③管渠改善率については、令和２年度に策定したストックマネジメント計画に基づき、老朽化対策を計画的に進めており、令和５年度はストックマネジメント計画に基づき、下水道管施設の点検や清掃、修繕などの維持管理を行うとともに、老朽化した施設の改築・更新を行いました。</t>
    <rPh sb="276" eb="27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</si>
</sst>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0.12</c:v>
                </c:pt>
                <c:pt idx="2">
                  <c:v>0.51</c:v>
                </c:pt>
                <c:pt idx="3">
                  <c:v>0.01</c:v>
                </c:pt>
                <c:pt idx="4">
                  <c:v>0.09</c:v>
                </c:pt>
              </c:numCache>
            </c:numRef>
          </c:val>
          <c:extLst>
            <c:ext xmlns:c16="http://schemas.microsoft.com/office/drawing/2014/chart" uri="{C3380CC4-5D6E-409C-BE32-E72D297353CC}">
              <c16:uniqueId val="{00000000-CC8D-4897-9F81-F67FA657D38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0.19</c:v>
                </c:pt>
                <c:pt idx="2">
                  <c:v>0.14000000000000001</c:v>
                </c:pt>
                <c:pt idx="3">
                  <c:v>0.15</c:v>
                </c:pt>
                <c:pt idx="4">
                  <c:v>0.12</c:v>
                </c:pt>
              </c:numCache>
            </c:numRef>
          </c:val>
          <c:smooth val="0"/>
          <c:extLst>
            <c:ext xmlns:c16="http://schemas.microsoft.com/office/drawing/2014/chart" uri="{C3380CC4-5D6E-409C-BE32-E72D297353CC}">
              <c16:uniqueId val="{00000001-CC8D-4897-9F81-F67FA657D38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78-4208-8E15-6D409B90FF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0478-4208-8E15-6D409B90FF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99.98</c:v>
                </c:pt>
                <c:pt idx="2">
                  <c:v>99.98</c:v>
                </c:pt>
                <c:pt idx="3">
                  <c:v>99.98</c:v>
                </c:pt>
                <c:pt idx="4">
                  <c:v>99.98</c:v>
                </c:pt>
              </c:numCache>
            </c:numRef>
          </c:val>
          <c:extLst>
            <c:ext xmlns:c16="http://schemas.microsoft.com/office/drawing/2014/chart" uri="{C3380CC4-5D6E-409C-BE32-E72D297353CC}">
              <c16:uniqueId val="{00000000-18AB-4E80-99BD-ED314A9BE8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97.24</c:v>
                </c:pt>
                <c:pt idx="2">
                  <c:v>97.79</c:v>
                </c:pt>
                <c:pt idx="3">
                  <c:v>97.75</c:v>
                </c:pt>
                <c:pt idx="4">
                  <c:v>97.83</c:v>
                </c:pt>
              </c:numCache>
            </c:numRef>
          </c:val>
          <c:smooth val="0"/>
          <c:extLst>
            <c:ext xmlns:c16="http://schemas.microsoft.com/office/drawing/2014/chart" uri="{C3380CC4-5D6E-409C-BE32-E72D297353CC}">
              <c16:uniqueId val="{00000001-18AB-4E80-99BD-ED314A9BE8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106.27</c:v>
                </c:pt>
                <c:pt idx="2">
                  <c:v>106.29</c:v>
                </c:pt>
                <c:pt idx="3">
                  <c:v>110.85</c:v>
                </c:pt>
                <c:pt idx="4">
                  <c:v>110.56</c:v>
                </c:pt>
              </c:numCache>
            </c:numRef>
          </c:val>
          <c:extLst>
            <c:ext xmlns:c16="http://schemas.microsoft.com/office/drawing/2014/chart" uri="{C3380CC4-5D6E-409C-BE32-E72D297353CC}">
              <c16:uniqueId val="{00000000-E030-4F60-8750-913B653166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107.05</c:v>
                </c:pt>
                <c:pt idx="2">
                  <c:v>106.43</c:v>
                </c:pt>
                <c:pt idx="3">
                  <c:v>106.81</c:v>
                </c:pt>
                <c:pt idx="4">
                  <c:v>106.99</c:v>
                </c:pt>
              </c:numCache>
            </c:numRef>
          </c:val>
          <c:smooth val="0"/>
          <c:extLst>
            <c:ext xmlns:c16="http://schemas.microsoft.com/office/drawing/2014/chart" uri="{C3380CC4-5D6E-409C-BE32-E72D297353CC}">
              <c16:uniqueId val="{00000001-E030-4F60-8750-913B653166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7.49</c:v>
                </c:pt>
                <c:pt idx="2">
                  <c:v>14.44</c:v>
                </c:pt>
                <c:pt idx="3">
                  <c:v>21.15</c:v>
                </c:pt>
                <c:pt idx="4">
                  <c:v>27.34</c:v>
                </c:pt>
              </c:numCache>
            </c:numRef>
          </c:val>
          <c:extLst>
            <c:ext xmlns:c16="http://schemas.microsoft.com/office/drawing/2014/chart" uri="{C3380CC4-5D6E-409C-BE32-E72D297353CC}">
              <c16:uniqueId val="{00000000-90F2-4CFA-8811-379F570840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27.39</c:v>
                </c:pt>
                <c:pt idx="2">
                  <c:v>30.42</c:v>
                </c:pt>
                <c:pt idx="3">
                  <c:v>32.96</c:v>
                </c:pt>
                <c:pt idx="4">
                  <c:v>34.909999999999997</c:v>
                </c:pt>
              </c:numCache>
            </c:numRef>
          </c:val>
          <c:smooth val="0"/>
          <c:extLst>
            <c:ext xmlns:c16="http://schemas.microsoft.com/office/drawing/2014/chart" uri="{C3380CC4-5D6E-409C-BE32-E72D297353CC}">
              <c16:uniqueId val="{00000001-90F2-4CFA-8811-379F570840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formatCode="#,##0.00;&quot;△&quot;#,##0.00;&quot;-&quot;">
                  <c:v>4.0199999999999996</c:v>
                </c:pt>
                <c:pt idx="3" formatCode="#,##0.00;&quot;△&quot;#,##0.00;&quot;-&quot;">
                  <c:v>4.45</c:v>
                </c:pt>
                <c:pt idx="4" formatCode="#,##0.00;&quot;△&quot;#,##0.00;&quot;-&quot;">
                  <c:v>6.42</c:v>
                </c:pt>
              </c:numCache>
            </c:numRef>
          </c:val>
          <c:extLst>
            <c:ext xmlns:c16="http://schemas.microsoft.com/office/drawing/2014/chart" uri="{C3380CC4-5D6E-409C-BE32-E72D297353CC}">
              <c16:uniqueId val="{00000000-FCA3-4128-84D6-144D9F40EA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5.86</c:v>
                </c:pt>
                <c:pt idx="2">
                  <c:v>6.66</c:v>
                </c:pt>
                <c:pt idx="3">
                  <c:v>8.49</c:v>
                </c:pt>
                <c:pt idx="4">
                  <c:v>10.08</c:v>
                </c:pt>
              </c:numCache>
            </c:numRef>
          </c:val>
          <c:smooth val="0"/>
          <c:extLst>
            <c:ext xmlns:c16="http://schemas.microsoft.com/office/drawing/2014/chart" uri="{C3380CC4-5D6E-409C-BE32-E72D297353CC}">
              <c16:uniqueId val="{00000001-FCA3-4128-84D6-144D9F40EA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099-4551-9F8B-EB018F35EC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C099-4551-9F8B-EB018F35EC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114.34</c:v>
                </c:pt>
                <c:pt idx="2">
                  <c:v>132.94999999999999</c:v>
                </c:pt>
                <c:pt idx="3">
                  <c:v>203.5</c:v>
                </c:pt>
                <c:pt idx="4">
                  <c:v>237.76</c:v>
                </c:pt>
              </c:numCache>
            </c:numRef>
          </c:val>
          <c:extLst>
            <c:ext xmlns:c16="http://schemas.microsoft.com/office/drawing/2014/chart" uri="{C3380CC4-5D6E-409C-BE32-E72D297353CC}">
              <c16:uniqueId val="{00000000-0D6E-457D-ACC9-02876885F1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84.84</c:v>
                </c:pt>
                <c:pt idx="2">
                  <c:v>88.42</c:v>
                </c:pt>
                <c:pt idx="3">
                  <c:v>93.63</c:v>
                </c:pt>
                <c:pt idx="4">
                  <c:v>100.41</c:v>
                </c:pt>
              </c:numCache>
            </c:numRef>
          </c:val>
          <c:smooth val="0"/>
          <c:extLst>
            <c:ext xmlns:c16="http://schemas.microsoft.com/office/drawing/2014/chart" uri="{C3380CC4-5D6E-409C-BE32-E72D297353CC}">
              <c16:uniqueId val="{00000001-0D6E-457D-ACC9-02876885F1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99.89</c:v>
                </c:pt>
                <c:pt idx="2">
                  <c:v>106.69</c:v>
                </c:pt>
                <c:pt idx="3">
                  <c:v>103.42</c:v>
                </c:pt>
                <c:pt idx="4">
                  <c:v>104.92</c:v>
                </c:pt>
              </c:numCache>
            </c:numRef>
          </c:val>
          <c:extLst>
            <c:ext xmlns:c16="http://schemas.microsoft.com/office/drawing/2014/chart" uri="{C3380CC4-5D6E-409C-BE32-E72D297353CC}">
              <c16:uniqueId val="{00000000-8238-4DA5-A256-F635FE2E72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565.62</c:v>
                </c:pt>
                <c:pt idx="2">
                  <c:v>544.61</c:v>
                </c:pt>
                <c:pt idx="3">
                  <c:v>525.07000000000005</c:v>
                </c:pt>
                <c:pt idx="4">
                  <c:v>499.16</c:v>
                </c:pt>
              </c:numCache>
            </c:numRef>
          </c:val>
          <c:smooth val="0"/>
          <c:extLst>
            <c:ext xmlns:c16="http://schemas.microsoft.com/office/drawing/2014/chart" uri="{C3380CC4-5D6E-409C-BE32-E72D297353CC}">
              <c16:uniqueId val="{00000001-8238-4DA5-A256-F635FE2E72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101.82</c:v>
                </c:pt>
                <c:pt idx="2">
                  <c:v>108.02</c:v>
                </c:pt>
                <c:pt idx="3">
                  <c:v>108.67</c:v>
                </c:pt>
                <c:pt idx="4">
                  <c:v>106.3</c:v>
                </c:pt>
              </c:numCache>
            </c:numRef>
          </c:val>
          <c:extLst>
            <c:ext xmlns:c16="http://schemas.microsoft.com/office/drawing/2014/chart" uri="{C3380CC4-5D6E-409C-BE32-E72D297353CC}">
              <c16:uniqueId val="{00000000-601E-4E39-BDC0-B77678ED07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102.36</c:v>
                </c:pt>
                <c:pt idx="2">
                  <c:v>103.76</c:v>
                </c:pt>
                <c:pt idx="3">
                  <c:v>103.57</c:v>
                </c:pt>
                <c:pt idx="4">
                  <c:v>104.04</c:v>
                </c:pt>
              </c:numCache>
            </c:numRef>
          </c:val>
          <c:smooth val="0"/>
          <c:extLst>
            <c:ext xmlns:c16="http://schemas.microsoft.com/office/drawing/2014/chart" uri="{C3380CC4-5D6E-409C-BE32-E72D297353CC}">
              <c16:uniqueId val="{00000001-601E-4E39-BDC0-B77678ED07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63.14</c:v>
                </c:pt>
                <c:pt idx="2">
                  <c:v>59.41</c:v>
                </c:pt>
                <c:pt idx="3">
                  <c:v>59.13</c:v>
                </c:pt>
                <c:pt idx="4">
                  <c:v>61.67</c:v>
                </c:pt>
              </c:numCache>
            </c:numRef>
          </c:val>
          <c:extLst>
            <c:ext xmlns:c16="http://schemas.microsoft.com/office/drawing/2014/chart" uri="{C3380CC4-5D6E-409C-BE32-E72D297353CC}">
              <c16:uniqueId val="{00000000-09EE-4D78-8BA5-D29116A06F9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114.01</c:v>
                </c:pt>
                <c:pt idx="2">
                  <c:v>111.18</c:v>
                </c:pt>
                <c:pt idx="3">
                  <c:v>111.78</c:v>
                </c:pt>
                <c:pt idx="4">
                  <c:v>112.75</c:v>
                </c:pt>
              </c:numCache>
            </c:numRef>
          </c:val>
          <c:smooth val="0"/>
          <c:extLst>
            <c:ext xmlns:c16="http://schemas.microsoft.com/office/drawing/2014/chart" uri="{C3380CC4-5D6E-409C-BE32-E72D297353CC}">
              <c16:uniqueId val="{00000001-09EE-4D78-8BA5-D29116A06F9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府中市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非設置</v>
      </c>
      <c r="AE8" s="66"/>
      <c r="AF8" s="66"/>
      <c r="AG8" s="66"/>
      <c r="AH8" s="66"/>
      <c r="AI8" s="66"/>
      <c r="AJ8" s="66"/>
      <c r="AK8" s="3"/>
      <c r="AL8" s="54">
        <f>データ!S6</f>
        <v>260078</v>
      </c>
      <c r="AM8" s="54"/>
      <c r="AN8" s="54"/>
      <c r="AO8" s="54"/>
      <c r="AP8" s="54"/>
      <c r="AQ8" s="54"/>
      <c r="AR8" s="54"/>
      <c r="AS8" s="54"/>
      <c r="AT8" s="53">
        <f>データ!T6</f>
        <v>29.43</v>
      </c>
      <c r="AU8" s="53"/>
      <c r="AV8" s="53"/>
      <c r="AW8" s="53"/>
      <c r="AX8" s="53"/>
      <c r="AY8" s="53"/>
      <c r="AZ8" s="53"/>
      <c r="BA8" s="53"/>
      <c r="BB8" s="53">
        <f>データ!U6</f>
        <v>8837.17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86.55</v>
      </c>
      <c r="J10" s="53"/>
      <c r="K10" s="53"/>
      <c r="L10" s="53"/>
      <c r="M10" s="53"/>
      <c r="N10" s="53"/>
      <c r="O10" s="53"/>
      <c r="P10" s="53">
        <f>データ!P6</f>
        <v>100</v>
      </c>
      <c r="Q10" s="53"/>
      <c r="R10" s="53"/>
      <c r="S10" s="53"/>
      <c r="T10" s="53"/>
      <c r="U10" s="53"/>
      <c r="V10" s="53"/>
      <c r="W10" s="53">
        <f>データ!Q6</f>
        <v>99.92</v>
      </c>
      <c r="X10" s="53"/>
      <c r="Y10" s="53"/>
      <c r="Z10" s="53"/>
      <c r="AA10" s="53"/>
      <c r="AB10" s="53"/>
      <c r="AC10" s="53"/>
      <c r="AD10" s="54">
        <f>データ!R6</f>
        <v>908</v>
      </c>
      <c r="AE10" s="54"/>
      <c r="AF10" s="54"/>
      <c r="AG10" s="54"/>
      <c r="AH10" s="54"/>
      <c r="AI10" s="54"/>
      <c r="AJ10" s="54"/>
      <c r="AK10" s="2"/>
      <c r="AL10" s="54">
        <f>データ!V6</f>
        <v>259941</v>
      </c>
      <c r="AM10" s="54"/>
      <c r="AN10" s="54"/>
      <c r="AO10" s="54"/>
      <c r="AP10" s="54"/>
      <c r="AQ10" s="54"/>
      <c r="AR10" s="54"/>
      <c r="AS10" s="54"/>
      <c r="AT10" s="53">
        <f>データ!W6</f>
        <v>27.25</v>
      </c>
      <c r="AU10" s="53"/>
      <c r="AV10" s="53"/>
      <c r="AW10" s="53"/>
      <c r="AX10" s="53"/>
      <c r="AY10" s="53"/>
      <c r="AZ10" s="53"/>
      <c r="BA10" s="53"/>
      <c r="BB10" s="53">
        <f>データ!X6</f>
        <v>9539.1200000000008</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111</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TPuzrgjt3AzDfr0nsTT/sOqsSPbIom5YxnyDMd4K6gj1vg/JFnP1/8pkJuyulFMSkOOE1gIaF2zUdI8DdQ0Hw==" saltValue="TXMH8OVVA9o/SD1mlazQ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132063</v>
      </c>
      <c r="D6" s="19">
        <f t="shared" si="3"/>
        <v>46</v>
      </c>
      <c r="E6" s="19">
        <f t="shared" si="3"/>
        <v>17</v>
      </c>
      <c r="F6" s="19">
        <f t="shared" si="3"/>
        <v>1</v>
      </c>
      <c r="G6" s="19">
        <f t="shared" si="3"/>
        <v>0</v>
      </c>
      <c r="H6" s="19" t="str">
        <f t="shared" si="3"/>
        <v>東京都　府中市</v>
      </c>
      <c r="I6" s="19" t="str">
        <f t="shared" si="3"/>
        <v>法適用</v>
      </c>
      <c r="J6" s="19" t="str">
        <f t="shared" si="3"/>
        <v>下水道事業</v>
      </c>
      <c r="K6" s="19" t="str">
        <f t="shared" si="3"/>
        <v>公共下水道</v>
      </c>
      <c r="L6" s="19" t="str">
        <f t="shared" si="3"/>
        <v>Ab</v>
      </c>
      <c r="M6" s="19" t="str">
        <f t="shared" si="3"/>
        <v>非設置</v>
      </c>
      <c r="N6" s="20" t="str">
        <f t="shared" si="3"/>
        <v>-</v>
      </c>
      <c r="O6" s="20">
        <f t="shared" si="3"/>
        <v>86.55</v>
      </c>
      <c r="P6" s="20">
        <f t="shared" si="3"/>
        <v>100</v>
      </c>
      <c r="Q6" s="20">
        <f t="shared" si="3"/>
        <v>99.92</v>
      </c>
      <c r="R6" s="20">
        <f t="shared" si="3"/>
        <v>908</v>
      </c>
      <c r="S6" s="20">
        <f t="shared" si="3"/>
        <v>260078</v>
      </c>
      <c r="T6" s="20">
        <f t="shared" si="3"/>
        <v>29.43</v>
      </c>
      <c r="U6" s="20">
        <f t="shared" si="3"/>
        <v>8837.17</v>
      </c>
      <c r="V6" s="20">
        <f t="shared" si="3"/>
        <v>259941</v>
      </c>
      <c r="W6" s="20">
        <f t="shared" si="3"/>
        <v>27.25</v>
      </c>
      <c r="X6" s="20">
        <f t="shared" si="3"/>
        <v>9539.1200000000008</v>
      </c>
      <c r="Y6" s="21" t="str">
        <f>IF(Y7="",NA(),Y7)</f>
        <v>-</v>
      </c>
      <c r="Z6" s="21">
        <f t="shared" ref="Z6:AH6" si="4">IF(Z7="",NA(),Z7)</f>
        <v>106.27</v>
      </c>
      <c r="AA6" s="21">
        <f t="shared" si="4"/>
        <v>106.29</v>
      </c>
      <c r="AB6" s="21">
        <f t="shared" si="4"/>
        <v>110.85</v>
      </c>
      <c r="AC6" s="21">
        <f t="shared" si="4"/>
        <v>110.56</v>
      </c>
      <c r="AD6" s="21" t="str">
        <f t="shared" si="4"/>
        <v>-</v>
      </c>
      <c r="AE6" s="21">
        <f t="shared" si="4"/>
        <v>107.05</v>
      </c>
      <c r="AF6" s="21">
        <f t="shared" si="4"/>
        <v>106.43</v>
      </c>
      <c r="AG6" s="21">
        <f t="shared" si="4"/>
        <v>106.81</v>
      </c>
      <c r="AH6" s="21">
        <f t="shared" si="4"/>
        <v>106.99</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0">
        <f t="shared" si="5"/>
        <v>0</v>
      </c>
      <c r="AT6" s="20" t="str">
        <f>IF(AT7="","",IF(AT7="-","【-】","【"&amp;SUBSTITUTE(TEXT(AT7,"#,##0.00"),"-","△")&amp;"】"))</f>
        <v>【3.03】</v>
      </c>
      <c r="AU6" s="21" t="str">
        <f>IF(AU7="",NA(),AU7)</f>
        <v>-</v>
      </c>
      <c r="AV6" s="21">
        <f t="shared" ref="AV6:BD6" si="6">IF(AV7="",NA(),AV7)</f>
        <v>114.34</v>
      </c>
      <c r="AW6" s="21">
        <f t="shared" si="6"/>
        <v>132.94999999999999</v>
      </c>
      <c r="AX6" s="21">
        <f t="shared" si="6"/>
        <v>203.5</v>
      </c>
      <c r="AY6" s="21">
        <f t="shared" si="6"/>
        <v>237.76</v>
      </c>
      <c r="AZ6" s="21" t="str">
        <f t="shared" si="6"/>
        <v>-</v>
      </c>
      <c r="BA6" s="21">
        <f t="shared" si="6"/>
        <v>84.84</v>
      </c>
      <c r="BB6" s="21">
        <f t="shared" si="6"/>
        <v>88.42</v>
      </c>
      <c r="BC6" s="21">
        <f t="shared" si="6"/>
        <v>93.63</v>
      </c>
      <c r="BD6" s="21">
        <f t="shared" si="6"/>
        <v>100.41</v>
      </c>
      <c r="BE6" s="20" t="str">
        <f>IF(BE7="","",IF(BE7="-","【-】","【"&amp;SUBSTITUTE(TEXT(BE7,"#,##0.00"),"-","△")&amp;"】"))</f>
        <v>【78.43】</v>
      </c>
      <c r="BF6" s="21" t="str">
        <f>IF(BF7="",NA(),BF7)</f>
        <v>-</v>
      </c>
      <c r="BG6" s="21">
        <f t="shared" ref="BG6:BO6" si="7">IF(BG7="",NA(),BG7)</f>
        <v>99.89</v>
      </c>
      <c r="BH6" s="21">
        <f t="shared" si="7"/>
        <v>106.69</v>
      </c>
      <c r="BI6" s="21">
        <f t="shared" si="7"/>
        <v>103.42</v>
      </c>
      <c r="BJ6" s="21">
        <f t="shared" si="7"/>
        <v>104.92</v>
      </c>
      <c r="BK6" s="21" t="str">
        <f t="shared" si="7"/>
        <v>-</v>
      </c>
      <c r="BL6" s="21">
        <f t="shared" si="7"/>
        <v>565.62</v>
      </c>
      <c r="BM6" s="21">
        <f t="shared" si="7"/>
        <v>544.61</v>
      </c>
      <c r="BN6" s="21">
        <f t="shared" si="7"/>
        <v>525.07000000000005</v>
      </c>
      <c r="BO6" s="21">
        <f t="shared" si="7"/>
        <v>499.16</v>
      </c>
      <c r="BP6" s="20" t="str">
        <f>IF(BP7="","",IF(BP7="-","【-】","【"&amp;SUBSTITUTE(TEXT(BP7,"#,##0.00"),"-","△")&amp;"】"))</f>
        <v>【630.82】</v>
      </c>
      <c r="BQ6" s="21" t="str">
        <f>IF(BQ7="",NA(),BQ7)</f>
        <v>-</v>
      </c>
      <c r="BR6" s="21">
        <f t="shared" ref="BR6:BZ6" si="8">IF(BR7="",NA(),BR7)</f>
        <v>101.82</v>
      </c>
      <c r="BS6" s="21">
        <f t="shared" si="8"/>
        <v>108.02</v>
      </c>
      <c r="BT6" s="21">
        <f t="shared" si="8"/>
        <v>108.67</v>
      </c>
      <c r="BU6" s="21">
        <f t="shared" si="8"/>
        <v>106.3</v>
      </c>
      <c r="BV6" s="21" t="str">
        <f t="shared" si="8"/>
        <v>-</v>
      </c>
      <c r="BW6" s="21">
        <f t="shared" si="8"/>
        <v>102.36</v>
      </c>
      <c r="BX6" s="21">
        <f t="shared" si="8"/>
        <v>103.76</v>
      </c>
      <c r="BY6" s="21">
        <f t="shared" si="8"/>
        <v>103.57</v>
      </c>
      <c r="BZ6" s="21">
        <f t="shared" si="8"/>
        <v>104.04</v>
      </c>
      <c r="CA6" s="20" t="str">
        <f>IF(CA7="","",IF(CA7="-","【-】","【"&amp;SUBSTITUTE(TEXT(CA7,"#,##0.00"),"-","△")&amp;"】"))</f>
        <v>【97.81】</v>
      </c>
      <c r="CB6" s="21" t="str">
        <f>IF(CB7="",NA(),CB7)</f>
        <v>-</v>
      </c>
      <c r="CC6" s="21">
        <f t="shared" ref="CC6:CK6" si="9">IF(CC7="",NA(),CC7)</f>
        <v>63.14</v>
      </c>
      <c r="CD6" s="21">
        <f t="shared" si="9"/>
        <v>59.41</v>
      </c>
      <c r="CE6" s="21">
        <f t="shared" si="9"/>
        <v>59.13</v>
      </c>
      <c r="CF6" s="21">
        <f t="shared" si="9"/>
        <v>61.67</v>
      </c>
      <c r="CG6" s="21" t="str">
        <f t="shared" si="9"/>
        <v>-</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67.709999999999994</v>
      </c>
      <c r="CT6" s="21">
        <f t="shared" si="10"/>
        <v>67.13</v>
      </c>
      <c r="CU6" s="21">
        <f t="shared" si="10"/>
        <v>66.819999999999993</v>
      </c>
      <c r="CV6" s="21">
        <f t="shared" si="10"/>
        <v>65.98</v>
      </c>
      <c r="CW6" s="20" t="str">
        <f>IF(CW7="","",IF(CW7="-","【-】","【"&amp;SUBSTITUTE(TEXT(CW7,"#,##0.00"),"-","△")&amp;"】"))</f>
        <v>【58.94】</v>
      </c>
      <c r="CX6" s="21" t="str">
        <f>IF(CX7="",NA(),CX7)</f>
        <v>-</v>
      </c>
      <c r="CY6" s="21">
        <f t="shared" ref="CY6:DG6" si="11">IF(CY7="",NA(),CY7)</f>
        <v>99.98</v>
      </c>
      <c r="CZ6" s="21">
        <f t="shared" si="11"/>
        <v>99.98</v>
      </c>
      <c r="DA6" s="21">
        <f t="shared" si="11"/>
        <v>99.98</v>
      </c>
      <c r="DB6" s="21">
        <f t="shared" si="11"/>
        <v>99.98</v>
      </c>
      <c r="DC6" s="21" t="str">
        <f t="shared" si="11"/>
        <v>-</v>
      </c>
      <c r="DD6" s="21">
        <f t="shared" si="11"/>
        <v>97.24</v>
      </c>
      <c r="DE6" s="21">
        <f t="shared" si="11"/>
        <v>97.79</v>
      </c>
      <c r="DF6" s="21">
        <f t="shared" si="11"/>
        <v>97.75</v>
      </c>
      <c r="DG6" s="21">
        <f t="shared" si="11"/>
        <v>97.83</v>
      </c>
      <c r="DH6" s="20" t="str">
        <f>IF(DH7="","",IF(DH7="-","【-】","【"&amp;SUBSTITUTE(TEXT(DH7,"#,##0.00"),"-","△")&amp;"】"))</f>
        <v>【95.91】</v>
      </c>
      <c r="DI6" s="21" t="str">
        <f>IF(DI7="",NA(),DI7)</f>
        <v>-</v>
      </c>
      <c r="DJ6" s="21">
        <f t="shared" ref="DJ6:DR6" si="12">IF(DJ7="",NA(),DJ7)</f>
        <v>7.49</v>
      </c>
      <c r="DK6" s="21">
        <f t="shared" si="12"/>
        <v>14.44</v>
      </c>
      <c r="DL6" s="21">
        <f t="shared" si="12"/>
        <v>21.15</v>
      </c>
      <c r="DM6" s="21">
        <f t="shared" si="12"/>
        <v>27.34</v>
      </c>
      <c r="DN6" s="21" t="str">
        <f t="shared" si="12"/>
        <v>-</v>
      </c>
      <c r="DO6" s="21">
        <f t="shared" si="12"/>
        <v>27.39</v>
      </c>
      <c r="DP6" s="21">
        <f t="shared" si="12"/>
        <v>30.42</v>
      </c>
      <c r="DQ6" s="21">
        <f t="shared" si="12"/>
        <v>32.96</v>
      </c>
      <c r="DR6" s="21">
        <f t="shared" si="12"/>
        <v>34.909999999999997</v>
      </c>
      <c r="DS6" s="20" t="str">
        <f>IF(DS7="","",IF(DS7="-","【-】","【"&amp;SUBSTITUTE(TEXT(DS7,"#,##0.00"),"-","△")&amp;"】"))</f>
        <v>【41.09】</v>
      </c>
      <c r="DT6" s="21" t="str">
        <f>IF(DT7="",NA(),DT7)</f>
        <v>-</v>
      </c>
      <c r="DU6" s="20">
        <f t="shared" ref="DU6:EC6" si="13">IF(DU7="",NA(),DU7)</f>
        <v>0</v>
      </c>
      <c r="DV6" s="21">
        <f t="shared" si="13"/>
        <v>4.0199999999999996</v>
      </c>
      <c r="DW6" s="21">
        <f t="shared" si="13"/>
        <v>4.45</v>
      </c>
      <c r="DX6" s="21">
        <f t="shared" si="13"/>
        <v>6.42</v>
      </c>
      <c r="DY6" s="21" t="str">
        <f t="shared" si="13"/>
        <v>-</v>
      </c>
      <c r="DZ6" s="21">
        <f t="shared" si="13"/>
        <v>5.86</v>
      </c>
      <c r="EA6" s="21">
        <f t="shared" si="13"/>
        <v>6.66</v>
      </c>
      <c r="EB6" s="21">
        <f t="shared" si="13"/>
        <v>8.49</v>
      </c>
      <c r="EC6" s="21">
        <f t="shared" si="13"/>
        <v>10.08</v>
      </c>
      <c r="ED6" s="20" t="str">
        <f>IF(ED7="","",IF(ED7="-","【-】","【"&amp;SUBSTITUTE(TEXT(ED7,"#,##0.00"),"-","△")&amp;"】"))</f>
        <v>【8.68】</v>
      </c>
      <c r="EE6" s="21" t="str">
        <f>IF(EE7="",NA(),EE7)</f>
        <v>-</v>
      </c>
      <c r="EF6" s="21">
        <f t="shared" ref="EF6:EN6" si="14">IF(EF7="",NA(),EF7)</f>
        <v>0.12</v>
      </c>
      <c r="EG6" s="21">
        <f t="shared" si="14"/>
        <v>0.51</v>
      </c>
      <c r="EH6" s="21">
        <f t="shared" si="14"/>
        <v>0.01</v>
      </c>
      <c r="EI6" s="21">
        <f t="shared" si="14"/>
        <v>0.09</v>
      </c>
      <c r="EJ6" s="21" t="str">
        <f t="shared" si="14"/>
        <v>-</v>
      </c>
      <c r="EK6" s="21">
        <f t="shared" si="14"/>
        <v>0.19</v>
      </c>
      <c r="EL6" s="21">
        <f t="shared" si="14"/>
        <v>0.14000000000000001</v>
      </c>
      <c r="EM6" s="21">
        <f t="shared" si="14"/>
        <v>0.15</v>
      </c>
      <c r="EN6" s="21">
        <f t="shared" si="14"/>
        <v>0.12</v>
      </c>
      <c r="EO6" s="20" t="str">
        <f>IF(EO7="","",IF(EO7="-","【-】","【"&amp;SUBSTITUTE(TEXT(EO7,"#,##0.00"),"-","△")&amp;"】"))</f>
        <v>【0.22】</v>
      </c>
    </row>
    <row r="7" spans="1:148" s="22" customFormat="1" x14ac:dyDescent="0.2">
      <c r="A7" s="14"/>
      <c r="B7" s="23">
        <v>2023</v>
      </c>
      <c r="C7" s="23">
        <v>132063</v>
      </c>
      <c r="D7" s="23">
        <v>46</v>
      </c>
      <c r="E7" s="23">
        <v>17</v>
      </c>
      <c r="F7" s="23">
        <v>1</v>
      </c>
      <c r="G7" s="23">
        <v>0</v>
      </c>
      <c r="H7" s="23" t="s">
        <v>95</v>
      </c>
      <c r="I7" s="23" t="s">
        <v>96</v>
      </c>
      <c r="J7" s="23" t="s">
        <v>97</v>
      </c>
      <c r="K7" s="23" t="s">
        <v>98</v>
      </c>
      <c r="L7" s="23" t="s">
        <v>99</v>
      </c>
      <c r="M7" s="23" t="s">
        <v>100</v>
      </c>
      <c r="N7" s="24" t="s">
        <v>101</v>
      </c>
      <c r="O7" s="24">
        <v>86.55</v>
      </c>
      <c r="P7" s="24">
        <v>100</v>
      </c>
      <c r="Q7" s="24">
        <v>99.92</v>
      </c>
      <c r="R7" s="24">
        <v>908</v>
      </c>
      <c r="S7" s="24">
        <v>260078</v>
      </c>
      <c r="T7" s="24">
        <v>29.43</v>
      </c>
      <c r="U7" s="24">
        <v>8837.17</v>
      </c>
      <c r="V7" s="24">
        <v>259941</v>
      </c>
      <c r="W7" s="24">
        <v>27.25</v>
      </c>
      <c r="X7" s="24">
        <v>9539.1200000000008</v>
      </c>
      <c r="Y7" s="24" t="s">
        <v>101</v>
      </c>
      <c r="Z7" s="24">
        <v>106.27</v>
      </c>
      <c r="AA7" s="24">
        <v>106.29</v>
      </c>
      <c r="AB7" s="24">
        <v>110.85</v>
      </c>
      <c r="AC7" s="24">
        <v>110.56</v>
      </c>
      <c r="AD7" s="24" t="s">
        <v>101</v>
      </c>
      <c r="AE7" s="24">
        <v>107.05</v>
      </c>
      <c r="AF7" s="24">
        <v>106.43</v>
      </c>
      <c r="AG7" s="24">
        <v>106.81</v>
      </c>
      <c r="AH7" s="24">
        <v>106.99</v>
      </c>
      <c r="AI7" s="24">
        <v>105.91</v>
      </c>
      <c r="AJ7" s="24" t="s">
        <v>101</v>
      </c>
      <c r="AK7" s="24">
        <v>0</v>
      </c>
      <c r="AL7" s="24">
        <v>0</v>
      </c>
      <c r="AM7" s="24">
        <v>0</v>
      </c>
      <c r="AN7" s="24">
        <v>0</v>
      </c>
      <c r="AO7" s="24" t="s">
        <v>101</v>
      </c>
      <c r="AP7" s="24">
        <v>0</v>
      </c>
      <c r="AQ7" s="24">
        <v>0</v>
      </c>
      <c r="AR7" s="24">
        <v>0</v>
      </c>
      <c r="AS7" s="24">
        <v>0</v>
      </c>
      <c r="AT7" s="24">
        <v>3.03</v>
      </c>
      <c r="AU7" s="24" t="s">
        <v>101</v>
      </c>
      <c r="AV7" s="24">
        <v>114.34</v>
      </c>
      <c r="AW7" s="24">
        <v>132.94999999999999</v>
      </c>
      <c r="AX7" s="24">
        <v>203.5</v>
      </c>
      <c r="AY7" s="24">
        <v>237.76</v>
      </c>
      <c r="AZ7" s="24" t="s">
        <v>101</v>
      </c>
      <c r="BA7" s="24">
        <v>84.84</v>
      </c>
      <c r="BB7" s="24">
        <v>88.42</v>
      </c>
      <c r="BC7" s="24">
        <v>93.63</v>
      </c>
      <c r="BD7" s="24">
        <v>100.41</v>
      </c>
      <c r="BE7" s="24">
        <v>78.430000000000007</v>
      </c>
      <c r="BF7" s="24" t="s">
        <v>101</v>
      </c>
      <c r="BG7" s="24">
        <v>99.89</v>
      </c>
      <c r="BH7" s="24">
        <v>106.69</v>
      </c>
      <c r="BI7" s="24">
        <v>103.42</v>
      </c>
      <c r="BJ7" s="24">
        <v>104.92</v>
      </c>
      <c r="BK7" s="24" t="s">
        <v>101</v>
      </c>
      <c r="BL7" s="24">
        <v>565.62</v>
      </c>
      <c r="BM7" s="24">
        <v>544.61</v>
      </c>
      <c r="BN7" s="24">
        <v>525.07000000000005</v>
      </c>
      <c r="BO7" s="24">
        <v>499.16</v>
      </c>
      <c r="BP7" s="24">
        <v>630.82000000000005</v>
      </c>
      <c r="BQ7" s="24" t="s">
        <v>101</v>
      </c>
      <c r="BR7" s="24">
        <v>101.82</v>
      </c>
      <c r="BS7" s="24">
        <v>108.02</v>
      </c>
      <c r="BT7" s="24">
        <v>108.67</v>
      </c>
      <c r="BU7" s="24">
        <v>106.3</v>
      </c>
      <c r="BV7" s="24" t="s">
        <v>101</v>
      </c>
      <c r="BW7" s="24">
        <v>102.36</v>
      </c>
      <c r="BX7" s="24">
        <v>103.76</v>
      </c>
      <c r="BY7" s="24">
        <v>103.57</v>
      </c>
      <c r="BZ7" s="24">
        <v>104.04</v>
      </c>
      <c r="CA7" s="24">
        <v>97.81</v>
      </c>
      <c r="CB7" s="24" t="s">
        <v>101</v>
      </c>
      <c r="CC7" s="24">
        <v>63.14</v>
      </c>
      <c r="CD7" s="24">
        <v>59.41</v>
      </c>
      <c r="CE7" s="24">
        <v>59.13</v>
      </c>
      <c r="CF7" s="24">
        <v>61.67</v>
      </c>
      <c r="CG7" s="24" t="s">
        <v>101</v>
      </c>
      <c r="CH7" s="24">
        <v>114.01</v>
      </c>
      <c r="CI7" s="24">
        <v>111.18</v>
      </c>
      <c r="CJ7" s="24">
        <v>111.78</v>
      </c>
      <c r="CK7" s="24">
        <v>112.75</v>
      </c>
      <c r="CL7" s="24">
        <v>138.75</v>
      </c>
      <c r="CM7" s="24" t="s">
        <v>101</v>
      </c>
      <c r="CN7" s="24" t="s">
        <v>101</v>
      </c>
      <c r="CO7" s="24" t="s">
        <v>101</v>
      </c>
      <c r="CP7" s="24" t="s">
        <v>101</v>
      </c>
      <c r="CQ7" s="24" t="s">
        <v>101</v>
      </c>
      <c r="CR7" s="24" t="s">
        <v>101</v>
      </c>
      <c r="CS7" s="24">
        <v>67.709999999999994</v>
      </c>
      <c r="CT7" s="24">
        <v>67.13</v>
      </c>
      <c r="CU7" s="24">
        <v>66.819999999999993</v>
      </c>
      <c r="CV7" s="24">
        <v>65.98</v>
      </c>
      <c r="CW7" s="24">
        <v>58.94</v>
      </c>
      <c r="CX7" s="24" t="s">
        <v>101</v>
      </c>
      <c r="CY7" s="24">
        <v>99.98</v>
      </c>
      <c r="CZ7" s="24">
        <v>99.98</v>
      </c>
      <c r="DA7" s="24">
        <v>99.98</v>
      </c>
      <c r="DB7" s="24">
        <v>99.98</v>
      </c>
      <c r="DC7" s="24" t="s">
        <v>101</v>
      </c>
      <c r="DD7" s="24">
        <v>97.24</v>
      </c>
      <c r="DE7" s="24">
        <v>97.79</v>
      </c>
      <c r="DF7" s="24">
        <v>97.75</v>
      </c>
      <c r="DG7" s="24">
        <v>97.83</v>
      </c>
      <c r="DH7" s="24">
        <v>95.91</v>
      </c>
      <c r="DI7" s="24" t="s">
        <v>101</v>
      </c>
      <c r="DJ7" s="24">
        <v>7.49</v>
      </c>
      <c r="DK7" s="24">
        <v>14.44</v>
      </c>
      <c r="DL7" s="24">
        <v>21.15</v>
      </c>
      <c r="DM7" s="24">
        <v>27.34</v>
      </c>
      <c r="DN7" s="24" t="s">
        <v>101</v>
      </c>
      <c r="DO7" s="24">
        <v>27.39</v>
      </c>
      <c r="DP7" s="24">
        <v>30.42</v>
      </c>
      <c r="DQ7" s="24">
        <v>32.96</v>
      </c>
      <c r="DR7" s="24">
        <v>34.909999999999997</v>
      </c>
      <c r="DS7" s="24">
        <v>41.09</v>
      </c>
      <c r="DT7" s="24" t="s">
        <v>101</v>
      </c>
      <c r="DU7" s="24">
        <v>0</v>
      </c>
      <c r="DV7" s="24">
        <v>4.0199999999999996</v>
      </c>
      <c r="DW7" s="24">
        <v>4.45</v>
      </c>
      <c r="DX7" s="24">
        <v>6.42</v>
      </c>
      <c r="DY7" s="24" t="s">
        <v>101</v>
      </c>
      <c r="DZ7" s="24">
        <v>5.86</v>
      </c>
      <c r="EA7" s="24">
        <v>6.66</v>
      </c>
      <c r="EB7" s="24">
        <v>8.49</v>
      </c>
      <c r="EC7" s="24">
        <v>10.08</v>
      </c>
      <c r="ED7" s="24">
        <v>8.68</v>
      </c>
      <c r="EE7" s="24" t="s">
        <v>101</v>
      </c>
      <c r="EF7" s="24">
        <v>0.12</v>
      </c>
      <c r="EG7" s="24">
        <v>0.51</v>
      </c>
      <c r="EH7" s="24">
        <v>0.01</v>
      </c>
      <c r="EI7" s="24">
        <v>0.09</v>
      </c>
      <c r="EJ7" s="24" t="s">
        <v>101</v>
      </c>
      <c r="EK7" s="24">
        <v>0.19</v>
      </c>
      <c r="EL7" s="24">
        <v>0.14000000000000001</v>
      </c>
      <c r="EM7" s="24">
        <v>0.15</v>
      </c>
      <c r="EN7" s="24">
        <v>0.12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來栖　翔悟</cp:lastModifiedBy>
  <dcterms:created xsi:type="dcterms:W3CDTF">2025-01-24T07:00:37Z</dcterms:created>
  <dcterms:modified xsi:type="dcterms:W3CDTF">2025-02-03T02:31:31Z</dcterms:modified>
  <cp:category/>
</cp:coreProperties>
</file>