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TMG-fc00.edstokyotocho.onmicrosoft.com\sfs003-001\行政部\chihousai-s\03_公営企業\03-通年業務\15- 2月_経営比較分析表★\R7年度\06_HP公表作業\完成データ\下水道\"/>
    </mc:Choice>
  </mc:AlternateContent>
  <xr:revisionPtr revIDLastSave="0" documentId="13_ncr:1_{D5DDCC3E-8A96-4B08-8B15-A88EB7F812C7}" xr6:coauthVersionLast="47" xr6:coauthVersionMax="47" xr10:uidLastSave="{00000000-0000-0000-0000-000000000000}"/>
  <workbookProtection workbookAlgorithmName="SHA-512" workbookHashValue="221PY3wxBs9X9cqE0jaRhvGbtE4P4ARY0zCDbGCWCj9uOU7CFY4RRG8IYwNJ8PGN7QpYdoPZAtbdtpIjeoI6gw==" workbookSaltValue="cLAAVnaTh/o36DIWFccEN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T6" i="5"/>
  <c r="AT8" i="4" s="1"/>
  <c r="S6" i="5"/>
  <c r="AL8" i="4" s="1"/>
  <c r="R6" i="5"/>
  <c r="Q6" i="5"/>
  <c r="W10" i="4" s="1"/>
  <c r="P6" i="5"/>
  <c r="P10" i="4" s="1"/>
  <c r="O6" i="5"/>
  <c r="I10" i="4" s="1"/>
  <c r="N6" i="5"/>
  <c r="M6" i="5"/>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G85" i="4"/>
  <c r="F85" i="4"/>
  <c r="AT10" i="4"/>
  <c r="AL10" i="4"/>
  <c r="AD10" i="4"/>
  <c r="B10" i="4"/>
  <c r="BB8" i="4"/>
  <c r="AD8" i="4"/>
  <c r="W8" i="4"/>
  <c r="P8" i="4"/>
  <c r="I8" i="4"/>
</calcChain>
</file>

<file path=xl/sharedStrings.xml><?xml version="1.0" encoding="utf-8"?>
<sst xmlns="http://schemas.openxmlformats.org/spreadsheetml/2006/main" count="253" uniqueCount="114">
  <si>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</si>
  <si>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</si>
  <si>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</si>
  <si>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</si>
  <si>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</si>
  <si>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</si>
  <si>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</si>
  <si>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</si>
  <si>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</si>
  <si>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</si>
  <si>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</si>
  <si>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</si>
  <si>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</si>
  <si>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</si>
  <si>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</si>
  <si>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</si>
  <si>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</si>
  <si>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</si>
  <si>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</si>
  <si>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</si>
  <si>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</si>
  <si>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</si>
  <si>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</si>
  <si>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</si>
  <si>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</si>
  <si>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</si>
  <si>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</si>
  <si>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</si>
  <si>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</si>
  <si>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</si>
  <si>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</si>
  <si>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</si>
  <si>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</si>
  <si>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</si>
  <si>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</si>
  <si>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</si>
  <si>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</si>
  <si>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</si>
  <si>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</si>
  <si>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</si>
  <si>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</si>
  <si>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</si>
  <si>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</si>
  <si>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</si>
  <si>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</si>
  <si>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</si>
  <si>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</si>
  <si>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</si>
  <si>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</si>
  <si>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</si>
  <si>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</si>
  <si>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</si>
  <si>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</si>
  <si>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</si>
  <si>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</si>
  <si>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東京都　青梅市</t>
  </si>
  <si>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</si>
  <si>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</si>
  <si>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</si>
  <si>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</si>
  <si>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</si>
  <si>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</si>
  <si>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</si>
  <si>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</si>
  <si>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</si>
  <si>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</si>
  <si>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</si>
  <si>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</si>
  <si>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</si>
  <si>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</si>
  <si>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</si>
  <si>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</si>
  <si>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</si>
  <si>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</si>
  <si>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</si>
  <si>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</si>
  <si>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</si>
  <si>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</si>
  <si>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</si>
  <si>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</si>
  <si>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</si>
  <si>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</si>
  <si>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</si>
  <si>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</si>
  <si>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</si>
  <si>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</si>
  <si>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</si>
  <si>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</si>
  <si>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特定地域生活排水事業については、使用料単価が、資本費・維持管理経費に見合わない、低い水準となっている。また、当市で指定している浄化槽処理促進区域は、市内でも人口減少の進みが早く、サービス需要の急速な減少も考えうる状況にある。
事業規模が大きくないこともあり、物価高騰や労務単価の上昇の影響は大きくなく、保守や点検は委託に出していることなどから、人材確保は最低限できている。一方で、公共下水道による汚水処理ではさらに経費がかさむため、環境整備・汚水処理のためのインフラ整備として、今後も、老朽化した浄化槽の更新や、公設浄化槽設置区域内の浄化槽設置が必要であることを考えれば、資本費・維持管理経費が今後下がることは考えづらい。
経営の健全性を向上させるためには、適切な使用料を検討する必要があると思われるが、公共下水道事業と合わせて運営していることから、市の下水道事業全体としての判断が必要となる。
経営戦略にそって、浄化槽の整備改修、適切な使用料の検討を進めていく。</t>
    <rPh sb="54" eb="56">
      <t>トウシ</t>
    </rPh>
    <rPh sb="57" eb="59">
      <t>シテイ</t>
    </rPh>
    <rPh sb="63" eb="73">
      <t>ジョウカソウショリ</t>
    </rPh>
    <rPh sb="74" eb="76">
      <t>シナイ</t>
    </rPh>
    <rPh sb="78" eb="83">
      <t>ジンコウ</t>
    </rPh>
    <rPh sb="83" eb="84">
      <t>スス</t>
    </rPh>
    <rPh sb="93" eb="96">
      <t>ジ</t>
    </rPh>
    <rPh sb="96" eb="98">
      <t>キュウソク</t>
    </rPh>
    <rPh sb="102" eb="103">
      <t>カンガ</t>
    </rPh>
    <rPh sb="106" eb="112">
      <t>ジョ</t>
    </rPh>
    <rPh sb="186" eb="190">
      <t>イッポ</t>
    </rPh>
    <rPh sb="190" eb="198">
      <t>コウキョウゲス</t>
    </rPh>
    <rPh sb="198" eb="204">
      <t>オスイショリ</t>
    </rPh>
    <rPh sb="207" eb="209">
      <t>ケイヒ</t>
    </rPh>
    <rPh sb="216" eb="220">
      <t>カンキョ</t>
    </rPh>
    <rPh sb="221" eb="223">
      <t>オスイ</t>
    </rPh>
    <rPh sb="223" eb="235">
      <t>ショリノタメノインフラセイビ</t>
    </rPh>
    <rPh sb="297" eb="299">
      <t>コンゴ</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</si>
  <si>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</si>
  <si>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</si>
  <si>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</si>
  <si>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</si>
  <si>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</si>
  <si>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</si>
  <si>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</si>
  <si>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</si>
  <si>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</si>
  <si>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</si>
  <si>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特定地域生活排水処理</t>
  </si>
  <si>
    <t>K3</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</si>
  <si>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</si>
  <si>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</si>
  <si>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</si>
  <si>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</si>
  <si>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</si>
  <si>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</si>
  <si>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</si>
  <si>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</si>
  <si>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</si>
  <si>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</si>
  <si>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</si>
  <si>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当市の特定地域生活排水処理事業は、平成27年度より開始しており、事業開始後、あるいは開始に合わせて、市が設置した浄化槽については、設置後10年もたっておらず、①有形固定資産減価償却率も低くなっている。
一方、もともと私設されていた浄化槽について、青梅市が譲渡を受け、引継ぎ公設浄化槽として管理しているものが、全体の浄化槽の半数を超えている。
譲渡された浄化槽は、ばらつきはあるものの、設置から30年近くたっているものもあり、老朽化が進んでいる。経営戦略にそって、計画的な更新を考える必要がある。
</t>
  </si>
  <si>
    <t>経営の健全性については、一般会計からの補助金に頼るところが大きく、①経常収支比率は100.00％となっているものの、⑤経費回収率が24.39％と、100％を大きく下回っている。⑥汚水処理原価は、令和5年度より減少したものの、平均を上回っている。
また、新たな公設浄化槽の設置が進み、法定検査等の維持管理費や減価償却費が伸びている一方、使用料収入については、経費に対して低い設定となっているうえ、⑦施設利用率が上がらず、使用料収入が伸び悩んでいる。そのため、①経常収支比率、⑤経費回収率ともに低水準の状態が続いており、今後もこの傾向は続くと見込んでいる。
特定地域生活排水処理事業単独では、使用料収入が少なく、維持管理経費や資本費を賄いきれず、③流動比率は△362.43％となっているが、青梅市下水道事業では、公共下水道事業を合わせて運営しており、公共下水道事業より生じる資金によって、資金運用を行っている。
経営の効率性については、⑧水洗化率は100％となっているものの、⑦施設利用率は、平均値より低い45.99％となっている。これについては、市が施設管理を引き継いだ私設の浄化槽が、古い基準で設計されており、使用人数に対して過剰な処理能力を有している場合があること、また、計画地域が面積当たりの人口が少ない地域であり、最小規模の浄化槽を設置しても、使用者数が処理能力より少ない場合がある（利用者２人に対し、５人分の処理能力を持つ浄化槽を設置せざるを得ない場合など）ことなどによるものである。
また、使用料単価の水準が低いこと、利用者数に比して処理能力の高い浄化槽の設置をせざるを得ない事例があることなどから、④企業債残高対事業規模比率は、平均値と比較しても非常に大きくなっている。
整備計画通りに整備が進んでいないため、健全性・効率性を高めるためにも、引き続き整備を進める必要がある。そのため、⑦施設利用率や④企業債残高対事業規模比率は、今後も現状と同様の状況が続くと見込んでいる。</t>
    <rPh sb="104" eb="111">
      <t>ゲンショウシ</t>
    </rPh>
    <rPh sb="245" eb="248">
      <t>テイスイジュン</t>
    </rPh>
    <rPh sb="249" eb="251">
      <t>ジョウタイ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</si>
</sst>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20"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8"/>
      <name val="ＭＳ ゴシック"/>
      <family val="3"/>
    </font>
    <font>
      <sz val="8"/>
      <name val="ＭＳ ゴシック"/>
      <family val="3"/>
      <charset val="128"/>
    </font>
    <font>
      <sz val="9"/>
      <name val="ＭＳ ゴシック"/>
      <family val="3"/>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16"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76-4C5F-9AF7-9285DA30260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E76-4C5F-9AF7-9285DA30260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50.15</c:v>
                </c:pt>
                <c:pt idx="1">
                  <c:v>48.86</c:v>
                </c:pt>
                <c:pt idx="2">
                  <c:v>48.73</c:v>
                </c:pt>
                <c:pt idx="3">
                  <c:v>46.47</c:v>
                </c:pt>
                <c:pt idx="4">
                  <c:v>45.99</c:v>
                </c:pt>
              </c:numCache>
            </c:numRef>
          </c:val>
          <c:extLst>
            <c:ext xmlns:c16="http://schemas.microsoft.com/office/drawing/2014/chart" uri="{C3380CC4-5D6E-409C-BE32-E72D297353CC}">
              <c16:uniqueId val="{00000000-C3AE-4BAA-8EC1-D4BE749B1CA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56.45</c:v>
                </c:pt>
                <c:pt idx="1">
                  <c:v>58.26</c:v>
                </c:pt>
                <c:pt idx="2">
                  <c:v>56.76</c:v>
                </c:pt>
                <c:pt idx="3">
                  <c:v>58.02</c:v>
                </c:pt>
                <c:pt idx="4">
                  <c:v>71.180000000000007</c:v>
                </c:pt>
              </c:numCache>
            </c:numRef>
          </c:val>
          <c:smooth val="0"/>
          <c:extLst>
            <c:ext xmlns:c16="http://schemas.microsoft.com/office/drawing/2014/chart" uri="{C3380CC4-5D6E-409C-BE32-E72D297353CC}">
              <c16:uniqueId val="{00000001-C3AE-4BAA-8EC1-D4BE749B1CA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A4F-42D4-A4D1-67DE04C8CBF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54.99</c:v>
                </c:pt>
                <c:pt idx="1">
                  <c:v>66.430000000000007</c:v>
                </c:pt>
                <c:pt idx="2">
                  <c:v>66.88</c:v>
                </c:pt>
                <c:pt idx="3">
                  <c:v>63.66</c:v>
                </c:pt>
                <c:pt idx="4">
                  <c:v>70.92</c:v>
                </c:pt>
              </c:numCache>
            </c:numRef>
          </c:val>
          <c:smooth val="0"/>
          <c:extLst>
            <c:ext xmlns:c16="http://schemas.microsoft.com/office/drawing/2014/chart" uri="{C3380CC4-5D6E-409C-BE32-E72D297353CC}">
              <c16:uniqueId val="{00000001-EA4F-42D4-A4D1-67DE04C8CBF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127.74</c:v>
                </c:pt>
                <c:pt idx="1">
                  <c:v>98.97</c:v>
                </c:pt>
                <c:pt idx="2">
                  <c:v>88.64</c:v>
                </c:pt>
                <c:pt idx="3">
                  <c:v>76.180000000000007</c:v>
                </c:pt>
                <c:pt idx="4">
                  <c:v>100</c:v>
                </c:pt>
              </c:numCache>
            </c:numRef>
          </c:val>
          <c:extLst>
            <c:ext xmlns:c16="http://schemas.microsoft.com/office/drawing/2014/chart" uri="{C3380CC4-5D6E-409C-BE32-E72D297353CC}">
              <c16:uniqueId val="{00000000-401A-4664-A9C1-5763041762B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95.33</c:v>
                </c:pt>
                <c:pt idx="1">
                  <c:v>92.17</c:v>
                </c:pt>
                <c:pt idx="2">
                  <c:v>101.83</c:v>
                </c:pt>
                <c:pt idx="3">
                  <c:v>95.1</c:v>
                </c:pt>
                <c:pt idx="4">
                  <c:v>105.56</c:v>
                </c:pt>
              </c:numCache>
            </c:numRef>
          </c:val>
          <c:smooth val="0"/>
          <c:extLst>
            <c:ext xmlns:c16="http://schemas.microsoft.com/office/drawing/2014/chart" uri="{C3380CC4-5D6E-409C-BE32-E72D297353CC}">
              <c16:uniqueId val="{00000001-401A-4664-A9C1-5763041762B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4.0599999999999996</c:v>
                </c:pt>
                <c:pt idx="1">
                  <c:v>7.57</c:v>
                </c:pt>
                <c:pt idx="2">
                  <c:v>10.66</c:v>
                </c:pt>
                <c:pt idx="3">
                  <c:v>13.49</c:v>
                </c:pt>
                <c:pt idx="4">
                  <c:v>16.64</c:v>
                </c:pt>
              </c:numCache>
            </c:numRef>
          </c:val>
          <c:extLst>
            <c:ext xmlns:c16="http://schemas.microsoft.com/office/drawing/2014/chart" uri="{C3380CC4-5D6E-409C-BE32-E72D297353CC}">
              <c16:uniqueId val="{00000000-51B9-44F3-8BF8-AFA7ED328FF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15.4</c:v>
                </c:pt>
                <c:pt idx="1">
                  <c:v>16.28</c:v>
                </c:pt>
                <c:pt idx="2">
                  <c:v>16.75</c:v>
                </c:pt>
                <c:pt idx="3">
                  <c:v>19.34</c:v>
                </c:pt>
                <c:pt idx="4">
                  <c:v>18.09</c:v>
                </c:pt>
              </c:numCache>
            </c:numRef>
          </c:val>
          <c:smooth val="0"/>
          <c:extLst>
            <c:ext xmlns:c16="http://schemas.microsoft.com/office/drawing/2014/chart" uri="{C3380CC4-5D6E-409C-BE32-E72D297353CC}">
              <c16:uniqueId val="{00000001-51B9-44F3-8BF8-AFA7ED328FF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C2-4DE2-BD95-7F12FFBEF06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5C2-4DE2-BD95-7F12FFBEF06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quot;-&quot;">
                  <c:v>87.34</c:v>
                </c:pt>
                <c:pt idx="3" formatCode="#,##0.00;&quot;△&quot;#,##0.00;&quot;-&quot;">
                  <c:v>235.06</c:v>
                </c:pt>
                <c:pt idx="4">
                  <c:v>0</c:v>
                </c:pt>
              </c:numCache>
            </c:numRef>
          </c:val>
          <c:extLst>
            <c:ext xmlns:c16="http://schemas.microsoft.com/office/drawing/2014/chart" uri="{C3380CC4-5D6E-409C-BE32-E72D297353CC}">
              <c16:uniqueId val="{00000000-DA2E-4974-94E1-55FFF1D6AD3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162.82</c:v>
                </c:pt>
                <c:pt idx="1">
                  <c:v>193.62</c:v>
                </c:pt>
                <c:pt idx="2">
                  <c:v>44.51</c:v>
                </c:pt>
                <c:pt idx="3">
                  <c:v>225.85</c:v>
                </c:pt>
                <c:pt idx="4">
                  <c:v>40.89</c:v>
                </c:pt>
              </c:numCache>
            </c:numRef>
          </c:val>
          <c:smooth val="0"/>
          <c:extLst>
            <c:ext xmlns:c16="http://schemas.microsoft.com/office/drawing/2014/chart" uri="{C3380CC4-5D6E-409C-BE32-E72D297353CC}">
              <c16:uniqueId val="{00000001-DA2E-4974-94E1-55FFF1D6AD3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92.13</c:v>
                </c:pt>
                <c:pt idx="1">
                  <c:v>-15.24</c:v>
                </c:pt>
                <c:pt idx="2">
                  <c:v>-169.93</c:v>
                </c:pt>
                <c:pt idx="3">
                  <c:v>-150.66</c:v>
                </c:pt>
                <c:pt idx="4">
                  <c:v>-362.43</c:v>
                </c:pt>
              </c:numCache>
            </c:numRef>
          </c:val>
          <c:extLst>
            <c:ext xmlns:c16="http://schemas.microsoft.com/office/drawing/2014/chart" uri="{C3380CC4-5D6E-409C-BE32-E72D297353CC}">
              <c16:uniqueId val="{00000000-0700-4159-B0E8-2D13C980117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125.61</c:v>
                </c:pt>
                <c:pt idx="1">
                  <c:v>67.75</c:v>
                </c:pt>
                <c:pt idx="2">
                  <c:v>150.30000000000001</c:v>
                </c:pt>
                <c:pt idx="3">
                  <c:v>45.1</c:v>
                </c:pt>
                <c:pt idx="4">
                  <c:v>126.98</c:v>
                </c:pt>
              </c:numCache>
            </c:numRef>
          </c:val>
          <c:smooth val="0"/>
          <c:extLst>
            <c:ext xmlns:c16="http://schemas.microsoft.com/office/drawing/2014/chart" uri="{C3380CC4-5D6E-409C-BE32-E72D297353CC}">
              <c16:uniqueId val="{00000001-0700-4159-B0E8-2D13C980117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1296.5999999999999</c:v>
                </c:pt>
                <c:pt idx="1">
                  <c:v>1411.91</c:v>
                </c:pt>
                <c:pt idx="2">
                  <c:v>1529.9</c:v>
                </c:pt>
                <c:pt idx="3">
                  <c:v>1609.56</c:v>
                </c:pt>
                <c:pt idx="4">
                  <c:v>1755.89</c:v>
                </c:pt>
              </c:numCache>
            </c:numRef>
          </c:val>
          <c:extLst>
            <c:ext xmlns:c16="http://schemas.microsoft.com/office/drawing/2014/chart" uri="{C3380CC4-5D6E-409C-BE32-E72D297353CC}">
              <c16:uniqueId val="{00000000-CEAB-4482-AB84-2A55FDF29EE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398.42</c:v>
                </c:pt>
                <c:pt idx="1">
                  <c:v>393.35</c:v>
                </c:pt>
                <c:pt idx="2">
                  <c:v>397.03</c:v>
                </c:pt>
                <c:pt idx="3">
                  <c:v>424.95</c:v>
                </c:pt>
                <c:pt idx="4">
                  <c:v>537.62</c:v>
                </c:pt>
              </c:numCache>
            </c:numRef>
          </c:val>
          <c:smooth val="0"/>
          <c:extLst>
            <c:ext xmlns:c16="http://schemas.microsoft.com/office/drawing/2014/chart" uri="{C3380CC4-5D6E-409C-BE32-E72D297353CC}">
              <c16:uniqueId val="{00000001-CEAB-4482-AB84-2A55FDF29EE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32.909999999999997</c:v>
                </c:pt>
                <c:pt idx="1">
                  <c:v>28.11</c:v>
                </c:pt>
                <c:pt idx="2">
                  <c:v>31.91</c:v>
                </c:pt>
                <c:pt idx="3">
                  <c:v>21.88</c:v>
                </c:pt>
                <c:pt idx="4">
                  <c:v>24.39</c:v>
                </c:pt>
              </c:numCache>
            </c:numRef>
          </c:val>
          <c:extLst>
            <c:ext xmlns:c16="http://schemas.microsoft.com/office/drawing/2014/chart" uri="{C3380CC4-5D6E-409C-BE32-E72D297353CC}">
              <c16:uniqueId val="{00000000-DB29-4405-BE16-B0434292CD1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50.7</c:v>
                </c:pt>
                <c:pt idx="1">
                  <c:v>48.13</c:v>
                </c:pt>
                <c:pt idx="2">
                  <c:v>46.58</c:v>
                </c:pt>
                <c:pt idx="3">
                  <c:v>41.67</c:v>
                </c:pt>
                <c:pt idx="4">
                  <c:v>37.880000000000003</c:v>
                </c:pt>
              </c:numCache>
            </c:numRef>
          </c:val>
          <c:smooth val="0"/>
          <c:extLst>
            <c:ext xmlns:c16="http://schemas.microsoft.com/office/drawing/2014/chart" uri="{C3380CC4-5D6E-409C-BE32-E72D297353CC}">
              <c16:uniqueId val="{00000001-DB29-4405-BE16-B0434292CD1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323.17</c:v>
                </c:pt>
                <c:pt idx="1">
                  <c:v>374.75</c:v>
                </c:pt>
                <c:pt idx="2">
                  <c:v>329.97</c:v>
                </c:pt>
                <c:pt idx="3">
                  <c:v>484.71</c:v>
                </c:pt>
                <c:pt idx="4">
                  <c:v>438.53</c:v>
                </c:pt>
              </c:numCache>
            </c:numRef>
          </c:val>
          <c:extLst>
            <c:ext xmlns:c16="http://schemas.microsoft.com/office/drawing/2014/chart" uri="{C3380CC4-5D6E-409C-BE32-E72D297353CC}">
              <c16:uniqueId val="{00000000-2485-4AA3-86A9-BF2221B2553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289.81</c:v>
                </c:pt>
                <c:pt idx="1">
                  <c:v>301.54000000000002</c:v>
                </c:pt>
                <c:pt idx="2">
                  <c:v>311.73</c:v>
                </c:pt>
                <c:pt idx="3">
                  <c:v>326.49</c:v>
                </c:pt>
                <c:pt idx="4">
                  <c:v>355.98</c:v>
                </c:pt>
              </c:numCache>
            </c:numRef>
          </c:val>
          <c:smooth val="0"/>
          <c:extLst>
            <c:ext xmlns:c16="http://schemas.microsoft.com/office/drawing/2014/chart" uri="{C3380CC4-5D6E-409C-BE32-E72D297353CC}">
              <c16:uniqueId val="{00000001-2485-4AA3-86A9-BF2221B2553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【100.06】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【84.61】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【106.63】</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【386.06】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【84.89】</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【54.37】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【329.31】</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【51.14】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【26.38】</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election activeCell="BL66" sqref="BL66:BZ82"/>
    </sheetView>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東京都　青梅市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7</v>
      </c>
      <c r="C7" s="29"/>
      <c r="D7" s="29"/>
      <c r="E7" s="29"/>
      <c r="F7" s="29"/>
      <c r="G7" s="29"/>
      <c r="H7" s="29"/>
      <c r="I7" s="29" t="s">
        <v>13</v>
      </c>
      <c r="J7" s="29"/>
      <c r="K7" s="29"/>
      <c r="L7" s="29"/>
      <c r="M7" s="29"/>
      <c r="N7" s="29"/>
      <c r="O7" s="29"/>
      <c r="P7" s="29" t="s">
        <v>6</v>
      </c>
      <c r="Q7" s="29"/>
      <c r="R7" s="29"/>
      <c r="S7" s="29"/>
      <c r="T7" s="29"/>
      <c r="U7" s="29"/>
      <c r="V7" s="29"/>
      <c r="W7" s="29" t="s">
        <v>15</v>
      </c>
      <c r="X7" s="29"/>
      <c r="Y7" s="29"/>
      <c r="Z7" s="29"/>
      <c r="AA7" s="29"/>
      <c r="AB7" s="29"/>
      <c r="AC7" s="29"/>
      <c r="AD7" s="29" t="s">
        <v>5</v>
      </c>
      <c r="AE7" s="29"/>
      <c r="AF7" s="29"/>
      <c r="AG7" s="29"/>
      <c r="AH7" s="29"/>
      <c r="AI7" s="29"/>
      <c r="AJ7" s="29"/>
      <c r="AK7" s="3"/>
      <c r="AL7" s="29" t="s">
        <v>16</v>
      </c>
      <c r="AM7" s="29"/>
      <c r="AN7" s="29"/>
      <c r="AO7" s="29"/>
      <c r="AP7" s="29"/>
      <c r="AQ7" s="29"/>
      <c r="AR7" s="29"/>
      <c r="AS7" s="29"/>
      <c r="AT7" s="29" t="s">
        <v>11</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特定地域生活排水処理</v>
      </c>
      <c r="Q8" s="33"/>
      <c r="R8" s="33"/>
      <c r="S8" s="33"/>
      <c r="T8" s="33"/>
      <c r="U8" s="33"/>
      <c r="V8" s="33"/>
      <c r="W8" s="33" t="str">
        <f>データ!L6</f>
        <v>K3</v>
      </c>
      <c r="X8" s="33"/>
      <c r="Y8" s="33"/>
      <c r="Z8" s="33"/>
      <c r="AA8" s="33"/>
      <c r="AB8" s="33"/>
      <c r="AC8" s="33"/>
      <c r="AD8" s="34" t="str">
        <f>データ!$M$6</f>
        <v>非設置</v>
      </c>
      <c r="AE8" s="34"/>
      <c r="AF8" s="34"/>
      <c r="AG8" s="34"/>
      <c r="AH8" s="34"/>
      <c r="AI8" s="34"/>
      <c r="AJ8" s="34"/>
      <c r="AK8" s="3"/>
      <c r="AL8" s="35">
        <f>データ!S6</f>
        <v>129105</v>
      </c>
      <c r="AM8" s="35"/>
      <c r="AN8" s="35"/>
      <c r="AO8" s="35"/>
      <c r="AP8" s="35"/>
      <c r="AQ8" s="35"/>
      <c r="AR8" s="35"/>
      <c r="AS8" s="35"/>
      <c r="AT8" s="36">
        <f>データ!T6</f>
        <v>103.31</v>
      </c>
      <c r="AU8" s="36"/>
      <c r="AV8" s="36"/>
      <c r="AW8" s="36"/>
      <c r="AX8" s="36"/>
      <c r="AY8" s="36"/>
      <c r="AZ8" s="36"/>
      <c r="BA8" s="36"/>
      <c r="BB8" s="36">
        <f>データ!U6</f>
        <v>1249.69</v>
      </c>
      <c r="BC8" s="36"/>
      <c r="BD8" s="36"/>
      <c r="BE8" s="36"/>
      <c r="BF8" s="36"/>
      <c r="BG8" s="36"/>
      <c r="BH8" s="36"/>
      <c r="BI8" s="36"/>
      <c r="BJ8" s="3"/>
      <c r="BK8" s="3"/>
      <c r="BL8" s="37" t="s">
        <v>12</v>
      </c>
      <c r="BM8" s="38"/>
      <c r="BN8" s="39" t="s">
        <v>20</v>
      </c>
      <c r="BO8" s="39"/>
      <c r="BP8" s="39"/>
      <c r="BQ8" s="39"/>
      <c r="BR8" s="39"/>
      <c r="BS8" s="39"/>
      <c r="BT8" s="39"/>
      <c r="BU8" s="39"/>
      <c r="BV8" s="39"/>
      <c r="BW8" s="39"/>
      <c r="BX8" s="39"/>
      <c r="BY8" s="40"/>
    </row>
    <row r="9" spans="1:78" ht="18.75" customHeight="1" x14ac:dyDescent="0.2">
      <c r="A9" s="2"/>
      <c r="B9" s="29" t="s">
        <v>22</v>
      </c>
      <c r="C9" s="29"/>
      <c r="D9" s="29"/>
      <c r="E9" s="29"/>
      <c r="F9" s="29"/>
      <c r="G9" s="29"/>
      <c r="H9" s="29"/>
      <c r="I9" s="29" t="s">
        <v>23</v>
      </c>
      <c r="J9" s="29"/>
      <c r="K9" s="29"/>
      <c r="L9" s="29"/>
      <c r="M9" s="29"/>
      <c r="N9" s="29"/>
      <c r="O9" s="29"/>
      <c r="P9" s="29" t="s">
        <v>25</v>
      </c>
      <c r="Q9" s="29"/>
      <c r="R9" s="29"/>
      <c r="S9" s="29"/>
      <c r="T9" s="29"/>
      <c r="U9" s="29"/>
      <c r="V9" s="29"/>
      <c r="W9" s="29" t="s">
        <v>26</v>
      </c>
      <c r="X9" s="29"/>
      <c r="Y9" s="29"/>
      <c r="Z9" s="29"/>
      <c r="AA9" s="29"/>
      <c r="AB9" s="29"/>
      <c r="AC9" s="29"/>
      <c r="AD9" s="29" t="s">
        <v>21</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33</v>
      </c>
      <c r="BC9" s="29"/>
      <c r="BD9" s="29"/>
      <c r="BE9" s="29"/>
      <c r="BF9" s="29"/>
      <c r="BG9" s="29"/>
      <c r="BH9" s="29"/>
      <c r="BI9" s="29"/>
      <c r="BJ9" s="3"/>
      <c r="BK9" s="3"/>
      <c r="BL9" s="41" t="s">
        <v>34</v>
      </c>
      <c r="BM9" s="42"/>
      <c r="BN9" s="43" t="s">
        <v>36</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57.25</v>
      </c>
      <c r="J10" s="36"/>
      <c r="K10" s="36"/>
      <c r="L10" s="36"/>
      <c r="M10" s="36"/>
      <c r="N10" s="36"/>
      <c r="O10" s="36"/>
      <c r="P10" s="36">
        <f>データ!P6</f>
        <v>0.53</v>
      </c>
      <c r="Q10" s="36"/>
      <c r="R10" s="36"/>
      <c r="S10" s="36"/>
      <c r="T10" s="36"/>
      <c r="U10" s="36"/>
      <c r="V10" s="36"/>
      <c r="W10" s="36">
        <f>データ!Q6</f>
        <v>100</v>
      </c>
      <c r="X10" s="36"/>
      <c r="Y10" s="36"/>
      <c r="Z10" s="36"/>
      <c r="AA10" s="36"/>
      <c r="AB10" s="36"/>
      <c r="AC10" s="36"/>
      <c r="AD10" s="35">
        <f>データ!R6</f>
        <v>2126</v>
      </c>
      <c r="AE10" s="35"/>
      <c r="AF10" s="35"/>
      <c r="AG10" s="35"/>
      <c r="AH10" s="35"/>
      <c r="AI10" s="35"/>
      <c r="AJ10" s="35"/>
      <c r="AK10" s="2"/>
      <c r="AL10" s="35">
        <f>データ!V6</f>
        <v>676</v>
      </c>
      <c r="AM10" s="35"/>
      <c r="AN10" s="35"/>
      <c r="AO10" s="35"/>
      <c r="AP10" s="35"/>
      <c r="AQ10" s="35"/>
      <c r="AR10" s="35"/>
      <c r="AS10" s="35"/>
      <c r="AT10" s="36">
        <f>データ!W6</f>
        <v>0.13</v>
      </c>
      <c r="AU10" s="36"/>
      <c r="AV10" s="36"/>
      <c r="AW10" s="36"/>
      <c r="AX10" s="36"/>
      <c r="AY10" s="36"/>
      <c r="AZ10" s="36"/>
      <c r="BA10" s="36"/>
      <c r="BB10" s="36">
        <f>データ!X6</f>
        <v>5200</v>
      </c>
      <c r="BC10" s="36"/>
      <c r="BD10" s="36"/>
      <c r="BE10" s="36"/>
      <c r="BF10" s="36"/>
      <c r="BG10" s="36"/>
      <c r="BH10" s="36"/>
      <c r="BI10" s="36"/>
      <c r="BJ10" s="2"/>
      <c r="BK10" s="2"/>
      <c r="BL10" s="45" t="s">
        <v>37</v>
      </c>
      <c r="BM10" s="46"/>
      <c r="BN10" s="47" t="s">
        <v>39</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73" t="s">
        <v>113</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43</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79" t="s">
        <v>112</v>
      </c>
      <c r="BM47" s="80"/>
      <c r="BN47" s="80"/>
      <c r="BO47" s="80"/>
      <c r="BP47" s="80"/>
      <c r="BQ47" s="80"/>
      <c r="BR47" s="80"/>
      <c r="BS47" s="80"/>
      <c r="BT47" s="80"/>
      <c r="BU47" s="80"/>
      <c r="BV47" s="80"/>
      <c r="BW47" s="80"/>
      <c r="BX47" s="80"/>
      <c r="BY47" s="80"/>
      <c r="BZ47" s="8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79"/>
      <c r="BM48" s="80"/>
      <c r="BN48" s="80"/>
      <c r="BO48" s="80"/>
      <c r="BP48" s="80"/>
      <c r="BQ48" s="80"/>
      <c r="BR48" s="80"/>
      <c r="BS48" s="80"/>
      <c r="BT48" s="80"/>
      <c r="BU48" s="80"/>
      <c r="BV48" s="80"/>
      <c r="BW48" s="80"/>
      <c r="BX48" s="80"/>
      <c r="BY48" s="80"/>
      <c r="BZ48" s="8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79"/>
      <c r="BM49" s="80"/>
      <c r="BN49" s="80"/>
      <c r="BO49" s="80"/>
      <c r="BP49" s="80"/>
      <c r="BQ49" s="80"/>
      <c r="BR49" s="80"/>
      <c r="BS49" s="80"/>
      <c r="BT49" s="80"/>
      <c r="BU49" s="80"/>
      <c r="BV49" s="80"/>
      <c r="BW49" s="80"/>
      <c r="BX49" s="80"/>
      <c r="BY49" s="80"/>
      <c r="BZ49" s="8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79"/>
      <c r="BM50" s="80"/>
      <c r="BN50" s="80"/>
      <c r="BO50" s="80"/>
      <c r="BP50" s="80"/>
      <c r="BQ50" s="80"/>
      <c r="BR50" s="80"/>
      <c r="BS50" s="80"/>
      <c r="BT50" s="80"/>
      <c r="BU50" s="80"/>
      <c r="BV50" s="80"/>
      <c r="BW50" s="80"/>
      <c r="BX50" s="80"/>
      <c r="BY50" s="80"/>
      <c r="BZ50" s="8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79"/>
      <c r="BM51" s="80"/>
      <c r="BN51" s="80"/>
      <c r="BO51" s="80"/>
      <c r="BP51" s="80"/>
      <c r="BQ51" s="80"/>
      <c r="BR51" s="80"/>
      <c r="BS51" s="80"/>
      <c r="BT51" s="80"/>
      <c r="BU51" s="80"/>
      <c r="BV51" s="80"/>
      <c r="BW51" s="80"/>
      <c r="BX51" s="80"/>
      <c r="BY51" s="80"/>
      <c r="BZ51" s="8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79"/>
      <c r="BM52" s="80"/>
      <c r="BN52" s="80"/>
      <c r="BO52" s="80"/>
      <c r="BP52" s="80"/>
      <c r="BQ52" s="80"/>
      <c r="BR52" s="80"/>
      <c r="BS52" s="80"/>
      <c r="BT52" s="80"/>
      <c r="BU52" s="80"/>
      <c r="BV52" s="80"/>
      <c r="BW52" s="80"/>
      <c r="BX52" s="80"/>
      <c r="BY52" s="80"/>
      <c r="BZ52" s="8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79"/>
      <c r="BM53" s="80"/>
      <c r="BN53" s="80"/>
      <c r="BO53" s="80"/>
      <c r="BP53" s="80"/>
      <c r="BQ53" s="80"/>
      <c r="BR53" s="80"/>
      <c r="BS53" s="80"/>
      <c r="BT53" s="80"/>
      <c r="BU53" s="80"/>
      <c r="BV53" s="80"/>
      <c r="BW53" s="80"/>
      <c r="BX53" s="80"/>
      <c r="BY53" s="80"/>
      <c r="BZ53" s="8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79"/>
      <c r="BM54" s="80"/>
      <c r="BN54" s="80"/>
      <c r="BO54" s="80"/>
      <c r="BP54" s="80"/>
      <c r="BQ54" s="80"/>
      <c r="BR54" s="80"/>
      <c r="BS54" s="80"/>
      <c r="BT54" s="80"/>
      <c r="BU54" s="80"/>
      <c r="BV54" s="80"/>
      <c r="BW54" s="80"/>
      <c r="BX54" s="80"/>
      <c r="BY54" s="80"/>
      <c r="BZ54" s="8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79"/>
      <c r="BM55" s="80"/>
      <c r="BN55" s="80"/>
      <c r="BO55" s="80"/>
      <c r="BP55" s="80"/>
      <c r="BQ55" s="80"/>
      <c r="BR55" s="80"/>
      <c r="BS55" s="80"/>
      <c r="BT55" s="80"/>
      <c r="BU55" s="80"/>
      <c r="BV55" s="80"/>
      <c r="BW55" s="80"/>
      <c r="BX55" s="80"/>
      <c r="BY55" s="80"/>
      <c r="BZ55" s="81"/>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79"/>
      <c r="BM56" s="80"/>
      <c r="BN56" s="80"/>
      <c r="BO56" s="80"/>
      <c r="BP56" s="80"/>
      <c r="BQ56" s="80"/>
      <c r="BR56" s="80"/>
      <c r="BS56" s="80"/>
      <c r="BT56" s="80"/>
      <c r="BU56" s="80"/>
      <c r="BV56" s="80"/>
      <c r="BW56" s="80"/>
      <c r="BX56" s="80"/>
      <c r="BY56" s="80"/>
      <c r="BZ56" s="81"/>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79"/>
      <c r="BM57" s="80"/>
      <c r="BN57" s="80"/>
      <c r="BO57" s="80"/>
      <c r="BP57" s="80"/>
      <c r="BQ57" s="80"/>
      <c r="BR57" s="80"/>
      <c r="BS57" s="80"/>
      <c r="BT57" s="80"/>
      <c r="BU57" s="80"/>
      <c r="BV57" s="80"/>
      <c r="BW57" s="80"/>
      <c r="BX57" s="80"/>
      <c r="BY57" s="80"/>
      <c r="BZ57" s="81"/>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79"/>
      <c r="BM58" s="80"/>
      <c r="BN58" s="80"/>
      <c r="BO58" s="80"/>
      <c r="BP58" s="80"/>
      <c r="BQ58" s="80"/>
      <c r="BR58" s="80"/>
      <c r="BS58" s="80"/>
      <c r="BT58" s="80"/>
      <c r="BU58" s="80"/>
      <c r="BV58" s="80"/>
      <c r="BW58" s="80"/>
      <c r="BX58" s="80"/>
      <c r="BY58" s="80"/>
      <c r="BZ58" s="81"/>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79"/>
      <c r="BM59" s="80"/>
      <c r="BN59" s="80"/>
      <c r="BO59" s="80"/>
      <c r="BP59" s="80"/>
      <c r="BQ59" s="80"/>
      <c r="BR59" s="80"/>
      <c r="BS59" s="80"/>
      <c r="BT59" s="80"/>
      <c r="BU59" s="80"/>
      <c r="BV59" s="80"/>
      <c r="BW59" s="80"/>
      <c r="BX59" s="80"/>
      <c r="BY59" s="80"/>
      <c r="BZ59" s="81"/>
    </row>
    <row r="60" spans="1:78" ht="13.5" customHeight="1" x14ac:dyDescent="0.2">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79"/>
      <c r="BM60" s="80"/>
      <c r="BN60" s="80"/>
      <c r="BO60" s="80"/>
      <c r="BP60" s="80"/>
      <c r="BQ60" s="80"/>
      <c r="BR60" s="80"/>
      <c r="BS60" s="80"/>
      <c r="BT60" s="80"/>
      <c r="BU60" s="80"/>
      <c r="BV60" s="80"/>
      <c r="BW60" s="80"/>
      <c r="BX60" s="80"/>
      <c r="BY60" s="80"/>
      <c r="BZ60" s="81"/>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79"/>
      <c r="BM61" s="80"/>
      <c r="BN61" s="80"/>
      <c r="BO61" s="80"/>
      <c r="BP61" s="80"/>
      <c r="BQ61" s="80"/>
      <c r="BR61" s="80"/>
      <c r="BS61" s="80"/>
      <c r="BT61" s="80"/>
      <c r="BU61" s="80"/>
      <c r="BV61" s="80"/>
      <c r="BW61" s="80"/>
      <c r="BX61" s="80"/>
      <c r="BY61" s="80"/>
      <c r="BZ61" s="8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79"/>
      <c r="BM62" s="80"/>
      <c r="BN62" s="80"/>
      <c r="BO62" s="80"/>
      <c r="BP62" s="80"/>
      <c r="BQ62" s="80"/>
      <c r="BR62" s="80"/>
      <c r="BS62" s="80"/>
      <c r="BT62" s="80"/>
      <c r="BU62" s="80"/>
      <c r="BV62" s="80"/>
      <c r="BW62" s="80"/>
      <c r="BX62" s="80"/>
      <c r="BY62" s="80"/>
      <c r="BZ62" s="8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82"/>
      <c r="BM63" s="83"/>
      <c r="BN63" s="83"/>
      <c r="BO63" s="83"/>
      <c r="BP63" s="83"/>
      <c r="BQ63" s="83"/>
      <c r="BR63" s="83"/>
      <c r="BS63" s="83"/>
      <c r="BT63" s="83"/>
      <c r="BU63" s="83"/>
      <c r="BV63" s="83"/>
      <c r="BW63" s="83"/>
      <c r="BX63" s="83"/>
      <c r="BY63" s="83"/>
      <c r="BZ63" s="8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79" t="s">
        <v>88</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79"/>
      <c r="BM80" s="80"/>
      <c r="BN80" s="80"/>
      <c r="BO80" s="80"/>
      <c r="BP80" s="80"/>
      <c r="BQ80" s="80"/>
      <c r="BR80" s="80"/>
      <c r="BS80" s="80"/>
      <c r="BT80" s="80"/>
      <c r="BU80" s="80"/>
      <c r="BV80" s="80"/>
      <c r="BW80" s="80"/>
      <c r="BX80" s="80"/>
      <c r="BY80" s="80"/>
      <c r="BZ80" s="81"/>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79"/>
      <c r="BM81" s="80"/>
      <c r="BN81" s="80"/>
      <c r="BO81" s="80"/>
      <c r="BP81" s="80"/>
      <c r="BQ81" s="80"/>
      <c r="BR81" s="80"/>
      <c r="BS81" s="80"/>
      <c r="BT81" s="80"/>
      <c r="BU81" s="80"/>
      <c r="BV81" s="80"/>
      <c r="BW81" s="80"/>
      <c r="BX81" s="80"/>
      <c r="BY81" s="80"/>
      <c r="BZ81" s="81"/>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82"/>
      <c r="BM82" s="83"/>
      <c r="BN82" s="83"/>
      <c r="BO82" s="83"/>
      <c r="BP82" s="83"/>
      <c r="BQ82" s="83"/>
      <c r="BR82" s="83"/>
      <c r="BS82" s="83"/>
      <c r="BT82" s="83"/>
      <c r="BU82" s="83"/>
      <c r="BV82" s="83"/>
      <c r="BW82" s="83"/>
      <c r="BX82" s="83"/>
      <c r="BY82" s="83"/>
      <c r="BZ82" s="84"/>
    </row>
    <row r="83" spans="1:78" x14ac:dyDescent="0.2">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45</v>
      </c>
      <c r="C84" s="6"/>
      <c r="D84" s="6"/>
      <c r="E84" s="6" t="s">
        <v>47</v>
      </c>
      <c r="F84" s="6" t="s">
        <v>48</v>
      </c>
      <c r="G84" s="6" t="s">
        <v>49</v>
      </c>
      <c r="H84" s="6" t="s">
        <v>42</v>
      </c>
      <c r="I84" s="6" t="s">
        <v>8</v>
      </c>
      <c r="J84" s="6" t="s">
        <v>50</v>
      </c>
      <c r="K84" s="6" t="s">
        <v>51</v>
      </c>
      <c r="L84" s="6" t="s">
        <v>32</v>
      </c>
      <c r="M84" s="6" t="s">
        <v>35</v>
      </c>
      <c r="N84" s="6" t="s">
        <v>53</v>
      </c>
      <c r="O84" s="6" t="s">
        <v>56</v>
      </c>
    </row>
    <row r="85" spans="1:78" hidden="1" x14ac:dyDescent="0.2">
      <c r="B85" s="6"/>
      <c r="C85" s="6"/>
      <c r="D85" s="6"/>
      <c r="E85" s="6" t="str">
        <f>データ!AI6</f>
        <v>【100.06】</v>
      </c>
      <c r="F85" s="6" t="str">
        <f>データ!AT6</f>
        <v>【84.61】</v>
      </c>
      <c r="G85" s="6" t="str">
        <f>データ!BE6</f>
        <v>【106.63】</v>
      </c>
      <c r="H85" s="6" t="str">
        <f>データ!BP6</f>
        <v>【386.06】</v>
      </c>
      <c r="I85" s="6" t="str">
        <f>データ!CA6</f>
        <v>【51.14】</v>
      </c>
      <c r="J85" s="6" t="str">
        <f>データ!CL6</f>
        <v>【329.31】</v>
      </c>
      <c r="K85" s="6" t="str">
        <f>データ!CW6</f>
        <v>【54.37】</v>
      </c>
      <c r="L85" s="6" t="str">
        <f>データ!DH6</f>
        <v>【84.89】</v>
      </c>
      <c r="M85" s="6" t="str">
        <f>データ!DS6</f>
        <v>【26.38】</v>
      </c>
      <c r="N85" s="6" t="str">
        <f>データ!ED6</f>
        <v>【-】</v>
      </c>
      <c r="O85" s="6" t="str">
        <f>データ!EO6</f>
        <v>【-】</v>
      </c>
    </row>
  </sheetData>
  <sheetProtection algorithmName="SHA-512" hashValue="Ge153RVdfgUNdHtoEMa8BAssLvzDlXsjMfZeZX6nwn4Fv0AMdxvWnmaUSlKYkCKj0dLffj+D8/GlqwWaGmX7JA==" saltValue="OtvredEo56ZtX6ZWaeSI7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31</v>
      </c>
      <c r="C3" s="16" t="s">
        <v>60</v>
      </c>
      <c r="D3" s="16" t="s">
        <v>38</v>
      </c>
      <c r="E3" s="16" t="s">
        <v>4</v>
      </c>
      <c r="F3" s="16" t="s">
        <v>3</v>
      </c>
      <c r="G3" s="16" t="s">
        <v>24</v>
      </c>
      <c r="H3" s="67" t="s">
        <v>61</v>
      </c>
      <c r="I3" s="68"/>
      <c r="J3" s="68"/>
      <c r="K3" s="68"/>
      <c r="L3" s="68"/>
      <c r="M3" s="68"/>
      <c r="N3" s="68"/>
      <c r="O3" s="68"/>
      <c r="P3" s="68"/>
      <c r="Q3" s="68"/>
      <c r="R3" s="68"/>
      <c r="S3" s="68"/>
      <c r="T3" s="68"/>
      <c r="U3" s="68"/>
      <c r="V3" s="68"/>
      <c r="W3" s="68"/>
      <c r="X3" s="69"/>
      <c r="Y3" s="65" t="s">
        <v>54</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10</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8" x14ac:dyDescent="0.2">
      <c r="A4" s="14" t="s">
        <v>62</v>
      </c>
      <c r="B4" s="17"/>
      <c r="C4" s="17"/>
      <c r="D4" s="17"/>
      <c r="E4" s="17"/>
      <c r="F4" s="17"/>
      <c r="G4" s="17"/>
      <c r="H4" s="70"/>
      <c r="I4" s="71"/>
      <c r="J4" s="71"/>
      <c r="K4" s="71"/>
      <c r="L4" s="71"/>
      <c r="M4" s="71"/>
      <c r="N4" s="71"/>
      <c r="O4" s="71"/>
      <c r="P4" s="71"/>
      <c r="Q4" s="71"/>
      <c r="R4" s="71"/>
      <c r="S4" s="71"/>
      <c r="T4" s="71"/>
      <c r="U4" s="71"/>
      <c r="V4" s="71"/>
      <c r="W4" s="71"/>
      <c r="X4" s="72"/>
      <c r="Y4" s="66" t="s">
        <v>52</v>
      </c>
      <c r="Z4" s="66"/>
      <c r="AA4" s="66"/>
      <c r="AB4" s="66"/>
      <c r="AC4" s="66"/>
      <c r="AD4" s="66"/>
      <c r="AE4" s="66"/>
      <c r="AF4" s="66"/>
      <c r="AG4" s="66"/>
      <c r="AH4" s="66"/>
      <c r="AI4" s="66"/>
      <c r="AJ4" s="66" t="s">
        <v>46</v>
      </c>
      <c r="AK4" s="66"/>
      <c r="AL4" s="66"/>
      <c r="AM4" s="66"/>
      <c r="AN4" s="66"/>
      <c r="AO4" s="66"/>
      <c r="AP4" s="66"/>
      <c r="AQ4" s="66"/>
      <c r="AR4" s="66"/>
      <c r="AS4" s="66"/>
      <c r="AT4" s="66"/>
      <c r="AU4" s="66" t="s">
        <v>27</v>
      </c>
      <c r="AV4" s="66"/>
      <c r="AW4" s="66"/>
      <c r="AX4" s="66"/>
      <c r="AY4" s="66"/>
      <c r="AZ4" s="66"/>
      <c r="BA4" s="66"/>
      <c r="BB4" s="66"/>
      <c r="BC4" s="66"/>
      <c r="BD4" s="66"/>
      <c r="BE4" s="66"/>
      <c r="BF4" s="66" t="s">
        <v>64</v>
      </c>
      <c r="BG4" s="66"/>
      <c r="BH4" s="66"/>
      <c r="BI4" s="66"/>
      <c r="BJ4" s="66"/>
      <c r="BK4" s="66"/>
      <c r="BL4" s="66"/>
      <c r="BM4" s="66"/>
      <c r="BN4" s="66"/>
      <c r="BO4" s="66"/>
      <c r="BP4" s="66"/>
      <c r="BQ4" s="66" t="s">
        <v>14</v>
      </c>
      <c r="BR4" s="66"/>
      <c r="BS4" s="66"/>
      <c r="BT4" s="66"/>
      <c r="BU4" s="66"/>
      <c r="BV4" s="66"/>
      <c r="BW4" s="66"/>
      <c r="BX4" s="66"/>
      <c r="BY4" s="66"/>
      <c r="BZ4" s="66"/>
      <c r="CA4" s="66"/>
      <c r="CB4" s="66" t="s">
        <v>63</v>
      </c>
      <c r="CC4" s="66"/>
      <c r="CD4" s="66"/>
      <c r="CE4" s="66"/>
      <c r="CF4" s="66"/>
      <c r="CG4" s="66"/>
      <c r="CH4" s="66"/>
      <c r="CI4" s="66"/>
      <c r="CJ4" s="66"/>
      <c r="CK4" s="66"/>
      <c r="CL4" s="66"/>
      <c r="CM4" s="66" t="s">
        <v>1</v>
      </c>
      <c r="CN4" s="66"/>
      <c r="CO4" s="66"/>
      <c r="CP4" s="66"/>
      <c r="CQ4" s="66"/>
      <c r="CR4" s="66"/>
      <c r="CS4" s="66"/>
      <c r="CT4" s="66"/>
      <c r="CU4" s="66"/>
      <c r="CV4" s="66"/>
      <c r="CW4" s="66"/>
      <c r="CX4" s="66" t="s">
        <v>65</v>
      </c>
      <c r="CY4" s="66"/>
      <c r="CZ4" s="66"/>
      <c r="DA4" s="66"/>
      <c r="DB4" s="66"/>
      <c r="DC4" s="66"/>
      <c r="DD4" s="66"/>
      <c r="DE4" s="66"/>
      <c r="DF4" s="66"/>
      <c r="DG4" s="66"/>
      <c r="DH4" s="66"/>
      <c r="DI4" s="66" t="s">
        <v>66</v>
      </c>
      <c r="DJ4" s="66"/>
      <c r="DK4" s="66"/>
      <c r="DL4" s="66"/>
      <c r="DM4" s="66"/>
      <c r="DN4" s="66"/>
      <c r="DO4" s="66"/>
      <c r="DP4" s="66"/>
      <c r="DQ4" s="66"/>
      <c r="DR4" s="66"/>
      <c r="DS4" s="66"/>
      <c r="DT4" s="66" t="s">
        <v>67</v>
      </c>
      <c r="DU4" s="66"/>
      <c r="DV4" s="66"/>
      <c r="DW4" s="66"/>
      <c r="DX4" s="66"/>
      <c r="DY4" s="66"/>
      <c r="DZ4" s="66"/>
      <c r="EA4" s="66"/>
      <c r="EB4" s="66"/>
      <c r="EC4" s="66"/>
      <c r="ED4" s="66"/>
      <c r="EE4" s="66" t="s">
        <v>68</v>
      </c>
      <c r="EF4" s="66"/>
      <c r="EG4" s="66"/>
      <c r="EH4" s="66"/>
      <c r="EI4" s="66"/>
      <c r="EJ4" s="66"/>
      <c r="EK4" s="66"/>
      <c r="EL4" s="66"/>
      <c r="EM4" s="66"/>
      <c r="EN4" s="66"/>
      <c r="EO4" s="66"/>
    </row>
    <row r="5" spans="1:148" x14ac:dyDescent="0.2">
      <c r="A5" s="14" t="s">
        <v>69</v>
      </c>
      <c r="B5" s="18"/>
      <c r="C5" s="18"/>
      <c r="D5" s="18"/>
      <c r="E5" s="18"/>
      <c r="F5" s="18"/>
      <c r="G5" s="18"/>
      <c r="H5" s="22" t="s">
        <v>59</v>
      </c>
      <c r="I5" s="22" t="s">
        <v>70</v>
      </c>
      <c r="J5" s="22" t="s">
        <v>71</v>
      </c>
      <c r="K5" s="22" t="s">
        <v>72</v>
      </c>
      <c r="L5" s="22" t="s">
        <v>73</v>
      </c>
      <c r="M5" s="22" t="s">
        <v>5</v>
      </c>
      <c r="N5" s="22" t="s">
        <v>74</v>
      </c>
      <c r="O5" s="22" t="s">
        <v>75</v>
      </c>
      <c r="P5" s="22" t="s">
        <v>76</v>
      </c>
      <c r="Q5" s="22" t="s">
        <v>77</v>
      </c>
      <c r="R5" s="22" t="s">
        <v>78</v>
      </c>
      <c r="S5" s="22" t="s">
        <v>79</v>
      </c>
      <c r="T5" s="22" t="s">
        <v>80</v>
      </c>
      <c r="U5" s="22" t="s">
        <v>0</v>
      </c>
      <c r="V5" s="22" t="s">
        <v>81</v>
      </c>
      <c r="W5" s="22" t="s">
        <v>82</v>
      </c>
      <c r="X5" s="22" t="s">
        <v>83</v>
      </c>
      <c r="Y5" s="22" t="s">
        <v>84</v>
      </c>
      <c r="Z5" s="22" t="s">
        <v>85</v>
      </c>
      <c r="AA5" s="22" t="s">
        <v>86</v>
      </c>
      <c r="AB5" s="22" t="s">
        <v>87</v>
      </c>
      <c r="AC5" s="22" t="s">
        <v>89</v>
      </c>
      <c r="AD5" s="22" t="s">
        <v>91</v>
      </c>
      <c r="AE5" s="22" t="s">
        <v>92</v>
      </c>
      <c r="AF5" s="22" t="s">
        <v>93</v>
      </c>
      <c r="AG5" s="22" t="s">
        <v>94</v>
      </c>
      <c r="AH5" s="22" t="s">
        <v>95</v>
      </c>
      <c r="AI5" s="22" t="s">
        <v>45</v>
      </c>
      <c r="AJ5" s="22" t="s">
        <v>84</v>
      </c>
      <c r="AK5" s="22" t="s">
        <v>85</v>
      </c>
      <c r="AL5" s="22" t="s">
        <v>86</v>
      </c>
      <c r="AM5" s="22" t="s">
        <v>87</v>
      </c>
      <c r="AN5" s="22" t="s">
        <v>89</v>
      </c>
      <c r="AO5" s="22" t="s">
        <v>91</v>
      </c>
      <c r="AP5" s="22" t="s">
        <v>92</v>
      </c>
      <c r="AQ5" s="22" t="s">
        <v>93</v>
      </c>
      <c r="AR5" s="22" t="s">
        <v>94</v>
      </c>
      <c r="AS5" s="22" t="s">
        <v>95</v>
      </c>
      <c r="AT5" s="22" t="s">
        <v>90</v>
      </c>
      <c r="AU5" s="22" t="s">
        <v>84</v>
      </c>
      <c r="AV5" s="22" t="s">
        <v>85</v>
      </c>
      <c r="AW5" s="22" t="s">
        <v>86</v>
      </c>
      <c r="AX5" s="22" t="s">
        <v>87</v>
      </c>
      <c r="AY5" s="22" t="s">
        <v>89</v>
      </c>
      <c r="AZ5" s="22" t="s">
        <v>91</v>
      </c>
      <c r="BA5" s="22" t="s">
        <v>92</v>
      </c>
      <c r="BB5" s="22" t="s">
        <v>93</v>
      </c>
      <c r="BC5" s="22" t="s">
        <v>94</v>
      </c>
      <c r="BD5" s="22" t="s">
        <v>95</v>
      </c>
      <c r="BE5" s="22" t="s">
        <v>90</v>
      </c>
      <c r="BF5" s="22" t="s">
        <v>84</v>
      </c>
      <c r="BG5" s="22" t="s">
        <v>85</v>
      </c>
      <c r="BH5" s="22" t="s">
        <v>86</v>
      </c>
      <c r="BI5" s="22" t="s">
        <v>87</v>
      </c>
      <c r="BJ5" s="22" t="s">
        <v>89</v>
      </c>
      <c r="BK5" s="22" t="s">
        <v>91</v>
      </c>
      <c r="BL5" s="22" t="s">
        <v>92</v>
      </c>
      <c r="BM5" s="22" t="s">
        <v>93</v>
      </c>
      <c r="BN5" s="22" t="s">
        <v>94</v>
      </c>
      <c r="BO5" s="22" t="s">
        <v>95</v>
      </c>
      <c r="BP5" s="22" t="s">
        <v>90</v>
      </c>
      <c r="BQ5" s="22" t="s">
        <v>84</v>
      </c>
      <c r="BR5" s="22" t="s">
        <v>85</v>
      </c>
      <c r="BS5" s="22" t="s">
        <v>86</v>
      </c>
      <c r="BT5" s="22" t="s">
        <v>87</v>
      </c>
      <c r="BU5" s="22" t="s">
        <v>89</v>
      </c>
      <c r="BV5" s="22" t="s">
        <v>91</v>
      </c>
      <c r="BW5" s="22" t="s">
        <v>92</v>
      </c>
      <c r="BX5" s="22" t="s">
        <v>93</v>
      </c>
      <c r="BY5" s="22" t="s">
        <v>94</v>
      </c>
      <c r="BZ5" s="22" t="s">
        <v>95</v>
      </c>
      <c r="CA5" s="22" t="s">
        <v>90</v>
      </c>
      <c r="CB5" s="22" t="s">
        <v>84</v>
      </c>
      <c r="CC5" s="22" t="s">
        <v>85</v>
      </c>
      <c r="CD5" s="22" t="s">
        <v>86</v>
      </c>
      <c r="CE5" s="22" t="s">
        <v>87</v>
      </c>
      <c r="CF5" s="22" t="s">
        <v>89</v>
      </c>
      <c r="CG5" s="22" t="s">
        <v>91</v>
      </c>
      <c r="CH5" s="22" t="s">
        <v>92</v>
      </c>
      <c r="CI5" s="22" t="s">
        <v>93</v>
      </c>
      <c r="CJ5" s="22" t="s">
        <v>94</v>
      </c>
      <c r="CK5" s="22" t="s">
        <v>95</v>
      </c>
      <c r="CL5" s="22" t="s">
        <v>90</v>
      </c>
      <c r="CM5" s="22" t="s">
        <v>84</v>
      </c>
      <c r="CN5" s="22" t="s">
        <v>85</v>
      </c>
      <c r="CO5" s="22" t="s">
        <v>86</v>
      </c>
      <c r="CP5" s="22" t="s">
        <v>87</v>
      </c>
      <c r="CQ5" s="22" t="s">
        <v>89</v>
      </c>
      <c r="CR5" s="22" t="s">
        <v>91</v>
      </c>
      <c r="CS5" s="22" t="s">
        <v>92</v>
      </c>
      <c r="CT5" s="22" t="s">
        <v>93</v>
      </c>
      <c r="CU5" s="22" t="s">
        <v>94</v>
      </c>
      <c r="CV5" s="22" t="s">
        <v>95</v>
      </c>
      <c r="CW5" s="22" t="s">
        <v>90</v>
      </c>
      <c r="CX5" s="22" t="s">
        <v>84</v>
      </c>
      <c r="CY5" s="22" t="s">
        <v>85</v>
      </c>
      <c r="CZ5" s="22" t="s">
        <v>86</v>
      </c>
      <c r="DA5" s="22" t="s">
        <v>87</v>
      </c>
      <c r="DB5" s="22" t="s">
        <v>89</v>
      </c>
      <c r="DC5" s="22" t="s">
        <v>91</v>
      </c>
      <c r="DD5" s="22" t="s">
        <v>92</v>
      </c>
      <c r="DE5" s="22" t="s">
        <v>93</v>
      </c>
      <c r="DF5" s="22" t="s">
        <v>94</v>
      </c>
      <c r="DG5" s="22" t="s">
        <v>95</v>
      </c>
      <c r="DH5" s="22" t="s">
        <v>90</v>
      </c>
      <c r="DI5" s="22" t="s">
        <v>84</v>
      </c>
      <c r="DJ5" s="22" t="s">
        <v>85</v>
      </c>
      <c r="DK5" s="22" t="s">
        <v>86</v>
      </c>
      <c r="DL5" s="22" t="s">
        <v>87</v>
      </c>
      <c r="DM5" s="22" t="s">
        <v>89</v>
      </c>
      <c r="DN5" s="22" t="s">
        <v>91</v>
      </c>
      <c r="DO5" s="22" t="s">
        <v>92</v>
      </c>
      <c r="DP5" s="22" t="s">
        <v>93</v>
      </c>
      <c r="DQ5" s="22" t="s">
        <v>94</v>
      </c>
      <c r="DR5" s="22" t="s">
        <v>95</v>
      </c>
      <c r="DS5" s="22" t="s">
        <v>90</v>
      </c>
      <c r="DT5" s="22" t="s">
        <v>84</v>
      </c>
      <c r="DU5" s="22" t="s">
        <v>85</v>
      </c>
      <c r="DV5" s="22" t="s">
        <v>86</v>
      </c>
      <c r="DW5" s="22" t="s">
        <v>87</v>
      </c>
      <c r="DX5" s="22" t="s">
        <v>89</v>
      </c>
      <c r="DY5" s="22" t="s">
        <v>91</v>
      </c>
      <c r="DZ5" s="22" t="s">
        <v>92</v>
      </c>
      <c r="EA5" s="22" t="s">
        <v>93</v>
      </c>
      <c r="EB5" s="22" t="s">
        <v>94</v>
      </c>
      <c r="EC5" s="22" t="s">
        <v>95</v>
      </c>
      <c r="ED5" s="22" t="s">
        <v>90</v>
      </c>
      <c r="EE5" s="22" t="s">
        <v>84</v>
      </c>
      <c r="EF5" s="22" t="s">
        <v>85</v>
      </c>
      <c r="EG5" s="22" t="s">
        <v>86</v>
      </c>
      <c r="EH5" s="22" t="s">
        <v>87</v>
      </c>
      <c r="EI5" s="22" t="s">
        <v>89</v>
      </c>
      <c r="EJ5" s="22" t="s">
        <v>91</v>
      </c>
      <c r="EK5" s="22" t="s">
        <v>92</v>
      </c>
      <c r="EL5" s="22" t="s">
        <v>93</v>
      </c>
      <c r="EM5" s="22" t="s">
        <v>94</v>
      </c>
      <c r="EN5" s="22" t="s">
        <v>95</v>
      </c>
      <c r="EO5" s="22" t="s">
        <v>90</v>
      </c>
    </row>
    <row r="6" spans="1:148" s="13" customFormat="1" x14ac:dyDescent="0.2">
      <c r="A6" s="14" t="s">
        <v>96</v>
      </c>
      <c r="B6" s="19">
        <f t="shared" ref="B6:X6" si="1">B7</f>
        <v>2024</v>
      </c>
      <c r="C6" s="19">
        <f t="shared" si="1"/>
        <v>132055</v>
      </c>
      <c r="D6" s="19">
        <f t="shared" si="1"/>
        <v>46</v>
      </c>
      <c r="E6" s="19">
        <f t="shared" si="1"/>
        <v>18</v>
      </c>
      <c r="F6" s="19">
        <f t="shared" si="1"/>
        <v>0</v>
      </c>
      <c r="G6" s="19">
        <f t="shared" si="1"/>
        <v>0</v>
      </c>
      <c r="H6" s="19" t="str">
        <f t="shared" si="1"/>
        <v>東京都　青梅市</v>
      </c>
      <c r="I6" s="19" t="str">
        <f t="shared" si="1"/>
        <v>法適用</v>
      </c>
      <c r="J6" s="19" t="str">
        <f t="shared" si="1"/>
        <v>下水道事業</v>
      </c>
      <c r="K6" s="19" t="str">
        <f t="shared" si="1"/>
        <v>特定地域生活排水処理</v>
      </c>
      <c r="L6" s="19" t="str">
        <f t="shared" si="1"/>
        <v>K3</v>
      </c>
      <c r="M6" s="19" t="str">
        <f t="shared" si="1"/>
        <v>非設置</v>
      </c>
      <c r="N6" s="23" t="str">
        <f t="shared" si="1"/>
        <v>-</v>
      </c>
      <c r="O6" s="23">
        <f t="shared" si="1"/>
        <v>57.25</v>
      </c>
      <c r="P6" s="23">
        <f t="shared" si="1"/>
        <v>0.53</v>
      </c>
      <c r="Q6" s="23">
        <f t="shared" si="1"/>
        <v>100</v>
      </c>
      <c r="R6" s="23">
        <f t="shared" si="1"/>
        <v>2126</v>
      </c>
      <c r="S6" s="23">
        <f t="shared" si="1"/>
        <v>129105</v>
      </c>
      <c r="T6" s="23">
        <f t="shared" si="1"/>
        <v>103.31</v>
      </c>
      <c r="U6" s="23">
        <f t="shared" si="1"/>
        <v>1249.69</v>
      </c>
      <c r="V6" s="23">
        <f t="shared" si="1"/>
        <v>676</v>
      </c>
      <c r="W6" s="23">
        <f t="shared" si="1"/>
        <v>0.13</v>
      </c>
      <c r="X6" s="23">
        <f t="shared" si="1"/>
        <v>5200</v>
      </c>
      <c r="Y6" s="27">
        <f t="shared" ref="Y6:AH6" si="2">IF(Y7="",NA(),Y7)</f>
        <v>127.74</v>
      </c>
      <c r="Z6" s="27">
        <f t="shared" si="2"/>
        <v>98.97</v>
      </c>
      <c r="AA6" s="27">
        <f t="shared" si="2"/>
        <v>88.64</v>
      </c>
      <c r="AB6" s="27">
        <f t="shared" si="2"/>
        <v>76.180000000000007</v>
      </c>
      <c r="AC6" s="27">
        <f t="shared" si="2"/>
        <v>100</v>
      </c>
      <c r="AD6" s="27">
        <f t="shared" si="2"/>
        <v>95.33</v>
      </c>
      <c r="AE6" s="27">
        <f t="shared" si="2"/>
        <v>92.17</v>
      </c>
      <c r="AF6" s="27">
        <f t="shared" si="2"/>
        <v>101.83</v>
      </c>
      <c r="AG6" s="27">
        <f t="shared" si="2"/>
        <v>95.1</v>
      </c>
      <c r="AH6" s="27">
        <f t="shared" si="2"/>
        <v>105.56</v>
      </c>
      <c r="AI6" s="23" t="str">
        <f>IF(AI7="","",IF(AI7="-","【-】","【"&amp;SUBSTITUTE(TEXT(AI7,"#,##0.00"),"-","△")&amp;"】"))</f>
        <v>【100.06】</v>
      </c>
      <c r="AJ6" s="23">
        <f t="shared" ref="AJ6:AS6" si="3">IF(AJ7="",NA(),AJ7)</f>
        <v>0</v>
      </c>
      <c r="AK6" s="23">
        <f t="shared" si="3"/>
        <v>0</v>
      </c>
      <c r="AL6" s="27">
        <f t="shared" si="3"/>
        <v>87.34</v>
      </c>
      <c r="AM6" s="27">
        <f t="shared" si="3"/>
        <v>235.06</v>
      </c>
      <c r="AN6" s="23">
        <f t="shared" si="3"/>
        <v>0</v>
      </c>
      <c r="AO6" s="27">
        <f t="shared" si="3"/>
        <v>162.82</v>
      </c>
      <c r="AP6" s="27">
        <f t="shared" si="3"/>
        <v>193.62</v>
      </c>
      <c r="AQ6" s="27">
        <f t="shared" si="3"/>
        <v>44.51</v>
      </c>
      <c r="AR6" s="27">
        <f t="shared" si="3"/>
        <v>225.85</v>
      </c>
      <c r="AS6" s="27">
        <f t="shared" si="3"/>
        <v>40.89</v>
      </c>
      <c r="AT6" s="23" t="str">
        <f>IF(AT7="","",IF(AT7="-","【-】","【"&amp;SUBSTITUTE(TEXT(AT7,"#,##0.00"),"-","△")&amp;"】"))</f>
        <v>【84.61】</v>
      </c>
      <c r="AU6" s="27">
        <f t="shared" ref="AU6:BD6" si="4">IF(AU7="",NA(),AU7)</f>
        <v>92.13</v>
      </c>
      <c r="AV6" s="27">
        <f t="shared" si="4"/>
        <v>-15.24</v>
      </c>
      <c r="AW6" s="27">
        <f t="shared" si="4"/>
        <v>-169.93</v>
      </c>
      <c r="AX6" s="27">
        <f t="shared" si="4"/>
        <v>-150.66</v>
      </c>
      <c r="AY6" s="27">
        <f t="shared" si="4"/>
        <v>-362.43</v>
      </c>
      <c r="AZ6" s="27">
        <f t="shared" si="4"/>
        <v>125.61</v>
      </c>
      <c r="BA6" s="27">
        <f t="shared" si="4"/>
        <v>67.75</v>
      </c>
      <c r="BB6" s="27">
        <f t="shared" si="4"/>
        <v>150.30000000000001</v>
      </c>
      <c r="BC6" s="27">
        <f t="shared" si="4"/>
        <v>45.1</v>
      </c>
      <c r="BD6" s="27">
        <f t="shared" si="4"/>
        <v>126.98</v>
      </c>
      <c r="BE6" s="23" t="str">
        <f>IF(BE7="","",IF(BE7="-","【-】","【"&amp;SUBSTITUTE(TEXT(BE7,"#,##0.00"),"-","△")&amp;"】"))</f>
        <v>【106.63】</v>
      </c>
      <c r="BF6" s="27">
        <f t="shared" ref="BF6:BO6" si="5">IF(BF7="",NA(),BF7)</f>
        <v>1296.5999999999999</v>
      </c>
      <c r="BG6" s="27">
        <f t="shared" si="5"/>
        <v>1411.91</v>
      </c>
      <c r="BH6" s="27">
        <f t="shared" si="5"/>
        <v>1529.9</v>
      </c>
      <c r="BI6" s="27">
        <f t="shared" si="5"/>
        <v>1609.56</v>
      </c>
      <c r="BJ6" s="27">
        <f t="shared" si="5"/>
        <v>1755.89</v>
      </c>
      <c r="BK6" s="27">
        <f t="shared" si="5"/>
        <v>398.42</v>
      </c>
      <c r="BL6" s="27">
        <f t="shared" si="5"/>
        <v>393.35</v>
      </c>
      <c r="BM6" s="27">
        <f t="shared" si="5"/>
        <v>397.03</v>
      </c>
      <c r="BN6" s="27">
        <f t="shared" si="5"/>
        <v>424.95</v>
      </c>
      <c r="BO6" s="27">
        <f t="shared" si="5"/>
        <v>537.62</v>
      </c>
      <c r="BP6" s="23" t="str">
        <f>IF(BP7="","",IF(BP7="-","【-】","【"&amp;SUBSTITUTE(TEXT(BP7,"#,##0.00"),"-","△")&amp;"】"))</f>
        <v>【386.06】</v>
      </c>
      <c r="BQ6" s="27">
        <f t="shared" ref="BQ6:BZ6" si="6">IF(BQ7="",NA(),BQ7)</f>
        <v>32.909999999999997</v>
      </c>
      <c r="BR6" s="27">
        <f t="shared" si="6"/>
        <v>28.11</v>
      </c>
      <c r="BS6" s="27">
        <f t="shared" si="6"/>
        <v>31.91</v>
      </c>
      <c r="BT6" s="27">
        <f t="shared" si="6"/>
        <v>21.88</v>
      </c>
      <c r="BU6" s="27">
        <f t="shared" si="6"/>
        <v>24.39</v>
      </c>
      <c r="BV6" s="27">
        <f t="shared" si="6"/>
        <v>50.7</v>
      </c>
      <c r="BW6" s="27">
        <f t="shared" si="6"/>
        <v>48.13</v>
      </c>
      <c r="BX6" s="27">
        <f t="shared" si="6"/>
        <v>46.58</v>
      </c>
      <c r="BY6" s="27">
        <f t="shared" si="6"/>
        <v>41.67</v>
      </c>
      <c r="BZ6" s="27">
        <f t="shared" si="6"/>
        <v>37.880000000000003</v>
      </c>
      <c r="CA6" s="23" t="str">
        <f>IF(CA7="","",IF(CA7="-","【-】","【"&amp;SUBSTITUTE(TEXT(CA7,"#,##0.00"),"-","△")&amp;"】"))</f>
        <v>【51.14】</v>
      </c>
      <c r="CB6" s="27">
        <f t="shared" ref="CB6:CK6" si="7">IF(CB7="",NA(),CB7)</f>
        <v>323.17</v>
      </c>
      <c r="CC6" s="27">
        <f t="shared" si="7"/>
        <v>374.75</v>
      </c>
      <c r="CD6" s="27">
        <f t="shared" si="7"/>
        <v>329.97</v>
      </c>
      <c r="CE6" s="27">
        <f t="shared" si="7"/>
        <v>484.71</v>
      </c>
      <c r="CF6" s="27">
        <f t="shared" si="7"/>
        <v>438.53</v>
      </c>
      <c r="CG6" s="27">
        <f t="shared" si="7"/>
        <v>289.81</v>
      </c>
      <c r="CH6" s="27">
        <f t="shared" si="7"/>
        <v>301.54000000000002</v>
      </c>
      <c r="CI6" s="27">
        <f t="shared" si="7"/>
        <v>311.73</v>
      </c>
      <c r="CJ6" s="27">
        <f t="shared" si="7"/>
        <v>326.49</v>
      </c>
      <c r="CK6" s="27">
        <f t="shared" si="7"/>
        <v>355.98</v>
      </c>
      <c r="CL6" s="23" t="str">
        <f>IF(CL7="","",IF(CL7="-","【-】","【"&amp;SUBSTITUTE(TEXT(CL7,"#,##0.00"),"-","△")&amp;"】"))</f>
        <v>【329.31】</v>
      </c>
      <c r="CM6" s="27">
        <f t="shared" ref="CM6:CV6" si="8">IF(CM7="",NA(),CM7)</f>
        <v>50.15</v>
      </c>
      <c r="CN6" s="27">
        <f t="shared" si="8"/>
        <v>48.86</v>
      </c>
      <c r="CO6" s="27">
        <f t="shared" si="8"/>
        <v>48.73</v>
      </c>
      <c r="CP6" s="27">
        <f t="shared" si="8"/>
        <v>46.47</v>
      </c>
      <c r="CQ6" s="27">
        <f t="shared" si="8"/>
        <v>45.99</v>
      </c>
      <c r="CR6" s="27">
        <f t="shared" si="8"/>
        <v>56.45</v>
      </c>
      <c r="CS6" s="27">
        <f t="shared" si="8"/>
        <v>58.26</v>
      </c>
      <c r="CT6" s="27">
        <f t="shared" si="8"/>
        <v>56.76</v>
      </c>
      <c r="CU6" s="27">
        <f t="shared" si="8"/>
        <v>58.02</v>
      </c>
      <c r="CV6" s="27">
        <f t="shared" si="8"/>
        <v>71.180000000000007</v>
      </c>
      <c r="CW6" s="23" t="str">
        <f>IF(CW7="","",IF(CW7="-","【-】","【"&amp;SUBSTITUTE(TEXT(CW7,"#,##0.00"),"-","△")&amp;"】"))</f>
        <v>【54.37】</v>
      </c>
      <c r="CX6" s="27">
        <f t="shared" ref="CX6:DG6" si="9">IF(CX7="",NA(),CX7)</f>
        <v>100</v>
      </c>
      <c r="CY6" s="27">
        <f t="shared" si="9"/>
        <v>100</v>
      </c>
      <c r="CZ6" s="27">
        <f t="shared" si="9"/>
        <v>100</v>
      </c>
      <c r="DA6" s="27">
        <f t="shared" si="9"/>
        <v>100</v>
      </c>
      <c r="DB6" s="27">
        <f t="shared" si="9"/>
        <v>100</v>
      </c>
      <c r="DC6" s="27">
        <f t="shared" si="9"/>
        <v>54.99</v>
      </c>
      <c r="DD6" s="27">
        <f t="shared" si="9"/>
        <v>66.430000000000007</v>
      </c>
      <c r="DE6" s="27">
        <f t="shared" si="9"/>
        <v>66.88</v>
      </c>
      <c r="DF6" s="27">
        <f t="shared" si="9"/>
        <v>63.66</v>
      </c>
      <c r="DG6" s="27">
        <f t="shared" si="9"/>
        <v>70.92</v>
      </c>
      <c r="DH6" s="23" t="str">
        <f>IF(DH7="","",IF(DH7="-","【-】","【"&amp;SUBSTITUTE(TEXT(DH7,"#,##0.00"),"-","△")&amp;"】"))</f>
        <v>【84.89】</v>
      </c>
      <c r="DI6" s="27">
        <f t="shared" ref="DI6:DR6" si="10">IF(DI7="",NA(),DI7)</f>
        <v>4.0599999999999996</v>
      </c>
      <c r="DJ6" s="27">
        <f t="shared" si="10"/>
        <v>7.57</v>
      </c>
      <c r="DK6" s="27">
        <f t="shared" si="10"/>
        <v>10.66</v>
      </c>
      <c r="DL6" s="27">
        <f t="shared" si="10"/>
        <v>13.49</v>
      </c>
      <c r="DM6" s="27">
        <f t="shared" si="10"/>
        <v>16.64</v>
      </c>
      <c r="DN6" s="27">
        <f t="shared" si="10"/>
        <v>15.4</v>
      </c>
      <c r="DO6" s="27">
        <f t="shared" si="10"/>
        <v>16.28</v>
      </c>
      <c r="DP6" s="27">
        <f t="shared" si="10"/>
        <v>16.75</v>
      </c>
      <c r="DQ6" s="27">
        <f t="shared" si="10"/>
        <v>19.34</v>
      </c>
      <c r="DR6" s="27">
        <f t="shared" si="10"/>
        <v>18.09</v>
      </c>
      <c r="DS6" s="23" t="str">
        <f>IF(DS7="","",IF(DS7="-","【-】","【"&amp;SUBSTITUTE(TEXT(DS7,"#,##0.00"),"-","△")&amp;"】"))</f>
        <v>【26.38】</v>
      </c>
      <c r="DT6" s="27" t="str">
        <f t="shared" ref="DT6:EC6" si="11">IF(DT7="",NA(),DT7)</f>
        <v>-</v>
      </c>
      <c r="DU6" s="27" t="str">
        <f t="shared" si="11"/>
        <v>-</v>
      </c>
      <c r="DV6" s="27" t="str">
        <f t="shared" si="11"/>
        <v>-</v>
      </c>
      <c r="DW6" s="27" t="str">
        <f t="shared" si="11"/>
        <v>-</v>
      </c>
      <c r="DX6" s="27" t="str">
        <f t="shared" si="11"/>
        <v>-</v>
      </c>
      <c r="DY6" s="27" t="str">
        <f t="shared" si="11"/>
        <v>-</v>
      </c>
      <c r="DZ6" s="27" t="str">
        <f t="shared" si="11"/>
        <v>-</v>
      </c>
      <c r="EA6" s="27" t="str">
        <f t="shared" si="11"/>
        <v>-</v>
      </c>
      <c r="EB6" s="27" t="str">
        <f t="shared" si="11"/>
        <v>-</v>
      </c>
      <c r="EC6" s="27" t="str">
        <f t="shared" si="11"/>
        <v>-</v>
      </c>
      <c r="ED6" s="23" t="str">
        <f>IF(ED7="","",IF(ED7="-","【-】","【"&amp;SUBSTITUTE(TEXT(ED7,"#,##0.00"),"-","△")&amp;"】"))</f>
        <v>【-】</v>
      </c>
      <c r="EE6" s="27" t="str">
        <f t="shared" ref="EE6:EN6" si="12">IF(EE7="",NA(),EE7)</f>
        <v>-</v>
      </c>
      <c r="EF6" s="27" t="str">
        <f t="shared" si="12"/>
        <v>-</v>
      </c>
      <c r="EG6" s="27" t="str">
        <f t="shared" si="12"/>
        <v>-</v>
      </c>
      <c r="EH6" s="27" t="str">
        <f t="shared" si="12"/>
        <v>-</v>
      </c>
      <c r="EI6" s="27" t="str">
        <f t="shared" si="12"/>
        <v>-</v>
      </c>
      <c r="EJ6" s="27" t="str">
        <f t="shared" si="12"/>
        <v>-</v>
      </c>
      <c r="EK6" s="27" t="str">
        <f t="shared" si="12"/>
        <v>-</v>
      </c>
      <c r="EL6" s="27" t="str">
        <f t="shared" si="12"/>
        <v>-</v>
      </c>
      <c r="EM6" s="27" t="str">
        <f t="shared" si="12"/>
        <v>-</v>
      </c>
      <c r="EN6" s="27" t="str">
        <f t="shared" si="12"/>
        <v>-</v>
      </c>
      <c r="EO6" s="23" t="str">
        <f>IF(EO7="","",IF(EO7="-","【-】","【"&amp;SUBSTITUTE(TEXT(EO7,"#,##0.00"),"-","△")&amp;"】"))</f>
        <v>【-】</v>
      </c>
    </row>
    <row r="7" spans="1:148" s="13" customFormat="1" x14ac:dyDescent="0.2">
      <c r="A7" s="14"/>
      <c r="B7" s="20">
        <v>2024</v>
      </c>
      <c r="C7" s="20">
        <v>132055</v>
      </c>
      <c r="D7" s="20">
        <v>46</v>
      </c>
      <c r="E7" s="20">
        <v>18</v>
      </c>
      <c r="F7" s="20">
        <v>0</v>
      </c>
      <c r="G7" s="20">
        <v>0</v>
      </c>
      <c r="H7" s="20" t="s">
        <v>55</v>
      </c>
      <c r="I7" s="20" t="s">
        <v>97</v>
      </c>
      <c r="J7" s="20" t="s">
        <v>98</v>
      </c>
      <c r="K7" s="20" t="s">
        <v>99</v>
      </c>
      <c r="L7" s="20" t="s">
        <v>100</v>
      </c>
      <c r="M7" s="20" t="s">
        <v>101</v>
      </c>
      <c r="N7" s="24" t="s">
        <v>102</v>
      </c>
      <c r="O7" s="24">
        <v>57.25</v>
      </c>
      <c r="P7" s="24">
        <v>0.53</v>
      </c>
      <c r="Q7" s="24">
        <v>100</v>
      </c>
      <c r="R7" s="24">
        <v>2126</v>
      </c>
      <c r="S7" s="24">
        <v>129105</v>
      </c>
      <c r="T7" s="24">
        <v>103.31</v>
      </c>
      <c r="U7" s="24">
        <v>1249.69</v>
      </c>
      <c r="V7" s="24">
        <v>676</v>
      </c>
      <c r="W7" s="24">
        <v>0.13</v>
      </c>
      <c r="X7" s="24">
        <v>5200</v>
      </c>
      <c r="Y7" s="24">
        <v>127.74</v>
      </c>
      <c r="Z7" s="24">
        <v>98.97</v>
      </c>
      <c r="AA7" s="24">
        <v>88.64</v>
      </c>
      <c r="AB7" s="24">
        <v>76.180000000000007</v>
      </c>
      <c r="AC7" s="24">
        <v>100</v>
      </c>
      <c r="AD7" s="24">
        <v>95.33</v>
      </c>
      <c r="AE7" s="24">
        <v>92.17</v>
      </c>
      <c r="AF7" s="24">
        <v>101.83</v>
      </c>
      <c r="AG7" s="24">
        <v>95.1</v>
      </c>
      <c r="AH7" s="24">
        <v>105.56</v>
      </c>
      <c r="AI7" s="24">
        <v>100.06</v>
      </c>
      <c r="AJ7" s="24">
        <v>0</v>
      </c>
      <c r="AK7" s="24">
        <v>0</v>
      </c>
      <c r="AL7" s="24">
        <v>87.34</v>
      </c>
      <c r="AM7" s="24">
        <v>235.06</v>
      </c>
      <c r="AN7" s="24">
        <v>0</v>
      </c>
      <c r="AO7" s="24">
        <v>162.82</v>
      </c>
      <c r="AP7" s="24">
        <v>193.62</v>
      </c>
      <c r="AQ7" s="24">
        <v>44.51</v>
      </c>
      <c r="AR7" s="24">
        <v>225.85</v>
      </c>
      <c r="AS7" s="24">
        <v>40.89</v>
      </c>
      <c r="AT7" s="24">
        <v>84.61</v>
      </c>
      <c r="AU7" s="24">
        <v>92.13</v>
      </c>
      <c r="AV7" s="24">
        <v>-15.24</v>
      </c>
      <c r="AW7" s="24">
        <v>-169.93</v>
      </c>
      <c r="AX7" s="24">
        <v>-150.66</v>
      </c>
      <c r="AY7" s="24">
        <v>-362.43</v>
      </c>
      <c r="AZ7" s="24">
        <v>125.61</v>
      </c>
      <c r="BA7" s="24">
        <v>67.75</v>
      </c>
      <c r="BB7" s="24">
        <v>150.30000000000001</v>
      </c>
      <c r="BC7" s="24">
        <v>45.1</v>
      </c>
      <c r="BD7" s="24">
        <v>126.98</v>
      </c>
      <c r="BE7" s="24">
        <v>106.63</v>
      </c>
      <c r="BF7" s="24">
        <v>1296.5999999999999</v>
      </c>
      <c r="BG7" s="24">
        <v>1411.91</v>
      </c>
      <c r="BH7" s="24">
        <v>1529.9</v>
      </c>
      <c r="BI7" s="24">
        <v>1609.56</v>
      </c>
      <c r="BJ7" s="24">
        <v>1755.89</v>
      </c>
      <c r="BK7" s="24">
        <v>398.42</v>
      </c>
      <c r="BL7" s="24">
        <v>393.35</v>
      </c>
      <c r="BM7" s="24">
        <v>397.03</v>
      </c>
      <c r="BN7" s="24">
        <v>424.95</v>
      </c>
      <c r="BO7" s="24">
        <v>537.62</v>
      </c>
      <c r="BP7" s="24">
        <v>386.06</v>
      </c>
      <c r="BQ7" s="24">
        <v>32.909999999999997</v>
      </c>
      <c r="BR7" s="24">
        <v>28.11</v>
      </c>
      <c r="BS7" s="24">
        <v>31.91</v>
      </c>
      <c r="BT7" s="24">
        <v>21.88</v>
      </c>
      <c r="BU7" s="24">
        <v>24.39</v>
      </c>
      <c r="BV7" s="24">
        <v>50.7</v>
      </c>
      <c r="BW7" s="24">
        <v>48.13</v>
      </c>
      <c r="BX7" s="24">
        <v>46.58</v>
      </c>
      <c r="BY7" s="24">
        <v>41.67</v>
      </c>
      <c r="BZ7" s="24">
        <v>37.880000000000003</v>
      </c>
      <c r="CA7" s="24">
        <v>51.14</v>
      </c>
      <c r="CB7" s="24">
        <v>323.17</v>
      </c>
      <c r="CC7" s="24">
        <v>374.75</v>
      </c>
      <c r="CD7" s="24">
        <v>329.97</v>
      </c>
      <c r="CE7" s="24">
        <v>484.71</v>
      </c>
      <c r="CF7" s="24">
        <v>438.53</v>
      </c>
      <c r="CG7" s="24">
        <v>289.81</v>
      </c>
      <c r="CH7" s="24">
        <v>301.54000000000002</v>
      </c>
      <c r="CI7" s="24">
        <v>311.73</v>
      </c>
      <c r="CJ7" s="24">
        <v>326.49</v>
      </c>
      <c r="CK7" s="24">
        <v>355.98</v>
      </c>
      <c r="CL7" s="24">
        <v>329.31</v>
      </c>
      <c r="CM7" s="24">
        <v>50.15</v>
      </c>
      <c r="CN7" s="24">
        <v>48.86</v>
      </c>
      <c r="CO7" s="24">
        <v>48.73</v>
      </c>
      <c r="CP7" s="24">
        <v>46.47</v>
      </c>
      <c r="CQ7" s="24">
        <v>45.99</v>
      </c>
      <c r="CR7" s="24">
        <v>56.45</v>
      </c>
      <c r="CS7" s="24">
        <v>58.26</v>
      </c>
      <c r="CT7" s="24">
        <v>56.76</v>
      </c>
      <c r="CU7" s="24">
        <v>58.02</v>
      </c>
      <c r="CV7" s="24">
        <v>71.180000000000007</v>
      </c>
      <c r="CW7" s="24">
        <v>54.37</v>
      </c>
      <c r="CX7" s="24">
        <v>100</v>
      </c>
      <c r="CY7" s="24">
        <v>100</v>
      </c>
      <c r="CZ7" s="24">
        <v>100</v>
      </c>
      <c r="DA7" s="24">
        <v>100</v>
      </c>
      <c r="DB7" s="24">
        <v>100</v>
      </c>
      <c r="DC7" s="24">
        <v>54.99</v>
      </c>
      <c r="DD7" s="24">
        <v>66.430000000000007</v>
      </c>
      <c r="DE7" s="24">
        <v>66.88</v>
      </c>
      <c r="DF7" s="24">
        <v>63.66</v>
      </c>
      <c r="DG7" s="24">
        <v>70.92</v>
      </c>
      <c r="DH7" s="24">
        <v>84.89</v>
      </c>
      <c r="DI7" s="24">
        <v>4.0599999999999996</v>
      </c>
      <c r="DJ7" s="24">
        <v>7.57</v>
      </c>
      <c r="DK7" s="24">
        <v>10.66</v>
      </c>
      <c r="DL7" s="24">
        <v>13.49</v>
      </c>
      <c r="DM7" s="24">
        <v>16.64</v>
      </c>
      <c r="DN7" s="24">
        <v>15.4</v>
      </c>
      <c r="DO7" s="24">
        <v>16.28</v>
      </c>
      <c r="DP7" s="24">
        <v>16.75</v>
      </c>
      <c r="DQ7" s="24">
        <v>19.34</v>
      </c>
      <c r="DR7" s="24">
        <v>18.09</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小泉　辰文</cp:lastModifiedBy>
  <dcterms:created xsi:type="dcterms:W3CDTF">2025-12-23T06:30:05Z</dcterms:created>
  <dcterms:modified xsi:type="dcterms:W3CDTF">2026-03-04T01:05:29Z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2026-01-19T05:02:52Z</vt:filetime>
  </property>
</Properties>
</file>