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TMG-fc00.edstokyotocho.onmicrosoft.com\sfs003-001\行政部\chihousai-s\03_公営企業\03-通年業務\15- 2月_経営比較分析表★\R7年度\06_HP公表作業\完成データ\下水道\"/>
    </mc:Choice>
  </mc:AlternateContent>
  <xr:revisionPtr revIDLastSave="0" documentId="13_ncr:1_{9284F71B-63A9-46F0-B2D5-1F856A54DF26}" xr6:coauthVersionLast="47" xr6:coauthVersionMax="47" xr10:uidLastSave="{00000000-0000-0000-0000-000000000000}"/>
  <workbookProtection workbookAlgorithmName="SHA-512" workbookHashValue="N3kne2L5hZThQh6zrrPuUE3jW4HtDHvN12MZyBm6GMvijLK+Vxzbf9prZ8cjPCzgDiwAfPlPGVxRg9AsDdV3Xw==" workbookSaltValue="PEBPjguve3bVxLdAE+JXRQ==" workbookSpinCount="100000" lockStructure="1"/>
  <bookViews>
    <workbookView xWindow="-108" yWindow="-108" windowWidth="23256" windowHeight="1245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T6" i="5"/>
  <c r="S6" i="5"/>
  <c r="R6" i="5"/>
  <c r="Q6" i="5"/>
  <c r="W10" i="4" s="1"/>
  <c r="P6" i="5"/>
  <c r="P10" i="4" s="1"/>
  <c r="O6" i="5"/>
  <c r="N6" i="5"/>
  <c r="M6" i="5"/>
  <c r="L6" i="5"/>
  <c r="K6" i="5"/>
  <c r="P8" i="4" s="1"/>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K85" i="4"/>
  <c r="I85" i="4"/>
  <c r="H85" i="4"/>
  <c r="G85" i="4"/>
  <c r="F85" i="4"/>
  <c r="E85" i="4"/>
  <c r="AL10" i="4"/>
  <c r="AD10" i="4"/>
  <c r="I10" i="4"/>
  <c r="B10" i="4"/>
  <c r="BB8" i="4"/>
  <c r="AT8" i="4"/>
  <c r="AL8" i="4"/>
  <c r="AD8" i="4"/>
  <c r="W8" i="4"/>
  <c r="B8" i="4"/>
</calcChain>
</file>

<file path=xl/sharedStrings.xml><?xml version="1.0" encoding="utf-8"?>
<sst xmlns="http://schemas.openxmlformats.org/spreadsheetml/2006/main" count="236" uniqueCount="114">
  <si>
    <t>⑦施設利用率(％)</t>
    <rPh sb="1" eb="3">
      <t>シセツ</t>
    </rPh>
    <rPh sb="3" eb="6">
      <t>リヨウリツ</t>
    </rPh>
    <phoneticPr fontId="1"/>
  </si>
  <si>
    <t>人口密度</t>
    <rPh sb="0" eb="2">
      <t>ジンコウ</t>
    </rPh>
    <rPh sb="2" eb="4">
      <t>ミツド</t>
    </rPh>
    <phoneticPr fontId="1"/>
  </si>
  <si>
    <t>経営比較分析表（令和6年度決算）</t>
    <rPh sb="8" eb="10">
      <t>レイワ</t>
    </rPh>
    <rPh sb="11" eb="13">
      <t>ネンド</t>
    </rPh>
    <phoneticPr fontId="1"/>
  </si>
  <si>
    <t>業務名</t>
    <rPh sb="2" eb="3">
      <t>メイ</t>
    </rPh>
    <phoneticPr fontId="1"/>
  </si>
  <si>
    <t>事業名</t>
  </si>
  <si>
    <t>事業CD</t>
    <rPh sb="0" eb="2">
      <t>ジギョウ</t>
    </rPh>
    <phoneticPr fontId="1"/>
  </si>
  <si>
    <t>業種CD</t>
    <rPh sb="0" eb="2">
      <t>ギョウシュ</t>
    </rPh>
    <phoneticPr fontId="1"/>
  </si>
  <si>
    <t>管理者の情報</t>
    <rPh sb="0" eb="3">
      <t>カンリシャ</t>
    </rPh>
    <rPh sb="4" eb="6">
      <t>ジョウホウ</t>
    </rPh>
    <phoneticPr fontId="1"/>
  </si>
  <si>
    <r>
      <t>面積(km</t>
    </r>
    <r>
      <rPr>
        <b/>
        <vertAlign val="superscript"/>
        <sz val="11"/>
        <color theme="1"/>
        <rFont val="ＭＳ ゴシック"/>
        <family val="3"/>
        <charset val="128"/>
      </rPr>
      <t>2</t>
    </r>
    <r>
      <rPr>
        <b/>
        <sz val="11"/>
        <color theme="1"/>
        <rFont val="ＭＳ ゴシック"/>
        <family val="3"/>
        <charset val="128"/>
      </rPr>
      <t>)</t>
    </r>
  </si>
  <si>
    <t>2. 老朽化の状況</t>
  </si>
  <si>
    <t>全体総括</t>
    <rPh sb="0" eb="2">
      <t>ゼンタイ</t>
    </rPh>
    <rPh sb="2" eb="4">
      <t>ソウカツ</t>
    </rPh>
    <phoneticPr fontId="1"/>
  </si>
  <si>
    <t>1⑤</t>
  </si>
  <si>
    <t>業種名</t>
    <rPh sb="2" eb="3">
      <t>メイ</t>
    </rPh>
    <phoneticPr fontId="1"/>
  </si>
  <si>
    <t>■</t>
  </si>
  <si>
    <t>類似団体区分</t>
    <rPh sb="4" eb="6">
      <t>クブン</t>
    </rPh>
    <phoneticPr fontId="1"/>
  </si>
  <si>
    <t>⑤経費回収率(％)</t>
  </si>
  <si>
    <t>人口（人）</t>
    <rPh sb="0" eb="2">
      <t>ジンコウ</t>
    </rPh>
    <rPh sb="3" eb="4">
      <t>ヒト</t>
    </rPh>
    <phoneticPr fontId="1"/>
  </si>
  <si>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</si>
  <si>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1"/>
  </si>
  <si>
    <t>大項目</t>
    <rPh sb="0" eb="3">
      <t>ダイコウモク</t>
    </rPh>
    <phoneticPr fontId="1"/>
  </si>
  <si>
    <t>当該団体値（当該値）</t>
    <rPh sb="2" eb="4">
      <t>ダンタイ</t>
    </rPh>
    <phoneticPr fontId="1"/>
  </si>
  <si>
    <t>資金不足比率(％)</t>
  </si>
  <si>
    <r>
      <t>1か月20ｍ</t>
    </r>
    <r>
      <rPr>
        <b/>
        <vertAlign val="superscript"/>
        <sz val="12"/>
        <color theme="1"/>
        <rFont val="ＭＳ ゴシック"/>
        <family val="3"/>
        <charset val="128"/>
      </rPr>
      <t>3</t>
    </r>
    <r>
      <rPr>
        <b/>
        <sz val="11"/>
        <color theme="1"/>
        <rFont val="ＭＳ ゴシック"/>
        <family val="3"/>
        <charset val="128"/>
      </rPr>
      <t>当たり家庭料金(円)</t>
    </r>
  </si>
  <si>
    <t>自己資本構成比率(％)</t>
  </si>
  <si>
    <t>普及率(％)</t>
  </si>
  <si>
    <t>施設CD</t>
    <rPh sb="0" eb="2">
      <t>シセツ</t>
    </rPh>
    <phoneticPr fontId="1"/>
  </si>
  <si>
    <t>1. 経営の健全性・効率性</t>
  </si>
  <si>
    <t>有収率(％)</t>
    <rPh sb="0" eb="1">
      <t>ユウ</t>
    </rPh>
    <rPh sb="1" eb="3">
      <t>シュウリツ</t>
    </rPh>
    <phoneticPr fontId="1"/>
  </si>
  <si>
    <t>③流動比率(％)</t>
    <rPh sb="1" eb="3">
      <t>リュウドウ</t>
    </rPh>
    <rPh sb="3" eb="5">
      <t>ヒリツ</t>
    </rPh>
    <phoneticPr fontId="1"/>
  </si>
  <si>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</si>
  <si>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</si>
  <si>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</si>
  <si>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1⑧</t>
  </si>
  <si>
    <t>年度</t>
    <rPh sb="0" eb="2">
      <t>ネンド</t>
    </rPh>
    <phoneticPr fontId="1"/>
  </si>
  <si>
    <t>－</t>
  </si>
  <si>
    <t>類似団体平均値（平均値）</t>
  </si>
  <si>
    <t>2①</t>
  </si>
  <si>
    <t>【】</t>
  </si>
  <si>
    <t>令和6年度全国平均</t>
    <rPh sb="0" eb="2">
      <t>レイワ</t>
    </rPh>
    <rPh sb="3" eb="5">
      <t>ネンド</t>
    </rPh>
    <phoneticPr fontId="1"/>
  </si>
  <si>
    <t>業務CD</t>
    <rPh sb="0" eb="2">
      <t>ギョウム</t>
    </rPh>
    <phoneticPr fontId="1"/>
  </si>
  <si>
    <t>分析欄</t>
    <rPh sb="0" eb="2">
      <t>ブンセキ</t>
    </rPh>
    <rPh sb="2" eb="3">
      <t>ラン</t>
    </rPh>
    <phoneticPr fontId="1"/>
  </si>
  <si>
    <t>1. 経営の健全性・効率性について</t>
  </si>
  <si>
    <t>2. 老朽化の状況について</t>
  </si>
  <si>
    <t>1④</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</si>
  <si>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</si>
  <si>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</si>
  <si>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1①</t>
  </si>
  <si>
    <t>②累積欠損金比率(％)</t>
  </si>
  <si>
    <t>1②</t>
  </si>
  <si>
    <t>1③</t>
  </si>
  <si>
    <t>1⑥</t>
  </si>
  <si>
    <t>1⑦</t>
  </si>
  <si>
    <t>2②</t>
  </si>
  <si>
    <t>①経常収支比率(％)</t>
  </si>
  <si>
    <t>東京都　青梅市</t>
  </si>
  <si>
    <t>2③</t>
  </si>
  <si>
    <t>1. 経営の健全性・効率性</t>
    <rPh sb="3" eb="5">
      <t>ケイエイ</t>
    </rPh>
    <rPh sb="6" eb="9">
      <t>ケンゼンセイ</t>
    </rPh>
    <rPh sb="10" eb="12">
      <t>コウリツ</t>
    </rPh>
    <rPh sb="12" eb="13">
      <t>セイ</t>
    </rPh>
    <phoneticPr fontId="1"/>
  </si>
  <si>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</si>
  <si>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</si>
  <si>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</si>
  <si>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</si>
  <si>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基本情報</t>
    <rPh sb="0" eb="2">
      <t>キホン</t>
    </rPh>
    <rPh sb="2" eb="4">
      <t>ジョウホウ</t>
    </rPh>
    <phoneticPr fontId="1"/>
  </si>
  <si>
    <t>中項目</t>
    <rPh sb="0" eb="1">
      <t>チュウ</t>
    </rPh>
    <rPh sb="1" eb="3">
      <t>コウモク</t>
    </rPh>
    <phoneticPr fontId="1"/>
  </si>
  <si>
    <t>④企業債残高対事業規模比率(％)</t>
  </si>
  <si>
    <t>⑥汚水処理原価(円)</t>
    <rPh sb="1" eb="3">
      <t>オスイ</t>
    </rPh>
    <rPh sb="3" eb="5">
      <t>ショリ</t>
    </rPh>
    <rPh sb="5" eb="7">
      <t>ゲンカ</t>
    </rPh>
    <rPh sb="8" eb="9">
      <t>エン</t>
    </rPh>
    <phoneticPr fontId="1"/>
  </si>
  <si>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</si>
  <si>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</si>
  <si>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</si>
  <si>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</si>
  <si>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</si>
  <si>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</si>
  <si>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</si>
  <si>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</si>
  <si>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</si>
  <si>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</si>
  <si>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</si>
  <si>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</si>
  <si>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</si>
  <si>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</si>
  <si>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</si>
  <si>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</si>
  <si>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</si>
  <si>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</si>
  <si>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</si>
  <si>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</si>
  <si>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</si>
  <si>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</si>
  <si>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</si>
  <si>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</si>
  <si>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類似団体平均(N-4)</t>
  </si>
  <si>
    <t>全国平均</t>
  </si>
  <si>
    <t>類似団体平均(N-3)</t>
  </si>
  <si>
    <t>類似団体平均(N-2)</t>
  </si>
  <si>
    <t>類似団体平均(N-1)</t>
  </si>
  <si>
    <t>類似団体平均(N)</t>
  </si>
  <si>
    <t>参照用</t>
    <rPh sb="0" eb="3">
      <t>サンショウヨウ</t>
    </rPh>
    <phoneticPr fontId="1"/>
  </si>
  <si>
    <t>法適用</t>
  </si>
  <si>
    <t>下水道事業</t>
  </si>
  <si>
    <t>公共下水道</t>
  </si>
  <si>
    <t>Ac1</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</si>
  <si>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</si>
  <si>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</si>
  <si>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</si>
  <si>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</si>
  <si>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</si>
  <si>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</si>
  <si>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</si>
  <si>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</si>
  <si>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</si>
  <si>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"R"yy</t>
  </si>
  <si>
    <t>←書式設定</t>
    <rPh sb="1" eb="3">
      <t>ショシキ</t>
    </rPh>
    <rPh sb="3" eb="5">
      <t>セッテイ</t>
    </rPh>
    <phoneticPr fontId="1"/>
  </si>
  <si>
    <t>②管渠老朽化率は3.43％となっている。減価償却が完了している管渠は少ないものの、公共下水道事業の開始から50年が経過しており、今後数年で増えてくることが想定されている。③管渠改善率は平均値よりも低くなっているが、修繕改築計画を策定し、改善・長寿命化に取り組んでいる。また、改築に当たっては、費用を抑えられるよう、開削工法以外に、管更生工法による改築も検討をしている。
また、市内のポンプ場については、経年劣化により改修が必要な箇所が増えていることなどから、順次改修を行っていく予定である。なお、対策可能な機械等については、長寿命化を図っているほか、人口の減少傾向なども考えあわせ、一部ポンプ場については、より改修・維持経費の低いマンホールポンプへの置き換えも選択肢に含め、検討している。
①有形固定資産減価償却率が低いのは、令和６年度が法適用５年度目であるためと考えられる。</t>
    <rPh sb="34" eb="35">
      <t>スク</t>
    </rPh>
    <rPh sb="248" eb="250">
      <t>タイサク</t>
    </rPh>
    <phoneticPr fontId="1"/>
  </si>
  <si>
    <t>経営の健全性について、当市は起伏の多い地形であることから、管路だけでなくポンプ場やマンホールポンプの設置も多く、⑥汚水処理原価が、平均値よりも高くなっている。特に、資本費の占める割合が他自治体より高い傾向にあり、⑤経費回収率は75.87％にとどまっている。
そのため、他会計からの繰入金を受けることで、汚水処理に要する経費を賄っており、①経常収支比率は100.00％となっている。これにより、令和６年度は未処理欠損金が発生せず、前年度発生した累積欠損金についても、資本金の取り崩しによる欠損補てん処分を行ったため、②累積欠損金比率は0.00％に抑えられているが、繰入金に頼っている状況が改善されなければ、今後欠損金の発生および累積が懸念される状況に変わりはない。
③流動比率は平均値と比較して低く、70.70％となっているが、これは、一年以内に償還する企業債の金額が大きいためで、次年度の使用料収入および他会計繰入金を充てて対応しており、資金不足にまでは陥っていない。
また、当市は昭和４７年度より公共下水道事業を開始しており、初期投資が莫大であったものの、現在では当初の工事に係る財源として借り入れた企業債の償還は終了している。そのため、④企業債残高対事業規模比率は平均値を下回っており、資産規模から見ても大きくはないといえる。令和７年度にかけて、新たに高地の公共下水道の整備に取り組んでいるほか、管渠・ポンプ場の老朽化にともなう計画的な改修が必要とされているが、償還を終了する企業債は増えていくため、企業債残高は令和7年度には増加を見込んでいるが、その後は横ばいから減少の傾向となると予想される。
一方、効率性の点で見ると、⑧水洗化率は99.34％と高い水準となっている。</t>
    <rPh sb="196" eb="198">
      <t>レイワ</t>
    </rPh>
    <rPh sb="199" eb="201">
      <t>ネンド</t>
    </rPh>
    <rPh sb="202" eb="208">
      <t>ミショリケッソンキン</t>
    </rPh>
    <rPh sb="214" eb="217">
      <t>ゼンネンド</t>
    </rPh>
    <rPh sb="217" eb="219">
      <t>ハッセイ</t>
    </rPh>
    <rPh sb="221" eb="226">
      <t>ルイセキケッソンキン</t>
    </rPh>
    <rPh sb="232" eb="234">
      <t>シホン</t>
    </rPh>
    <rPh sb="234" eb="235">
      <t>キン</t>
    </rPh>
    <rPh sb="236" eb="237">
      <t>ト</t>
    </rPh>
    <rPh sb="238" eb="239">
      <t>クズ</t>
    </rPh>
    <rPh sb="243" eb="245">
      <t>ケッソン</t>
    </rPh>
    <rPh sb="245" eb="246">
      <t>ホ</t>
    </rPh>
    <rPh sb="248" eb="250">
      <t>ショブン</t>
    </rPh>
    <rPh sb="251" eb="252">
      <t>イ</t>
    </rPh>
    <rPh sb="302" eb="304">
      <t>コンゴ</t>
    </rPh>
    <rPh sb="308" eb="310">
      <t>ハッセイ</t>
    </rPh>
    <rPh sb="313" eb="315">
      <t>ルイセキ</t>
    </rPh>
    <rPh sb="316" eb="318">
      <t>ケネン</t>
    </rPh>
    <rPh sb="321" eb="323">
      <t>ジョウキョウ</t>
    </rPh>
    <rPh sb="324" eb="325">
      <t>カ</t>
    </rPh>
    <phoneticPr fontId="1"/>
  </si>
  <si>
    <r>
      <t xml:space="preserve">当市は起伏の大きい地勢であるため、設備投資が多額に膨らんでおり、かつ、その設備の更新時期が近付いている。また、埼玉県八潮市で発生した下水道管の老朽化を原因とする道路陥没事故の発生を契機として、管きょの老朽化対策について取り組む必要に迫られている。
老朽化対策を進めるための課題として、特に技術職員の確保がままならず、業務に支障をきたしていることが挙げられる。その対応として、ウォーターPPPの導入検討を進めている。
</t>
    </r>
    <r>
      <rPr>
        <sz val="8"/>
        <rFont val="ＭＳ ゴシック"/>
        <family val="3"/>
        <charset val="128"/>
      </rPr>
      <t>収益については、汚水処理原価に対して使用料単価が低く、基準外の他会計繰入金に大きく依存している状況である。この解消のためには、安定した使用料収入の確保が不可欠であるが、当市においても人口減少は進んでおり、令和16年度には処理区域内人口は、令和６年度比で約6.29％の減と見込んでいる。有収水量も同様に減少する見込みとなっており、使用料収入の増額改定が必要と考え、検討を進めている。
逆に、費用については、物価高騰や労務単価の上昇の影響は大きいものの、そもそも人員を確保できないため人件費が結果として抑えられる見込みであること、処理区域内人口の減少から処理水量が減る見込みであることから、経常費用は、令和８年度に大きく上がるものの、その後は横ばいから減少傾向となると見込んでいる。老朽化の状況についてで触れたように、施設の最適化による維持管理費の縮減など、経費節減について引き続き取り組んでいく。</t>
    </r>
    <rPh sb="55" eb="61">
      <t>サイタマケンヤシオシ</t>
    </rPh>
    <rPh sb="66" eb="75">
      <t>ゲスイドウカン</t>
    </rPh>
    <rPh sb="75" eb="80">
      <t>ゲンイン</t>
    </rPh>
    <rPh sb="80" eb="86">
      <t>ドウロカン</t>
    </rPh>
    <rPh sb="87" eb="89">
      <t>ハッセイ</t>
    </rPh>
    <rPh sb="90" eb="92">
      <t>ケイキ</t>
    </rPh>
    <rPh sb="96" eb="105">
      <t>カンキョノロウキュ</t>
    </rPh>
    <rPh sb="116" eb="117">
      <t>セマ</t>
    </rPh>
    <rPh sb="124" eb="127">
      <t>ロウキュウカ</t>
    </rPh>
    <rPh sb="127" eb="129">
      <t>タイサク</t>
    </rPh>
    <rPh sb="130" eb="131">
      <t>スス</t>
    </rPh>
    <rPh sb="136" eb="138">
      <t>カダイ</t>
    </rPh>
    <rPh sb="142" eb="143">
      <t>トク</t>
    </rPh>
    <rPh sb="144" eb="146">
      <t>ギジュツ</t>
    </rPh>
    <rPh sb="146" eb="148">
      <t>ショクイン</t>
    </rPh>
    <rPh sb="149" eb="151">
      <t>カクホ</t>
    </rPh>
    <rPh sb="158" eb="160">
      <t>ギョウム</t>
    </rPh>
    <rPh sb="161" eb="163">
      <t>シショウ</t>
    </rPh>
    <rPh sb="173" eb="174">
      <t>ア</t>
    </rPh>
    <rPh sb="181" eb="183">
      <t>タイオウ</t>
    </rPh>
    <rPh sb="196" eb="200">
      <t>ドウニ</t>
    </rPh>
    <rPh sb="201" eb="202">
      <t>スス</t>
    </rPh>
    <rPh sb="208" eb="210">
      <t>シュウエキ</t>
    </rPh>
    <rPh sb="235" eb="239">
      <t>キジュ</t>
    </rPh>
    <rPh sb="246" eb="247">
      <t>オオ</t>
    </rPh>
    <rPh sb="249" eb="251">
      <t>イゾン</t>
    </rPh>
    <rPh sb="263" eb="265">
      <t>カイショウ</t>
    </rPh>
    <rPh sb="271" eb="281">
      <t>アンテイシタシヨウリ</t>
    </rPh>
    <rPh sb="281" eb="283">
      <t>カクホ</t>
    </rPh>
    <rPh sb="284" eb="287">
      <t>フカケツ</t>
    </rPh>
    <rPh sb="292" eb="294">
      <t>トウシ</t>
    </rPh>
    <rPh sb="299" eb="309">
      <t>ジンコウゲンショ</t>
    </rPh>
    <rPh sb="310" eb="312">
      <t>レイワ</t>
    </rPh>
    <rPh sb="314" eb="316">
      <t>ネンド</t>
    </rPh>
    <rPh sb="318" eb="326">
      <t>ショリクイキナイ</t>
    </rPh>
    <rPh sb="327" eb="329">
      <t>レイワ</t>
    </rPh>
    <rPh sb="330" eb="332">
      <t>ネンド</t>
    </rPh>
    <rPh sb="332" eb="333">
      <t>ヒ</t>
    </rPh>
    <rPh sb="334" eb="335">
      <t>ヤク</t>
    </rPh>
    <rPh sb="341" eb="342">
      <t>ゲン</t>
    </rPh>
    <rPh sb="343" eb="345">
      <t>ミコ</t>
    </rPh>
    <rPh sb="350" eb="355">
      <t>ユウシュウ</t>
    </rPh>
    <rPh sb="355" eb="357">
      <t>ドウヨウ</t>
    </rPh>
    <rPh sb="358" eb="360">
      <t>ゲンショウ</t>
    </rPh>
    <rPh sb="362" eb="364">
      <t>ミコ</t>
    </rPh>
    <rPh sb="372" eb="377">
      <t>シヨウリョウシュウニュウ</t>
    </rPh>
    <rPh sb="378" eb="380">
      <t>ゾウガク</t>
    </rPh>
    <rPh sb="380" eb="382">
      <t>カイテイ</t>
    </rPh>
    <rPh sb="383" eb="385">
      <t>ヒツヨウ</t>
    </rPh>
    <rPh sb="386" eb="387">
      <t>カンガ</t>
    </rPh>
    <rPh sb="389" eb="391">
      <t>ケントウ</t>
    </rPh>
    <rPh sb="392" eb="393">
      <t>スス</t>
    </rPh>
    <rPh sb="399" eb="400">
      <t>ギャク</t>
    </rPh>
    <rPh sb="402" eb="404">
      <t>ヒヨウ</t>
    </rPh>
    <rPh sb="410" eb="415">
      <t>ブッカコ</t>
    </rPh>
    <rPh sb="415" eb="420">
      <t>ロウムタン</t>
    </rPh>
    <rPh sb="420" eb="422">
      <t>ジョウショウ</t>
    </rPh>
    <rPh sb="423" eb="425">
      <t>エイキョウ</t>
    </rPh>
    <rPh sb="426" eb="427">
      <t>オオ</t>
    </rPh>
    <rPh sb="437" eb="439">
      <t>ジンイン</t>
    </rPh>
    <rPh sb="440" eb="442">
      <t>カクホ</t>
    </rPh>
    <rPh sb="448" eb="451">
      <t>ジンケンヒ</t>
    </rPh>
    <rPh sb="452" eb="454">
      <t>ケッカ</t>
    </rPh>
    <rPh sb="457" eb="458">
      <t>オサ</t>
    </rPh>
    <rPh sb="462" eb="464">
      <t>ミコ</t>
    </rPh>
    <rPh sb="471" eb="479">
      <t>ショリクイキナイ</t>
    </rPh>
    <rPh sb="479" eb="481">
      <t>ゲンショウ</t>
    </rPh>
    <rPh sb="483" eb="487">
      <t>ショリスイリョウ</t>
    </rPh>
    <rPh sb="488" eb="489">
      <t>ヘ</t>
    </rPh>
    <rPh sb="490" eb="492">
      <t>ミコ</t>
    </rPh>
    <rPh sb="507" eb="509">
      <t>レイワ</t>
    </rPh>
    <rPh sb="510" eb="512">
      <t>ネンド</t>
    </rPh>
    <rPh sb="513" eb="514">
      <t>オオ</t>
    </rPh>
    <rPh sb="516" eb="517">
      <t>ア</t>
    </rPh>
    <rPh sb="525" eb="527">
      <t>アト</t>
    </rPh>
    <rPh sb="527" eb="528">
      <t>ヨコ</t>
    </rPh>
    <rPh sb="532" eb="536">
      <t>ゲンショウケイコウ</t>
    </rPh>
    <rPh sb="547" eb="550">
      <t>ロウキュウカ</t>
    </rPh>
    <rPh sb="551" eb="553">
      <t>ジョウキョウ</t>
    </rPh>
    <rPh sb="558" eb="559">
      <t>フ</t>
    </rPh>
    <rPh sb="565" eb="567">
      <t>シセツ</t>
    </rPh>
    <rPh sb="568" eb="571">
      <t>サイ</t>
    </rPh>
    <rPh sb="574" eb="580">
      <t>イジカンリ</t>
    </rPh>
    <rPh sb="580" eb="582">
      <t>シュクゲン</t>
    </rPh>
    <rPh sb="585" eb="589">
      <t>ケイヒセツゲン</t>
    </rPh>
    <rPh sb="593" eb="598">
      <t>ヒキツヅキ取</t>
    </rPh>
    <rPh sb="599" eb="600">
      <t>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</si>
</sst>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quot;△&quot;#,##0.00"/>
    <numFmt numFmtId="177" formatCode="#,##0;&quot;△&quot;#,##0"/>
    <numFmt numFmtId="178" formatCode="&quot;R&quot;yy"/>
    <numFmt numFmtId="179" formatCode="0.00_);[Red]\(0.00\)"/>
    <numFmt numFmtId="180" formatCode="#,##0.00;&quot;△&quot;#,##0.00;&quot;-&quot;"/>
  </numFmts>
  <fonts count="20"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
      <sz val="9"/>
      <name val="ＭＳ ゴシック"/>
      <family val="3"/>
    </font>
    <font>
      <sz val="9"/>
      <name val="ＭＳ ゴシック"/>
      <family val="3"/>
      <charset val="128"/>
    </font>
    <font>
      <sz val="8"/>
      <name val="ＭＳ ゴシック"/>
      <family val="3"/>
    </font>
    <font>
      <sz val="8"/>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8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3" fillId="0" borderId="8" xfId="0" applyFont="1" applyBorder="1">
      <alignment vertical="center"/>
    </xf>
    <xf numFmtId="0" fontId="3" fillId="0" borderId="9" xfId="0" applyFont="1" applyBorder="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2" xfId="0" applyFill="1" applyBorder="1" applyAlignment="1">
      <alignment vertical="center" shrinkToFit="1"/>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6" fillId="0" borderId="0" xfId="0" applyFont="1">
      <alignment vertical="center"/>
    </xf>
    <xf numFmtId="180" fontId="0" fillId="5" borderId="2" xfId="1" applyNumberFormat="1" applyFont="1" applyFill="1" applyBorder="1" applyAlignment="1">
      <alignment vertical="center" shrinkToFit="1"/>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3" fillId="0" borderId="2" xfId="0" applyFont="1" applyBorder="1" applyAlignment="1" applyProtection="1">
      <alignment horizontal="center" vertical="center"/>
      <protection hidden="1"/>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3" fillId="0" borderId="6"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8" xfId="0" applyFont="1" applyBorder="1" applyAlignment="1">
      <alignment horizontal="left"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16" fillId="0" borderId="4"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5"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8" xfId="0" applyFont="1" applyBorder="1" applyAlignment="1" applyProtection="1">
      <alignment horizontal="left" vertical="top" wrapText="1"/>
      <protection locked="0"/>
    </xf>
    <xf numFmtId="0" fontId="19" fillId="0" borderId="4" xfId="0" applyFont="1" applyBorder="1" applyAlignment="1" applyProtection="1">
      <alignment horizontal="left" vertical="top" wrapText="1"/>
      <protection locked="0"/>
    </xf>
    <xf numFmtId="0" fontId="19" fillId="0" borderId="5"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0.09</c:v>
                </c:pt>
                <c:pt idx="1">
                  <c:v>0.25</c:v>
                </c:pt>
                <c:pt idx="2">
                  <c:v>0.02</c:v>
                </c:pt>
                <c:pt idx="3">
                  <c:v>0.04</c:v>
                </c:pt>
                <c:pt idx="4">
                  <c:v>0.01</c:v>
                </c:pt>
              </c:numCache>
            </c:numRef>
          </c:val>
          <c:extLst>
            <c:ext xmlns:c16="http://schemas.microsoft.com/office/drawing/2014/chart" uri="{C3380CC4-5D6E-409C-BE32-E72D297353CC}">
              <c16:uniqueId val="{00000000-511F-4120-8E6B-57DEB180BFC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0.21</c:v>
                </c:pt>
                <c:pt idx="3">
                  <c:v>0.2</c:v>
                </c:pt>
                <c:pt idx="4">
                  <c:v>0.22</c:v>
                </c:pt>
              </c:numCache>
            </c:numRef>
          </c:val>
          <c:smooth val="0"/>
          <c:extLst>
            <c:ext xmlns:c16="http://schemas.microsoft.com/office/drawing/2014/chart" uri="{C3380CC4-5D6E-409C-BE32-E72D297353CC}">
              <c16:uniqueId val="{00000001-511F-4120-8E6B-57DEB180BFCA}"/>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132" l="0.70000000000000062" r="0.70000000000000062" t="0.75000000000001132"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E26-4C07-85A6-7EF68C18B14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61.7</c:v>
                </c:pt>
                <c:pt idx="1">
                  <c:v>63.04</c:v>
                </c:pt>
                <c:pt idx="2">
                  <c:v>60.55</c:v>
                </c:pt>
                <c:pt idx="3">
                  <c:v>61.49</c:v>
                </c:pt>
                <c:pt idx="4">
                  <c:v>62.15</c:v>
                </c:pt>
              </c:numCache>
            </c:numRef>
          </c:val>
          <c:smooth val="0"/>
          <c:extLst>
            <c:ext xmlns:c16="http://schemas.microsoft.com/office/drawing/2014/chart" uri="{C3380CC4-5D6E-409C-BE32-E72D297353CC}">
              <c16:uniqueId val="{00000001-2E26-4C07-85A6-7EF68C18B143}"/>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99.07</c:v>
                </c:pt>
                <c:pt idx="1">
                  <c:v>99.23</c:v>
                </c:pt>
                <c:pt idx="2">
                  <c:v>99.26</c:v>
                </c:pt>
                <c:pt idx="3">
                  <c:v>99.29</c:v>
                </c:pt>
                <c:pt idx="4">
                  <c:v>99.34</c:v>
                </c:pt>
              </c:numCache>
            </c:numRef>
          </c:val>
          <c:extLst>
            <c:ext xmlns:c16="http://schemas.microsoft.com/office/drawing/2014/chart" uri="{C3380CC4-5D6E-409C-BE32-E72D297353CC}">
              <c16:uniqueId val="{00000000-0DB6-427F-AAD4-49D1E868A4BF}"/>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94.56</c:v>
                </c:pt>
                <c:pt idx="1">
                  <c:v>94.75</c:v>
                </c:pt>
                <c:pt idx="2">
                  <c:v>94.92</c:v>
                </c:pt>
                <c:pt idx="3">
                  <c:v>95.01</c:v>
                </c:pt>
                <c:pt idx="4">
                  <c:v>94.96</c:v>
                </c:pt>
              </c:numCache>
            </c:numRef>
          </c:val>
          <c:smooth val="0"/>
          <c:extLst>
            <c:ext xmlns:c16="http://schemas.microsoft.com/office/drawing/2014/chart" uri="{C3380CC4-5D6E-409C-BE32-E72D297353CC}">
              <c16:uniqueId val="{00000001-0DB6-427F-AAD4-49D1E868A4BF}"/>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109.91</c:v>
                </c:pt>
                <c:pt idx="1">
                  <c:v>99.53</c:v>
                </c:pt>
                <c:pt idx="2">
                  <c:v>99.13</c:v>
                </c:pt>
                <c:pt idx="3">
                  <c:v>101.06</c:v>
                </c:pt>
                <c:pt idx="4">
                  <c:v>100</c:v>
                </c:pt>
              </c:numCache>
            </c:numRef>
          </c:val>
          <c:extLst>
            <c:ext xmlns:c16="http://schemas.microsoft.com/office/drawing/2014/chart" uri="{C3380CC4-5D6E-409C-BE32-E72D297353CC}">
              <c16:uniqueId val="{00000000-BA0E-4C64-B791-464E4B5C5A0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106.55</c:v>
                </c:pt>
                <c:pt idx="1">
                  <c:v>106.01</c:v>
                </c:pt>
                <c:pt idx="2">
                  <c:v>105.5</c:v>
                </c:pt>
                <c:pt idx="3">
                  <c:v>105.24</c:v>
                </c:pt>
                <c:pt idx="4">
                  <c:v>105.55</c:v>
                </c:pt>
              </c:numCache>
            </c:numRef>
          </c:val>
          <c:smooth val="0"/>
          <c:extLst>
            <c:ext xmlns:c16="http://schemas.microsoft.com/office/drawing/2014/chart" uri="{C3380CC4-5D6E-409C-BE32-E72D297353CC}">
              <c16:uniqueId val="{00000001-BA0E-4C64-B791-464E4B5C5A0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77" l="0.70000000000000062" r="0.70000000000000062" t="0.75000000000001077"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4.3</c:v>
                </c:pt>
                <c:pt idx="1">
                  <c:v>8.5500000000000007</c:v>
                </c:pt>
                <c:pt idx="2">
                  <c:v>12.71</c:v>
                </c:pt>
                <c:pt idx="3">
                  <c:v>16.57</c:v>
                </c:pt>
                <c:pt idx="4">
                  <c:v>20.309999999999999</c:v>
                </c:pt>
              </c:numCache>
            </c:numRef>
          </c:val>
          <c:extLst>
            <c:ext xmlns:c16="http://schemas.microsoft.com/office/drawing/2014/chart" uri="{C3380CC4-5D6E-409C-BE32-E72D297353CC}">
              <c16:uniqueId val="{00000000-9E38-4D5E-AEEF-13A00C5A2B4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28.87</c:v>
                </c:pt>
                <c:pt idx="1">
                  <c:v>31.34</c:v>
                </c:pt>
                <c:pt idx="2">
                  <c:v>32.909999999999997</c:v>
                </c:pt>
                <c:pt idx="3">
                  <c:v>34.869999999999997</c:v>
                </c:pt>
                <c:pt idx="4">
                  <c:v>36.700000000000003</c:v>
                </c:pt>
              </c:numCache>
            </c:numRef>
          </c:val>
          <c:smooth val="0"/>
          <c:extLst>
            <c:ext xmlns:c16="http://schemas.microsoft.com/office/drawing/2014/chart" uri="{C3380CC4-5D6E-409C-BE32-E72D297353CC}">
              <c16:uniqueId val="{00000001-9E38-4D5E-AEEF-13A00C5A2B4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formatCode="#,##0.00;&quot;△&quot;#,##0.00;&quot;-&quot;">
                  <c:v>0.51</c:v>
                </c:pt>
                <c:pt idx="4" formatCode="#,##0.00;&quot;△&quot;#,##0.00;&quot;-&quot;">
                  <c:v>3.43</c:v>
                </c:pt>
              </c:numCache>
            </c:numRef>
          </c:val>
          <c:extLst>
            <c:ext xmlns:c16="http://schemas.microsoft.com/office/drawing/2014/chart" uri="{C3380CC4-5D6E-409C-BE32-E72D297353CC}">
              <c16:uniqueId val="{00000000-646A-489E-B543-73C3F17A136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5.64</c:v>
                </c:pt>
                <c:pt idx="1">
                  <c:v>6.43</c:v>
                </c:pt>
                <c:pt idx="2">
                  <c:v>7.75</c:v>
                </c:pt>
                <c:pt idx="3">
                  <c:v>9.44</c:v>
                </c:pt>
                <c:pt idx="4">
                  <c:v>10.69</c:v>
                </c:pt>
              </c:numCache>
            </c:numRef>
          </c:val>
          <c:smooth val="0"/>
          <c:extLst>
            <c:ext xmlns:c16="http://schemas.microsoft.com/office/drawing/2014/chart" uri="{C3380CC4-5D6E-409C-BE32-E72D297353CC}">
              <c16:uniqueId val="{00000001-646A-489E-B543-73C3F17A136D}"/>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121" l="0.70000000000000062" r="0.70000000000000062" t="0.75000000000001121"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formatCode="#,##0.00;&quot;△&quot;#,##0.00;&quot;-&quot;">
                  <c:v>1.48</c:v>
                </c:pt>
                <c:pt idx="3" formatCode="#,##0.00;&quot;△&quot;#,##0.00;&quot;-&quot;">
                  <c:v>1.1299999999999999</c:v>
                </c:pt>
                <c:pt idx="4">
                  <c:v>0</c:v>
                </c:pt>
              </c:numCache>
            </c:numRef>
          </c:val>
          <c:extLst>
            <c:ext xmlns:c16="http://schemas.microsoft.com/office/drawing/2014/chart" uri="{C3380CC4-5D6E-409C-BE32-E72D297353CC}">
              <c16:uniqueId val="{00000000-194B-43AD-B4C7-F6E08BA80670}"/>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5.95</c:v>
                </c:pt>
                <c:pt idx="1">
                  <c:v>5.27</c:v>
                </c:pt>
                <c:pt idx="2">
                  <c:v>4.83</c:v>
                </c:pt>
                <c:pt idx="3">
                  <c:v>4.5</c:v>
                </c:pt>
                <c:pt idx="4">
                  <c:v>4.38</c:v>
                </c:pt>
              </c:numCache>
            </c:numRef>
          </c:val>
          <c:smooth val="0"/>
          <c:extLst>
            <c:ext xmlns:c16="http://schemas.microsoft.com/office/drawing/2014/chart" uri="{C3380CC4-5D6E-409C-BE32-E72D297353CC}">
              <c16:uniqueId val="{00000001-194B-43AD-B4C7-F6E08BA80670}"/>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23.41</c:v>
                </c:pt>
                <c:pt idx="1">
                  <c:v>24.67</c:v>
                </c:pt>
                <c:pt idx="2">
                  <c:v>36.46</c:v>
                </c:pt>
                <c:pt idx="3">
                  <c:v>46.34</c:v>
                </c:pt>
                <c:pt idx="4">
                  <c:v>70.7</c:v>
                </c:pt>
              </c:numCache>
            </c:numRef>
          </c:val>
          <c:extLst>
            <c:ext xmlns:c16="http://schemas.microsoft.com/office/drawing/2014/chart" uri="{C3380CC4-5D6E-409C-BE32-E72D297353CC}">
              <c16:uniqueId val="{00000000-5790-47B6-9ECC-58DBE973521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72.930000000000007</c:v>
                </c:pt>
                <c:pt idx="1">
                  <c:v>80.08</c:v>
                </c:pt>
                <c:pt idx="2">
                  <c:v>87.33</c:v>
                </c:pt>
                <c:pt idx="3">
                  <c:v>92.26</c:v>
                </c:pt>
                <c:pt idx="4">
                  <c:v>99.9</c:v>
                </c:pt>
              </c:numCache>
            </c:numRef>
          </c:val>
          <c:smooth val="0"/>
          <c:extLst>
            <c:ext xmlns:c16="http://schemas.microsoft.com/office/drawing/2014/chart" uri="{C3380CC4-5D6E-409C-BE32-E72D297353CC}">
              <c16:uniqueId val="{00000001-5790-47B6-9ECC-58DBE973521B}"/>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527.47</c:v>
                </c:pt>
                <c:pt idx="1">
                  <c:v>483.5</c:v>
                </c:pt>
                <c:pt idx="2">
                  <c:v>491.63</c:v>
                </c:pt>
                <c:pt idx="3">
                  <c:v>470.35</c:v>
                </c:pt>
                <c:pt idx="4">
                  <c:v>474.56</c:v>
                </c:pt>
              </c:numCache>
            </c:numRef>
          </c:val>
          <c:extLst>
            <c:ext xmlns:c16="http://schemas.microsoft.com/office/drawing/2014/chart" uri="{C3380CC4-5D6E-409C-BE32-E72D297353CC}">
              <c16:uniqueId val="{00000000-818A-431C-A296-08338871243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730.52</c:v>
                </c:pt>
                <c:pt idx="1">
                  <c:v>672.33</c:v>
                </c:pt>
                <c:pt idx="2">
                  <c:v>668.8</c:v>
                </c:pt>
                <c:pt idx="3">
                  <c:v>652.79999999999995</c:v>
                </c:pt>
                <c:pt idx="4">
                  <c:v>624.62</c:v>
                </c:pt>
              </c:numCache>
            </c:numRef>
          </c:val>
          <c:smooth val="0"/>
          <c:extLst>
            <c:ext xmlns:c16="http://schemas.microsoft.com/office/drawing/2014/chart" uri="{C3380CC4-5D6E-409C-BE32-E72D297353CC}">
              <c16:uniqueId val="{00000001-818A-431C-A296-08338871243D}"/>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77.31</c:v>
                </c:pt>
                <c:pt idx="1">
                  <c:v>77.099999999999994</c:v>
                </c:pt>
                <c:pt idx="2">
                  <c:v>71.930000000000007</c:v>
                </c:pt>
                <c:pt idx="3">
                  <c:v>75.63</c:v>
                </c:pt>
                <c:pt idx="4">
                  <c:v>75.87</c:v>
                </c:pt>
              </c:numCache>
            </c:numRef>
          </c:val>
          <c:extLst>
            <c:ext xmlns:c16="http://schemas.microsoft.com/office/drawing/2014/chart" uri="{C3380CC4-5D6E-409C-BE32-E72D297353CC}">
              <c16:uniqueId val="{00000000-BC7A-43B0-BC21-184B5E207ED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98.61</c:v>
                </c:pt>
                <c:pt idx="1">
                  <c:v>98.75</c:v>
                </c:pt>
                <c:pt idx="2">
                  <c:v>98.36</c:v>
                </c:pt>
                <c:pt idx="3">
                  <c:v>97.29</c:v>
                </c:pt>
                <c:pt idx="4">
                  <c:v>99.29</c:v>
                </c:pt>
              </c:numCache>
            </c:numRef>
          </c:val>
          <c:smooth val="0"/>
          <c:extLst>
            <c:ext xmlns:c16="http://schemas.microsoft.com/office/drawing/2014/chart" uri="{C3380CC4-5D6E-409C-BE32-E72D297353CC}">
              <c16:uniqueId val="{00000001-BC7A-43B0-BC21-184B5E207ED1}"/>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173.75</c:v>
                </c:pt>
                <c:pt idx="1">
                  <c:v>172.63</c:v>
                </c:pt>
                <c:pt idx="2">
                  <c:v>182.21</c:v>
                </c:pt>
                <c:pt idx="3">
                  <c:v>175.39</c:v>
                </c:pt>
                <c:pt idx="4">
                  <c:v>174.73</c:v>
                </c:pt>
              </c:numCache>
            </c:numRef>
          </c:val>
          <c:extLst>
            <c:ext xmlns:c16="http://schemas.microsoft.com/office/drawing/2014/chart" uri="{C3380CC4-5D6E-409C-BE32-E72D297353CC}">
              <c16:uniqueId val="{00000000-E65D-4BCA-8E22-B855CE7052D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141.24</c:v>
                </c:pt>
                <c:pt idx="1">
                  <c:v>142.03</c:v>
                </c:pt>
                <c:pt idx="2">
                  <c:v>142.11000000000001</c:v>
                </c:pt>
                <c:pt idx="3">
                  <c:v>145.49</c:v>
                </c:pt>
                <c:pt idx="4">
                  <c:v>144.28</c:v>
                </c:pt>
              </c:numCache>
            </c:numRef>
          </c:val>
          <c:smooth val="0"/>
          <c:extLst>
            <c:ext xmlns:c16="http://schemas.microsoft.com/office/drawing/2014/chart" uri="{C3380CC4-5D6E-409C-BE32-E72D297353CC}">
              <c16:uniqueId val="{00000001-E65D-4BCA-8E22-B855CE7052DA}"/>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069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1736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19404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07071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069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1736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19404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07071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06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095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7784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7883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pPr algn="r"/>
            <a:t>【105.36】</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5551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pPr algn="r"/>
            <a:t>【3.12】</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3218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pPr algn="r"/>
            <a:t>【82.75】</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0886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pPr algn="r"/>
            <a:t>【602.56】</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0886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pPr algn="r"/>
            <a:t>【96.00】</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3218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pPr algn="r"/>
            <a:t>【60.13】</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5551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pPr algn="r"/>
            <a:t>【140.98】</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7883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pPr algn="r"/>
            <a:t>【97.94】</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126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pPr algn="r"/>
            <a:t>【42.20】</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598660"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pPr algn="r"/>
            <a:t>【9.46】</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504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pPr algn="r"/>
            <a:t>【0.19】</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workbookViewId="0">
      <selection activeCell="BL66" sqref="BL66:BZ82"/>
    </sheetView>
  </sheetViews>
  <sheetFormatPr defaultColWidth="2.6640625" defaultRowHeight="13.2" x14ac:dyDescent="0.2"/>
  <cols>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50" t="s">
        <v>2</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row>
    <row r="3" spans="1:78" ht="9.75" customHeight="1" x14ac:dyDescent="0.2">
      <c r="A3" s="2"/>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row>
    <row r="4" spans="1:78" ht="9.75" customHeight="1" x14ac:dyDescent="0.2">
      <c r="A4" s="2"/>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8" t="str">
        <f>データ!H6</f>
        <v>東京都　青梅市</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29" t="s">
        <v>3</v>
      </c>
      <c r="C7" s="29"/>
      <c r="D7" s="29"/>
      <c r="E7" s="29"/>
      <c r="F7" s="29"/>
      <c r="G7" s="29"/>
      <c r="H7" s="29"/>
      <c r="I7" s="29" t="s">
        <v>12</v>
      </c>
      <c r="J7" s="29"/>
      <c r="K7" s="29"/>
      <c r="L7" s="29"/>
      <c r="M7" s="29"/>
      <c r="N7" s="29"/>
      <c r="O7" s="29"/>
      <c r="P7" s="29" t="s">
        <v>4</v>
      </c>
      <c r="Q7" s="29"/>
      <c r="R7" s="29"/>
      <c r="S7" s="29"/>
      <c r="T7" s="29"/>
      <c r="U7" s="29"/>
      <c r="V7" s="29"/>
      <c r="W7" s="29" t="s">
        <v>14</v>
      </c>
      <c r="X7" s="29"/>
      <c r="Y7" s="29"/>
      <c r="Z7" s="29"/>
      <c r="AA7" s="29"/>
      <c r="AB7" s="29"/>
      <c r="AC7" s="29"/>
      <c r="AD7" s="29" t="s">
        <v>7</v>
      </c>
      <c r="AE7" s="29"/>
      <c r="AF7" s="29"/>
      <c r="AG7" s="29"/>
      <c r="AH7" s="29"/>
      <c r="AI7" s="29"/>
      <c r="AJ7" s="29"/>
      <c r="AK7" s="3"/>
      <c r="AL7" s="29" t="s">
        <v>16</v>
      </c>
      <c r="AM7" s="29"/>
      <c r="AN7" s="29"/>
      <c r="AO7" s="29"/>
      <c r="AP7" s="29"/>
      <c r="AQ7" s="29"/>
      <c r="AR7" s="29"/>
      <c r="AS7" s="29"/>
      <c r="AT7" s="29" t="s">
        <v>8</v>
      </c>
      <c r="AU7" s="29"/>
      <c r="AV7" s="29"/>
      <c r="AW7" s="29"/>
      <c r="AX7" s="29"/>
      <c r="AY7" s="29"/>
      <c r="AZ7" s="29"/>
      <c r="BA7" s="29"/>
      <c r="BB7" s="29" t="s">
        <v>17</v>
      </c>
      <c r="BC7" s="29"/>
      <c r="BD7" s="29"/>
      <c r="BE7" s="29"/>
      <c r="BF7" s="29"/>
      <c r="BG7" s="29"/>
      <c r="BH7" s="29"/>
      <c r="BI7" s="29"/>
      <c r="BJ7" s="3"/>
      <c r="BK7" s="3"/>
      <c r="BL7" s="30" t="s">
        <v>18</v>
      </c>
      <c r="BM7" s="31"/>
      <c r="BN7" s="31"/>
      <c r="BO7" s="31"/>
      <c r="BP7" s="31"/>
      <c r="BQ7" s="31"/>
      <c r="BR7" s="31"/>
      <c r="BS7" s="31"/>
      <c r="BT7" s="31"/>
      <c r="BU7" s="31"/>
      <c r="BV7" s="31"/>
      <c r="BW7" s="31"/>
      <c r="BX7" s="31"/>
      <c r="BY7" s="32"/>
    </row>
    <row r="8" spans="1:78" ht="18.75" customHeight="1" x14ac:dyDescent="0.2">
      <c r="A8" s="2"/>
      <c r="B8" s="33" t="str">
        <f>データ!I6</f>
        <v>法適用</v>
      </c>
      <c r="C8" s="33"/>
      <c r="D8" s="33"/>
      <c r="E8" s="33"/>
      <c r="F8" s="33"/>
      <c r="G8" s="33"/>
      <c r="H8" s="33"/>
      <c r="I8" s="33" t="str">
        <f>データ!J6</f>
        <v>下水道事業</v>
      </c>
      <c r="J8" s="33"/>
      <c r="K8" s="33"/>
      <c r="L8" s="33"/>
      <c r="M8" s="33"/>
      <c r="N8" s="33"/>
      <c r="O8" s="33"/>
      <c r="P8" s="33" t="str">
        <f>データ!K6</f>
        <v>公共下水道</v>
      </c>
      <c r="Q8" s="33"/>
      <c r="R8" s="33"/>
      <c r="S8" s="33"/>
      <c r="T8" s="33"/>
      <c r="U8" s="33"/>
      <c r="V8" s="33"/>
      <c r="W8" s="33" t="str">
        <f>データ!L6</f>
        <v>Ac1</v>
      </c>
      <c r="X8" s="33"/>
      <c r="Y8" s="33"/>
      <c r="Z8" s="33"/>
      <c r="AA8" s="33"/>
      <c r="AB8" s="33"/>
      <c r="AC8" s="33"/>
      <c r="AD8" s="34" t="str">
        <f>データ!$M$6</f>
        <v>非設置</v>
      </c>
      <c r="AE8" s="34"/>
      <c r="AF8" s="34"/>
      <c r="AG8" s="34"/>
      <c r="AH8" s="34"/>
      <c r="AI8" s="34"/>
      <c r="AJ8" s="34"/>
      <c r="AK8" s="3"/>
      <c r="AL8" s="35">
        <f>データ!S6</f>
        <v>129105</v>
      </c>
      <c r="AM8" s="35"/>
      <c r="AN8" s="35"/>
      <c r="AO8" s="35"/>
      <c r="AP8" s="35"/>
      <c r="AQ8" s="35"/>
      <c r="AR8" s="35"/>
      <c r="AS8" s="35"/>
      <c r="AT8" s="36">
        <f>データ!T6</f>
        <v>103.31</v>
      </c>
      <c r="AU8" s="36"/>
      <c r="AV8" s="36"/>
      <c r="AW8" s="36"/>
      <c r="AX8" s="36"/>
      <c r="AY8" s="36"/>
      <c r="AZ8" s="36"/>
      <c r="BA8" s="36"/>
      <c r="BB8" s="36">
        <f>データ!U6</f>
        <v>1249.69</v>
      </c>
      <c r="BC8" s="36"/>
      <c r="BD8" s="36"/>
      <c r="BE8" s="36"/>
      <c r="BF8" s="36"/>
      <c r="BG8" s="36"/>
      <c r="BH8" s="36"/>
      <c r="BI8" s="36"/>
      <c r="BJ8" s="3"/>
      <c r="BK8" s="3"/>
      <c r="BL8" s="37" t="s">
        <v>13</v>
      </c>
      <c r="BM8" s="38"/>
      <c r="BN8" s="39" t="s">
        <v>20</v>
      </c>
      <c r="BO8" s="39"/>
      <c r="BP8" s="39"/>
      <c r="BQ8" s="39"/>
      <c r="BR8" s="39"/>
      <c r="BS8" s="39"/>
      <c r="BT8" s="39"/>
      <c r="BU8" s="39"/>
      <c r="BV8" s="39"/>
      <c r="BW8" s="39"/>
      <c r="BX8" s="39"/>
      <c r="BY8" s="40"/>
    </row>
    <row r="9" spans="1:78" ht="18.75" customHeight="1" x14ac:dyDescent="0.2">
      <c r="A9" s="2"/>
      <c r="B9" s="29" t="s">
        <v>21</v>
      </c>
      <c r="C9" s="29"/>
      <c r="D9" s="29"/>
      <c r="E9" s="29"/>
      <c r="F9" s="29"/>
      <c r="G9" s="29"/>
      <c r="H9" s="29"/>
      <c r="I9" s="29" t="s">
        <v>23</v>
      </c>
      <c r="J9" s="29"/>
      <c r="K9" s="29"/>
      <c r="L9" s="29"/>
      <c r="M9" s="29"/>
      <c r="N9" s="29"/>
      <c r="O9" s="29"/>
      <c r="P9" s="29" t="s">
        <v>24</v>
      </c>
      <c r="Q9" s="29"/>
      <c r="R9" s="29"/>
      <c r="S9" s="29"/>
      <c r="T9" s="29"/>
      <c r="U9" s="29"/>
      <c r="V9" s="29"/>
      <c r="W9" s="29" t="s">
        <v>27</v>
      </c>
      <c r="X9" s="29"/>
      <c r="Y9" s="29"/>
      <c r="Z9" s="29"/>
      <c r="AA9" s="29"/>
      <c r="AB9" s="29"/>
      <c r="AC9" s="29"/>
      <c r="AD9" s="29" t="s">
        <v>22</v>
      </c>
      <c r="AE9" s="29"/>
      <c r="AF9" s="29"/>
      <c r="AG9" s="29"/>
      <c r="AH9" s="29"/>
      <c r="AI9" s="29"/>
      <c r="AJ9" s="29"/>
      <c r="AK9" s="3"/>
      <c r="AL9" s="29" t="s">
        <v>29</v>
      </c>
      <c r="AM9" s="29"/>
      <c r="AN9" s="29"/>
      <c r="AO9" s="29"/>
      <c r="AP9" s="29"/>
      <c r="AQ9" s="29"/>
      <c r="AR9" s="29"/>
      <c r="AS9" s="29"/>
      <c r="AT9" s="29" t="s">
        <v>30</v>
      </c>
      <c r="AU9" s="29"/>
      <c r="AV9" s="29"/>
      <c r="AW9" s="29"/>
      <c r="AX9" s="29"/>
      <c r="AY9" s="29"/>
      <c r="AZ9" s="29"/>
      <c r="BA9" s="29"/>
      <c r="BB9" s="29" t="s">
        <v>31</v>
      </c>
      <c r="BC9" s="29"/>
      <c r="BD9" s="29"/>
      <c r="BE9" s="29"/>
      <c r="BF9" s="29"/>
      <c r="BG9" s="29"/>
      <c r="BH9" s="29"/>
      <c r="BI9" s="29"/>
      <c r="BJ9" s="3"/>
      <c r="BK9" s="3"/>
      <c r="BL9" s="41" t="s">
        <v>34</v>
      </c>
      <c r="BM9" s="42"/>
      <c r="BN9" s="43" t="s">
        <v>35</v>
      </c>
      <c r="BO9" s="43"/>
      <c r="BP9" s="43"/>
      <c r="BQ9" s="43"/>
      <c r="BR9" s="43"/>
      <c r="BS9" s="43"/>
      <c r="BT9" s="43"/>
      <c r="BU9" s="43"/>
      <c r="BV9" s="43"/>
      <c r="BW9" s="43"/>
      <c r="BX9" s="43"/>
      <c r="BY9" s="44"/>
    </row>
    <row r="10" spans="1:78" ht="18.75" customHeight="1" x14ac:dyDescent="0.2">
      <c r="A10" s="2"/>
      <c r="B10" s="36" t="str">
        <f>データ!N6</f>
        <v>-</v>
      </c>
      <c r="C10" s="36"/>
      <c r="D10" s="36"/>
      <c r="E10" s="36"/>
      <c r="F10" s="36"/>
      <c r="G10" s="36"/>
      <c r="H10" s="36"/>
      <c r="I10" s="36">
        <f>データ!O6</f>
        <v>65.81</v>
      </c>
      <c r="J10" s="36"/>
      <c r="K10" s="36"/>
      <c r="L10" s="36"/>
      <c r="M10" s="36"/>
      <c r="N10" s="36"/>
      <c r="O10" s="36"/>
      <c r="P10" s="36">
        <f>データ!P6</f>
        <v>98.24</v>
      </c>
      <c r="Q10" s="36"/>
      <c r="R10" s="36"/>
      <c r="S10" s="36"/>
      <c r="T10" s="36"/>
      <c r="U10" s="36"/>
      <c r="V10" s="36"/>
      <c r="W10" s="36">
        <f>データ!Q6</f>
        <v>84.22</v>
      </c>
      <c r="X10" s="36"/>
      <c r="Y10" s="36"/>
      <c r="Z10" s="36"/>
      <c r="AA10" s="36"/>
      <c r="AB10" s="36"/>
      <c r="AC10" s="36"/>
      <c r="AD10" s="35">
        <f>データ!R6</f>
        <v>2126</v>
      </c>
      <c r="AE10" s="35"/>
      <c r="AF10" s="35"/>
      <c r="AG10" s="35"/>
      <c r="AH10" s="35"/>
      <c r="AI10" s="35"/>
      <c r="AJ10" s="35"/>
      <c r="AK10" s="2"/>
      <c r="AL10" s="35">
        <f>データ!V6</f>
        <v>126393</v>
      </c>
      <c r="AM10" s="35"/>
      <c r="AN10" s="35"/>
      <c r="AO10" s="35"/>
      <c r="AP10" s="35"/>
      <c r="AQ10" s="35"/>
      <c r="AR10" s="35"/>
      <c r="AS10" s="35"/>
      <c r="AT10" s="36">
        <f>データ!W6</f>
        <v>21.8</v>
      </c>
      <c r="AU10" s="36"/>
      <c r="AV10" s="36"/>
      <c r="AW10" s="36"/>
      <c r="AX10" s="36"/>
      <c r="AY10" s="36"/>
      <c r="AZ10" s="36"/>
      <c r="BA10" s="36"/>
      <c r="BB10" s="36">
        <f>データ!X6</f>
        <v>5797.84</v>
      </c>
      <c r="BC10" s="36"/>
      <c r="BD10" s="36"/>
      <c r="BE10" s="36"/>
      <c r="BF10" s="36"/>
      <c r="BG10" s="36"/>
      <c r="BH10" s="36"/>
      <c r="BI10" s="36"/>
      <c r="BJ10" s="2"/>
      <c r="BK10" s="2"/>
      <c r="BL10" s="45" t="s">
        <v>37</v>
      </c>
      <c r="BM10" s="46"/>
      <c r="BN10" s="47" t="s">
        <v>38</v>
      </c>
      <c r="BO10" s="47"/>
      <c r="BP10" s="47"/>
      <c r="BQ10" s="47"/>
      <c r="BR10" s="47"/>
      <c r="BS10" s="47"/>
      <c r="BT10" s="47"/>
      <c r="BU10" s="47"/>
      <c r="BV10" s="47"/>
      <c r="BW10" s="47"/>
      <c r="BX10" s="47"/>
      <c r="BY10" s="4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1" t="s">
        <v>40</v>
      </c>
      <c r="BM11" s="51"/>
      <c r="BN11" s="51"/>
      <c r="BO11" s="51"/>
      <c r="BP11" s="51"/>
      <c r="BQ11" s="51"/>
      <c r="BR11" s="51"/>
      <c r="BS11" s="51"/>
      <c r="BT11" s="51"/>
      <c r="BU11" s="51"/>
      <c r="BV11" s="51"/>
      <c r="BW11" s="51"/>
      <c r="BX11" s="51"/>
      <c r="BY11" s="51"/>
      <c r="BZ11" s="5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1"/>
      <c r="BM12" s="51"/>
      <c r="BN12" s="51"/>
      <c r="BO12" s="51"/>
      <c r="BP12" s="51"/>
      <c r="BQ12" s="51"/>
      <c r="BR12" s="51"/>
      <c r="BS12" s="51"/>
      <c r="BT12" s="51"/>
      <c r="BU12" s="51"/>
      <c r="BV12" s="51"/>
      <c r="BW12" s="51"/>
      <c r="BX12" s="51"/>
      <c r="BY12" s="51"/>
      <c r="BZ12" s="5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2"/>
      <c r="BM13" s="52"/>
      <c r="BN13" s="52"/>
      <c r="BO13" s="52"/>
      <c r="BP13" s="52"/>
      <c r="BQ13" s="52"/>
      <c r="BR13" s="52"/>
      <c r="BS13" s="52"/>
      <c r="BT13" s="52"/>
      <c r="BU13" s="52"/>
      <c r="BV13" s="52"/>
      <c r="BW13" s="52"/>
      <c r="BX13" s="52"/>
      <c r="BY13" s="52"/>
      <c r="BZ13" s="52"/>
    </row>
    <row r="14" spans="1:78" ht="13.5" customHeight="1" x14ac:dyDescent="0.2">
      <c r="A14" s="2"/>
      <c r="B14" s="53" t="s">
        <v>26</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5"/>
      <c r="BK14" s="2"/>
      <c r="BL14" s="59" t="s">
        <v>41</v>
      </c>
      <c r="BM14" s="60"/>
      <c r="BN14" s="60"/>
      <c r="BO14" s="60"/>
      <c r="BP14" s="60"/>
      <c r="BQ14" s="60"/>
      <c r="BR14" s="60"/>
      <c r="BS14" s="60"/>
      <c r="BT14" s="60"/>
      <c r="BU14" s="60"/>
      <c r="BV14" s="60"/>
      <c r="BW14" s="60"/>
      <c r="BX14" s="60"/>
      <c r="BY14" s="60"/>
      <c r="BZ14" s="61"/>
    </row>
    <row r="15" spans="1:78" ht="13.5" customHeight="1" x14ac:dyDescent="0.2">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62"/>
      <c r="BM15" s="63"/>
      <c r="BN15" s="63"/>
      <c r="BO15" s="63"/>
      <c r="BP15" s="63"/>
      <c r="BQ15" s="63"/>
      <c r="BR15" s="63"/>
      <c r="BS15" s="63"/>
      <c r="BT15" s="63"/>
      <c r="BU15" s="63"/>
      <c r="BV15" s="63"/>
      <c r="BW15" s="63"/>
      <c r="BX15" s="63"/>
      <c r="BY15" s="63"/>
      <c r="BZ15" s="64"/>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11"/>
      <c r="BK16" s="2"/>
      <c r="BL16" s="73" t="s">
        <v>112</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11"/>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11"/>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11"/>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11"/>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11"/>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11"/>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11"/>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11"/>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11"/>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11"/>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1"/>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11"/>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11"/>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11"/>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11"/>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11"/>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11"/>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10"/>
      <c r="R34" s="1"/>
      <c r="S34" s="1"/>
      <c r="T34" s="1"/>
      <c r="U34" s="1"/>
      <c r="V34" s="1"/>
      <c r="W34" s="1"/>
      <c r="X34" s="1"/>
      <c r="Y34" s="1"/>
      <c r="Z34" s="1"/>
      <c r="AA34" s="1"/>
      <c r="AB34" s="1"/>
      <c r="AC34" s="1"/>
      <c r="AD34" s="1"/>
      <c r="AE34" s="1"/>
      <c r="AF34" s="10"/>
      <c r="AG34" s="1"/>
      <c r="AH34" s="1"/>
      <c r="AI34" s="1"/>
      <c r="AJ34" s="1"/>
      <c r="AK34" s="1"/>
      <c r="AL34" s="1"/>
      <c r="AM34" s="1"/>
      <c r="AN34" s="1"/>
      <c r="AO34" s="1"/>
      <c r="AP34" s="1"/>
      <c r="AQ34" s="1"/>
      <c r="AR34" s="1"/>
      <c r="AS34" s="1"/>
      <c r="AT34" s="1"/>
      <c r="AU34" s="10"/>
      <c r="AV34" s="1"/>
      <c r="AW34" s="1"/>
      <c r="AX34" s="1"/>
      <c r="AY34" s="1"/>
      <c r="AZ34" s="1"/>
      <c r="BA34" s="1"/>
      <c r="BB34" s="1"/>
      <c r="BC34" s="1"/>
      <c r="BD34" s="1"/>
      <c r="BE34" s="1"/>
      <c r="BF34" s="1"/>
      <c r="BG34" s="1"/>
      <c r="BH34" s="1"/>
      <c r="BI34" s="1"/>
      <c r="BJ34" s="11"/>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10"/>
      <c r="R35" s="1"/>
      <c r="S35" s="1"/>
      <c r="T35" s="1"/>
      <c r="U35" s="1"/>
      <c r="V35" s="1"/>
      <c r="W35" s="1"/>
      <c r="X35" s="1"/>
      <c r="Y35" s="1"/>
      <c r="Z35" s="1"/>
      <c r="AA35" s="1"/>
      <c r="AB35" s="1"/>
      <c r="AC35" s="1"/>
      <c r="AD35" s="1"/>
      <c r="AE35" s="1"/>
      <c r="AF35" s="10"/>
      <c r="AG35" s="1"/>
      <c r="AH35" s="1"/>
      <c r="AI35" s="1"/>
      <c r="AJ35" s="1"/>
      <c r="AK35" s="1"/>
      <c r="AL35" s="1"/>
      <c r="AM35" s="1"/>
      <c r="AN35" s="1"/>
      <c r="AO35" s="1"/>
      <c r="AP35" s="1"/>
      <c r="AQ35" s="1"/>
      <c r="AR35" s="1"/>
      <c r="AS35" s="1"/>
      <c r="AT35" s="1"/>
      <c r="AU35" s="10"/>
      <c r="AV35" s="1"/>
      <c r="AW35" s="1"/>
      <c r="AX35" s="1"/>
      <c r="AY35" s="1"/>
      <c r="AZ35" s="1"/>
      <c r="BA35" s="1"/>
      <c r="BB35" s="1"/>
      <c r="BC35" s="1"/>
      <c r="BD35" s="1"/>
      <c r="BE35" s="1"/>
      <c r="BF35" s="1"/>
      <c r="BG35" s="1"/>
      <c r="BH35" s="1"/>
      <c r="BI35" s="1"/>
      <c r="BJ35" s="11"/>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11"/>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11"/>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11"/>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11"/>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11"/>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11"/>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11"/>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11"/>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11"/>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11"/>
      <c r="BK45" s="2"/>
      <c r="BL45" s="59" t="s">
        <v>42</v>
      </c>
      <c r="BM45" s="60"/>
      <c r="BN45" s="60"/>
      <c r="BO45" s="60"/>
      <c r="BP45" s="60"/>
      <c r="BQ45" s="60"/>
      <c r="BR45" s="60"/>
      <c r="BS45" s="60"/>
      <c r="BT45" s="60"/>
      <c r="BU45" s="60"/>
      <c r="BV45" s="60"/>
      <c r="BW45" s="60"/>
      <c r="BX45" s="60"/>
      <c r="BY45" s="60"/>
      <c r="BZ45" s="6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11"/>
      <c r="BK46" s="2"/>
      <c r="BL46" s="62"/>
      <c r="BM46" s="63"/>
      <c r="BN46" s="63"/>
      <c r="BO46" s="63"/>
      <c r="BP46" s="63"/>
      <c r="BQ46" s="63"/>
      <c r="BR46" s="63"/>
      <c r="BS46" s="63"/>
      <c r="BT46" s="63"/>
      <c r="BU46" s="63"/>
      <c r="BV46" s="63"/>
      <c r="BW46" s="63"/>
      <c r="BX46" s="63"/>
      <c r="BY46" s="63"/>
      <c r="BZ46" s="6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11"/>
      <c r="BK47" s="2"/>
      <c r="BL47" s="73" t="s">
        <v>111</v>
      </c>
      <c r="BM47" s="74"/>
      <c r="BN47" s="74"/>
      <c r="BO47" s="74"/>
      <c r="BP47" s="74"/>
      <c r="BQ47" s="74"/>
      <c r="BR47" s="74"/>
      <c r="BS47" s="74"/>
      <c r="BT47" s="74"/>
      <c r="BU47" s="74"/>
      <c r="BV47" s="74"/>
      <c r="BW47" s="74"/>
      <c r="BX47" s="74"/>
      <c r="BY47" s="74"/>
      <c r="BZ47" s="7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11"/>
      <c r="BK48" s="2"/>
      <c r="BL48" s="73"/>
      <c r="BM48" s="74"/>
      <c r="BN48" s="74"/>
      <c r="BO48" s="74"/>
      <c r="BP48" s="74"/>
      <c r="BQ48" s="74"/>
      <c r="BR48" s="74"/>
      <c r="BS48" s="74"/>
      <c r="BT48" s="74"/>
      <c r="BU48" s="74"/>
      <c r="BV48" s="74"/>
      <c r="BW48" s="74"/>
      <c r="BX48" s="74"/>
      <c r="BY48" s="74"/>
      <c r="BZ48" s="7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11"/>
      <c r="BK49" s="2"/>
      <c r="BL49" s="73"/>
      <c r="BM49" s="74"/>
      <c r="BN49" s="74"/>
      <c r="BO49" s="74"/>
      <c r="BP49" s="74"/>
      <c r="BQ49" s="74"/>
      <c r="BR49" s="74"/>
      <c r="BS49" s="74"/>
      <c r="BT49" s="74"/>
      <c r="BU49" s="74"/>
      <c r="BV49" s="74"/>
      <c r="BW49" s="74"/>
      <c r="BX49" s="74"/>
      <c r="BY49" s="74"/>
      <c r="BZ49" s="7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11"/>
      <c r="BK50" s="2"/>
      <c r="BL50" s="73"/>
      <c r="BM50" s="74"/>
      <c r="BN50" s="74"/>
      <c r="BO50" s="74"/>
      <c r="BP50" s="74"/>
      <c r="BQ50" s="74"/>
      <c r="BR50" s="74"/>
      <c r="BS50" s="74"/>
      <c r="BT50" s="74"/>
      <c r="BU50" s="74"/>
      <c r="BV50" s="74"/>
      <c r="BW50" s="74"/>
      <c r="BX50" s="74"/>
      <c r="BY50" s="74"/>
      <c r="BZ50" s="7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11"/>
      <c r="BK51" s="2"/>
      <c r="BL51" s="73"/>
      <c r="BM51" s="74"/>
      <c r="BN51" s="74"/>
      <c r="BO51" s="74"/>
      <c r="BP51" s="74"/>
      <c r="BQ51" s="74"/>
      <c r="BR51" s="74"/>
      <c r="BS51" s="74"/>
      <c r="BT51" s="74"/>
      <c r="BU51" s="74"/>
      <c r="BV51" s="74"/>
      <c r="BW51" s="74"/>
      <c r="BX51" s="74"/>
      <c r="BY51" s="74"/>
      <c r="BZ51" s="7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11"/>
      <c r="BK52" s="2"/>
      <c r="BL52" s="73"/>
      <c r="BM52" s="74"/>
      <c r="BN52" s="74"/>
      <c r="BO52" s="74"/>
      <c r="BP52" s="74"/>
      <c r="BQ52" s="74"/>
      <c r="BR52" s="74"/>
      <c r="BS52" s="74"/>
      <c r="BT52" s="74"/>
      <c r="BU52" s="74"/>
      <c r="BV52" s="74"/>
      <c r="BW52" s="74"/>
      <c r="BX52" s="74"/>
      <c r="BY52" s="74"/>
      <c r="BZ52" s="7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11"/>
      <c r="BK53" s="2"/>
      <c r="BL53" s="73"/>
      <c r="BM53" s="74"/>
      <c r="BN53" s="74"/>
      <c r="BO53" s="74"/>
      <c r="BP53" s="74"/>
      <c r="BQ53" s="74"/>
      <c r="BR53" s="74"/>
      <c r="BS53" s="74"/>
      <c r="BT53" s="74"/>
      <c r="BU53" s="74"/>
      <c r="BV53" s="74"/>
      <c r="BW53" s="74"/>
      <c r="BX53" s="74"/>
      <c r="BY53" s="74"/>
      <c r="BZ53" s="7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11"/>
      <c r="BK54" s="2"/>
      <c r="BL54" s="73"/>
      <c r="BM54" s="74"/>
      <c r="BN54" s="74"/>
      <c r="BO54" s="74"/>
      <c r="BP54" s="74"/>
      <c r="BQ54" s="74"/>
      <c r="BR54" s="74"/>
      <c r="BS54" s="74"/>
      <c r="BT54" s="74"/>
      <c r="BU54" s="74"/>
      <c r="BV54" s="74"/>
      <c r="BW54" s="74"/>
      <c r="BX54" s="74"/>
      <c r="BY54" s="74"/>
      <c r="BZ54" s="7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11"/>
      <c r="BK55" s="2"/>
      <c r="BL55" s="73"/>
      <c r="BM55" s="74"/>
      <c r="BN55" s="74"/>
      <c r="BO55" s="74"/>
      <c r="BP55" s="74"/>
      <c r="BQ55" s="74"/>
      <c r="BR55" s="74"/>
      <c r="BS55" s="74"/>
      <c r="BT55" s="74"/>
      <c r="BU55" s="74"/>
      <c r="BV55" s="74"/>
      <c r="BW55" s="74"/>
      <c r="BX55" s="74"/>
      <c r="BY55" s="74"/>
      <c r="BZ55" s="75"/>
    </row>
    <row r="56" spans="1:78" ht="13.5" customHeight="1" x14ac:dyDescent="0.2">
      <c r="A56" s="2"/>
      <c r="B56" s="4"/>
      <c r="C56" s="1"/>
      <c r="D56" s="1"/>
      <c r="E56" s="1"/>
      <c r="F56" s="1"/>
      <c r="G56" s="1"/>
      <c r="H56" s="1"/>
      <c r="I56" s="1"/>
      <c r="J56" s="1"/>
      <c r="K56" s="1"/>
      <c r="L56" s="1"/>
      <c r="M56" s="1"/>
      <c r="N56" s="1"/>
      <c r="O56" s="1"/>
      <c r="P56" s="1"/>
      <c r="Q56" s="10"/>
      <c r="R56" s="1"/>
      <c r="S56" s="1"/>
      <c r="T56" s="1"/>
      <c r="U56" s="1"/>
      <c r="V56" s="1"/>
      <c r="W56" s="1"/>
      <c r="X56" s="1"/>
      <c r="Y56" s="1"/>
      <c r="Z56" s="1"/>
      <c r="AA56" s="1"/>
      <c r="AB56" s="1"/>
      <c r="AC56" s="1"/>
      <c r="AD56" s="1"/>
      <c r="AE56" s="1"/>
      <c r="AF56" s="10"/>
      <c r="AG56" s="1"/>
      <c r="AH56" s="1"/>
      <c r="AI56" s="1"/>
      <c r="AJ56" s="1"/>
      <c r="AK56" s="1"/>
      <c r="AL56" s="1"/>
      <c r="AM56" s="1"/>
      <c r="AN56" s="1"/>
      <c r="AO56" s="1"/>
      <c r="AP56" s="1"/>
      <c r="AQ56" s="1"/>
      <c r="AR56" s="1"/>
      <c r="AS56" s="1"/>
      <c r="AT56" s="1"/>
      <c r="AU56" s="10"/>
      <c r="AV56" s="1"/>
      <c r="AW56" s="1"/>
      <c r="AX56" s="1"/>
      <c r="AY56" s="1"/>
      <c r="AZ56" s="1"/>
      <c r="BA56" s="1"/>
      <c r="BB56" s="1"/>
      <c r="BC56" s="1"/>
      <c r="BD56" s="1"/>
      <c r="BE56" s="1"/>
      <c r="BF56" s="1"/>
      <c r="BG56" s="1"/>
      <c r="BH56" s="1"/>
      <c r="BI56" s="1"/>
      <c r="BJ56" s="11"/>
      <c r="BK56" s="2"/>
      <c r="BL56" s="73"/>
      <c r="BM56" s="74"/>
      <c r="BN56" s="74"/>
      <c r="BO56" s="74"/>
      <c r="BP56" s="74"/>
      <c r="BQ56" s="74"/>
      <c r="BR56" s="74"/>
      <c r="BS56" s="74"/>
      <c r="BT56" s="74"/>
      <c r="BU56" s="74"/>
      <c r="BV56" s="74"/>
      <c r="BW56" s="74"/>
      <c r="BX56" s="74"/>
      <c r="BY56" s="74"/>
      <c r="BZ56" s="75"/>
    </row>
    <row r="57" spans="1:78" ht="13.5" customHeight="1" x14ac:dyDescent="0.2">
      <c r="A57" s="2"/>
      <c r="B57" s="4"/>
      <c r="C57" s="1"/>
      <c r="D57" s="1"/>
      <c r="E57" s="1"/>
      <c r="F57" s="1"/>
      <c r="G57" s="1"/>
      <c r="H57" s="1"/>
      <c r="I57" s="1"/>
      <c r="J57" s="1"/>
      <c r="K57" s="1"/>
      <c r="L57" s="1"/>
      <c r="M57" s="1"/>
      <c r="N57" s="1"/>
      <c r="O57" s="1"/>
      <c r="P57" s="1"/>
      <c r="Q57" s="10"/>
      <c r="R57" s="1"/>
      <c r="S57" s="1"/>
      <c r="T57" s="1"/>
      <c r="U57" s="1"/>
      <c r="V57" s="1"/>
      <c r="W57" s="1"/>
      <c r="X57" s="1"/>
      <c r="Y57" s="1"/>
      <c r="Z57" s="1"/>
      <c r="AA57" s="1"/>
      <c r="AB57" s="1"/>
      <c r="AC57" s="1"/>
      <c r="AD57" s="1"/>
      <c r="AE57" s="1"/>
      <c r="AF57" s="10"/>
      <c r="AG57" s="1"/>
      <c r="AH57" s="1"/>
      <c r="AI57" s="1"/>
      <c r="AJ57" s="1"/>
      <c r="AK57" s="1"/>
      <c r="AL57" s="1"/>
      <c r="AM57" s="1"/>
      <c r="AN57" s="1"/>
      <c r="AO57" s="1"/>
      <c r="AP57" s="1"/>
      <c r="AQ57" s="1"/>
      <c r="AR57" s="1"/>
      <c r="AS57" s="1"/>
      <c r="AT57" s="1"/>
      <c r="AU57" s="10"/>
      <c r="AV57" s="1"/>
      <c r="AW57" s="1"/>
      <c r="AX57" s="1"/>
      <c r="AY57" s="1"/>
      <c r="AZ57" s="1"/>
      <c r="BA57" s="1"/>
      <c r="BB57" s="1"/>
      <c r="BC57" s="1"/>
      <c r="BD57" s="1"/>
      <c r="BE57" s="1"/>
      <c r="BF57" s="1"/>
      <c r="BG57" s="1"/>
      <c r="BH57" s="1"/>
      <c r="BI57" s="1"/>
      <c r="BJ57" s="11"/>
      <c r="BK57" s="2"/>
      <c r="BL57" s="73"/>
      <c r="BM57" s="74"/>
      <c r="BN57" s="74"/>
      <c r="BO57" s="74"/>
      <c r="BP57" s="74"/>
      <c r="BQ57" s="74"/>
      <c r="BR57" s="74"/>
      <c r="BS57" s="74"/>
      <c r="BT57" s="74"/>
      <c r="BU57" s="74"/>
      <c r="BV57" s="74"/>
      <c r="BW57" s="74"/>
      <c r="BX57" s="74"/>
      <c r="BY57" s="74"/>
      <c r="BZ57" s="75"/>
    </row>
    <row r="58" spans="1:78" ht="13.5" customHeight="1" x14ac:dyDescent="0.2">
      <c r="A58" s="2"/>
      <c r="B58" s="4"/>
      <c r="C58" s="7"/>
      <c r="D58" s="7"/>
      <c r="E58" s="7"/>
      <c r="F58" s="7"/>
      <c r="G58" s="7"/>
      <c r="H58" s="7"/>
      <c r="I58" s="7"/>
      <c r="J58" s="7"/>
      <c r="K58" s="7"/>
      <c r="L58" s="7"/>
      <c r="M58" s="7"/>
      <c r="N58" s="7"/>
      <c r="O58" s="7"/>
      <c r="P58" s="7"/>
      <c r="Q58" s="10"/>
      <c r="R58" s="7"/>
      <c r="S58" s="7"/>
      <c r="T58" s="7"/>
      <c r="U58" s="7"/>
      <c r="V58" s="7"/>
      <c r="W58" s="7"/>
      <c r="X58" s="7"/>
      <c r="Y58" s="7"/>
      <c r="Z58" s="7"/>
      <c r="AA58" s="7"/>
      <c r="AB58" s="7"/>
      <c r="AC58" s="7"/>
      <c r="AD58" s="7"/>
      <c r="AE58" s="7"/>
      <c r="AF58" s="10"/>
      <c r="AG58" s="7"/>
      <c r="AH58" s="7"/>
      <c r="AI58" s="7"/>
      <c r="AJ58" s="7"/>
      <c r="AK58" s="7"/>
      <c r="AL58" s="7"/>
      <c r="AM58" s="7"/>
      <c r="AN58" s="7"/>
      <c r="AO58" s="7"/>
      <c r="AP58" s="7"/>
      <c r="AQ58" s="7"/>
      <c r="AR58" s="7"/>
      <c r="AS58" s="7"/>
      <c r="AT58" s="7"/>
      <c r="AU58" s="10"/>
      <c r="AV58" s="7"/>
      <c r="AW58" s="7"/>
      <c r="AX58" s="7"/>
      <c r="AY58" s="7"/>
      <c r="AZ58" s="7"/>
      <c r="BA58" s="7"/>
      <c r="BB58" s="7"/>
      <c r="BC58" s="7"/>
      <c r="BD58" s="7"/>
      <c r="BE58" s="7"/>
      <c r="BF58" s="7"/>
      <c r="BG58" s="7"/>
      <c r="BH58" s="7"/>
      <c r="BI58" s="7"/>
      <c r="BJ58" s="11"/>
      <c r="BK58" s="2"/>
      <c r="BL58" s="73"/>
      <c r="BM58" s="74"/>
      <c r="BN58" s="74"/>
      <c r="BO58" s="74"/>
      <c r="BP58" s="74"/>
      <c r="BQ58" s="74"/>
      <c r="BR58" s="74"/>
      <c r="BS58" s="74"/>
      <c r="BT58" s="74"/>
      <c r="BU58" s="74"/>
      <c r="BV58" s="74"/>
      <c r="BW58" s="74"/>
      <c r="BX58" s="74"/>
      <c r="BY58" s="74"/>
      <c r="BZ58" s="75"/>
    </row>
    <row r="59" spans="1:78" ht="13.5" customHeight="1" x14ac:dyDescent="0.2">
      <c r="A59" s="2"/>
      <c r="B59" s="5"/>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12"/>
      <c r="BK59" s="2"/>
      <c r="BL59" s="73"/>
      <c r="BM59" s="74"/>
      <c r="BN59" s="74"/>
      <c r="BO59" s="74"/>
      <c r="BP59" s="74"/>
      <c r="BQ59" s="74"/>
      <c r="BR59" s="74"/>
      <c r="BS59" s="74"/>
      <c r="BT59" s="74"/>
      <c r="BU59" s="74"/>
      <c r="BV59" s="74"/>
      <c r="BW59" s="74"/>
      <c r="BX59" s="74"/>
      <c r="BY59" s="74"/>
      <c r="BZ59" s="75"/>
    </row>
    <row r="60" spans="1:78" ht="13.5" customHeight="1" x14ac:dyDescent="0.2">
      <c r="A60" s="2"/>
      <c r="B60" s="56" t="s">
        <v>9</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73"/>
      <c r="BM60" s="74"/>
      <c r="BN60" s="74"/>
      <c r="BO60" s="74"/>
      <c r="BP60" s="74"/>
      <c r="BQ60" s="74"/>
      <c r="BR60" s="74"/>
      <c r="BS60" s="74"/>
      <c r="BT60" s="74"/>
      <c r="BU60" s="74"/>
      <c r="BV60" s="74"/>
      <c r="BW60" s="74"/>
      <c r="BX60" s="74"/>
      <c r="BY60" s="74"/>
      <c r="BZ60" s="75"/>
    </row>
    <row r="61" spans="1:78" ht="13.5" customHeight="1" x14ac:dyDescent="0.2">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73"/>
      <c r="BM61" s="74"/>
      <c r="BN61" s="74"/>
      <c r="BO61" s="74"/>
      <c r="BP61" s="74"/>
      <c r="BQ61" s="74"/>
      <c r="BR61" s="74"/>
      <c r="BS61" s="74"/>
      <c r="BT61" s="74"/>
      <c r="BU61" s="74"/>
      <c r="BV61" s="74"/>
      <c r="BW61" s="74"/>
      <c r="BX61" s="74"/>
      <c r="BY61" s="74"/>
      <c r="BZ61" s="7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11"/>
      <c r="BK62" s="2"/>
      <c r="BL62" s="73"/>
      <c r="BM62" s="74"/>
      <c r="BN62" s="74"/>
      <c r="BO62" s="74"/>
      <c r="BP62" s="74"/>
      <c r="BQ62" s="74"/>
      <c r="BR62" s="74"/>
      <c r="BS62" s="74"/>
      <c r="BT62" s="74"/>
      <c r="BU62" s="74"/>
      <c r="BV62" s="74"/>
      <c r="BW62" s="74"/>
      <c r="BX62" s="74"/>
      <c r="BY62" s="74"/>
      <c r="BZ62" s="7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11"/>
      <c r="BK63" s="2"/>
      <c r="BL63" s="76"/>
      <c r="BM63" s="77"/>
      <c r="BN63" s="77"/>
      <c r="BO63" s="77"/>
      <c r="BP63" s="77"/>
      <c r="BQ63" s="77"/>
      <c r="BR63" s="77"/>
      <c r="BS63" s="77"/>
      <c r="BT63" s="77"/>
      <c r="BU63" s="77"/>
      <c r="BV63" s="77"/>
      <c r="BW63" s="77"/>
      <c r="BX63" s="77"/>
      <c r="BY63" s="77"/>
      <c r="BZ63" s="7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11"/>
      <c r="BK64" s="2"/>
      <c r="BL64" s="59" t="s">
        <v>10</v>
      </c>
      <c r="BM64" s="60"/>
      <c r="BN64" s="60"/>
      <c r="BO64" s="60"/>
      <c r="BP64" s="60"/>
      <c r="BQ64" s="60"/>
      <c r="BR64" s="60"/>
      <c r="BS64" s="60"/>
      <c r="BT64" s="60"/>
      <c r="BU64" s="60"/>
      <c r="BV64" s="60"/>
      <c r="BW64" s="60"/>
      <c r="BX64" s="60"/>
      <c r="BY64" s="60"/>
      <c r="BZ64" s="6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11"/>
      <c r="BK65" s="2"/>
      <c r="BL65" s="62"/>
      <c r="BM65" s="63"/>
      <c r="BN65" s="63"/>
      <c r="BO65" s="63"/>
      <c r="BP65" s="63"/>
      <c r="BQ65" s="63"/>
      <c r="BR65" s="63"/>
      <c r="BS65" s="63"/>
      <c r="BT65" s="63"/>
      <c r="BU65" s="63"/>
      <c r="BV65" s="63"/>
      <c r="BW65" s="63"/>
      <c r="BX65" s="63"/>
      <c r="BY65" s="63"/>
      <c r="BZ65" s="6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11"/>
      <c r="BK66" s="2"/>
      <c r="BL66" s="79" t="s">
        <v>113</v>
      </c>
      <c r="BM66" s="80"/>
      <c r="BN66" s="80"/>
      <c r="BO66" s="80"/>
      <c r="BP66" s="80"/>
      <c r="BQ66" s="80"/>
      <c r="BR66" s="80"/>
      <c r="BS66" s="80"/>
      <c r="BT66" s="80"/>
      <c r="BU66" s="80"/>
      <c r="BV66" s="80"/>
      <c r="BW66" s="80"/>
      <c r="BX66" s="80"/>
      <c r="BY66" s="80"/>
      <c r="BZ66" s="8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11"/>
      <c r="BK67" s="2"/>
      <c r="BL67" s="82"/>
      <c r="BM67" s="80"/>
      <c r="BN67" s="80"/>
      <c r="BO67" s="80"/>
      <c r="BP67" s="80"/>
      <c r="BQ67" s="80"/>
      <c r="BR67" s="80"/>
      <c r="BS67" s="80"/>
      <c r="BT67" s="80"/>
      <c r="BU67" s="80"/>
      <c r="BV67" s="80"/>
      <c r="BW67" s="80"/>
      <c r="BX67" s="80"/>
      <c r="BY67" s="80"/>
      <c r="BZ67" s="8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11"/>
      <c r="BK68" s="2"/>
      <c r="BL68" s="82"/>
      <c r="BM68" s="80"/>
      <c r="BN68" s="80"/>
      <c r="BO68" s="80"/>
      <c r="BP68" s="80"/>
      <c r="BQ68" s="80"/>
      <c r="BR68" s="80"/>
      <c r="BS68" s="80"/>
      <c r="BT68" s="80"/>
      <c r="BU68" s="80"/>
      <c r="BV68" s="80"/>
      <c r="BW68" s="80"/>
      <c r="BX68" s="80"/>
      <c r="BY68" s="80"/>
      <c r="BZ68" s="8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11"/>
      <c r="BK69" s="2"/>
      <c r="BL69" s="82"/>
      <c r="BM69" s="80"/>
      <c r="BN69" s="80"/>
      <c r="BO69" s="80"/>
      <c r="BP69" s="80"/>
      <c r="BQ69" s="80"/>
      <c r="BR69" s="80"/>
      <c r="BS69" s="80"/>
      <c r="BT69" s="80"/>
      <c r="BU69" s="80"/>
      <c r="BV69" s="80"/>
      <c r="BW69" s="80"/>
      <c r="BX69" s="80"/>
      <c r="BY69" s="80"/>
      <c r="BZ69" s="8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11"/>
      <c r="BK70" s="2"/>
      <c r="BL70" s="82"/>
      <c r="BM70" s="80"/>
      <c r="BN70" s="80"/>
      <c r="BO70" s="80"/>
      <c r="BP70" s="80"/>
      <c r="BQ70" s="80"/>
      <c r="BR70" s="80"/>
      <c r="BS70" s="80"/>
      <c r="BT70" s="80"/>
      <c r="BU70" s="80"/>
      <c r="BV70" s="80"/>
      <c r="BW70" s="80"/>
      <c r="BX70" s="80"/>
      <c r="BY70" s="80"/>
      <c r="BZ70" s="8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11"/>
      <c r="BK71" s="2"/>
      <c r="BL71" s="82"/>
      <c r="BM71" s="80"/>
      <c r="BN71" s="80"/>
      <c r="BO71" s="80"/>
      <c r="BP71" s="80"/>
      <c r="BQ71" s="80"/>
      <c r="BR71" s="80"/>
      <c r="BS71" s="80"/>
      <c r="BT71" s="80"/>
      <c r="BU71" s="80"/>
      <c r="BV71" s="80"/>
      <c r="BW71" s="80"/>
      <c r="BX71" s="80"/>
      <c r="BY71" s="80"/>
      <c r="BZ71" s="8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11"/>
      <c r="BK72" s="2"/>
      <c r="BL72" s="82"/>
      <c r="BM72" s="80"/>
      <c r="BN72" s="80"/>
      <c r="BO72" s="80"/>
      <c r="BP72" s="80"/>
      <c r="BQ72" s="80"/>
      <c r="BR72" s="80"/>
      <c r="BS72" s="80"/>
      <c r="BT72" s="80"/>
      <c r="BU72" s="80"/>
      <c r="BV72" s="80"/>
      <c r="BW72" s="80"/>
      <c r="BX72" s="80"/>
      <c r="BY72" s="80"/>
      <c r="BZ72" s="8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11"/>
      <c r="BK73" s="2"/>
      <c r="BL73" s="82"/>
      <c r="BM73" s="80"/>
      <c r="BN73" s="80"/>
      <c r="BO73" s="80"/>
      <c r="BP73" s="80"/>
      <c r="BQ73" s="80"/>
      <c r="BR73" s="80"/>
      <c r="BS73" s="80"/>
      <c r="BT73" s="80"/>
      <c r="BU73" s="80"/>
      <c r="BV73" s="80"/>
      <c r="BW73" s="80"/>
      <c r="BX73" s="80"/>
      <c r="BY73" s="80"/>
      <c r="BZ73" s="8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11"/>
      <c r="BK74" s="2"/>
      <c r="BL74" s="82"/>
      <c r="BM74" s="80"/>
      <c r="BN74" s="80"/>
      <c r="BO74" s="80"/>
      <c r="BP74" s="80"/>
      <c r="BQ74" s="80"/>
      <c r="BR74" s="80"/>
      <c r="BS74" s="80"/>
      <c r="BT74" s="80"/>
      <c r="BU74" s="80"/>
      <c r="BV74" s="80"/>
      <c r="BW74" s="80"/>
      <c r="BX74" s="80"/>
      <c r="BY74" s="80"/>
      <c r="BZ74" s="8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11"/>
      <c r="BK75" s="2"/>
      <c r="BL75" s="82"/>
      <c r="BM75" s="80"/>
      <c r="BN75" s="80"/>
      <c r="BO75" s="80"/>
      <c r="BP75" s="80"/>
      <c r="BQ75" s="80"/>
      <c r="BR75" s="80"/>
      <c r="BS75" s="80"/>
      <c r="BT75" s="80"/>
      <c r="BU75" s="80"/>
      <c r="BV75" s="80"/>
      <c r="BW75" s="80"/>
      <c r="BX75" s="80"/>
      <c r="BY75" s="80"/>
      <c r="BZ75" s="8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11"/>
      <c r="BK76" s="2"/>
      <c r="BL76" s="82"/>
      <c r="BM76" s="80"/>
      <c r="BN76" s="80"/>
      <c r="BO76" s="80"/>
      <c r="BP76" s="80"/>
      <c r="BQ76" s="80"/>
      <c r="BR76" s="80"/>
      <c r="BS76" s="80"/>
      <c r="BT76" s="80"/>
      <c r="BU76" s="80"/>
      <c r="BV76" s="80"/>
      <c r="BW76" s="80"/>
      <c r="BX76" s="80"/>
      <c r="BY76" s="80"/>
      <c r="BZ76" s="8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11"/>
      <c r="BK77" s="2"/>
      <c r="BL77" s="82"/>
      <c r="BM77" s="80"/>
      <c r="BN77" s="80"/>
      <c r="BO77" s="80"/>
      <c r="BP77" s="80"/>
      <c r="BQ77" s="80"/>
      <c r="BR77" s="80"/>
      <c r="BS77" s="80"/>
      <c r="BT77" s="80"/>
      <c r="BU77" s="80"/>
      <c r="BV77" s="80"/>
      <c r="BW77" s="80"/>
      <c r="BX77" s="80"/>
      <c r="BY77" s="80"/>
      <c r="BZ77" s="8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11"/>
      <c r="BK78" s="2"/>
      <c r="BL78" s="82"/>
      <c r="BM78" s="80"/>
      <c r="BN78" s="80"/>
      <c r="BO78" s="80"/>
      <c r="BP78" s="80"/>
      <c r="BQ78" s="80"/>
      <c r="BR78" s="80"/>
      <c r="BS78" s="80"/>
      <c r="BT78" s="80"/>
      <c r="BU78" s="80"/>
      <c r="BV78" s="80"/>
      <c r="BW78" s="80"/>
      <c r="BX78" s="80"/>
      <c r="BY78" s="80"/>
      <c r="BZ78" s="81"/>
    </row>
    <row r="79" spans="1:78" ht="13.5" customHeight="1" x14ac:dyDescent="0.2">
      <c r="A79" s="2"/>
      <c r="B79" s="4"/>
      <c r="C79" s="1"/>
      <c r="D79" s="1"/>
      <c r="E79" s="1"/>
      <c r="F79" s="1"/>
      <c r="G79" s="1"/>
      <c r="H79" s="1"/>
      <c r="I79" s="1"/>
      <c r="J79" s="1"/>
      <c r="K79" s="1"/>
      <c r="L79" s="1"/>
      <c r="M79" s="1"/>
      <c r="N79" s="1"/>
      <c r="O79" s="1"/>
      <c r="P79" s="1"/>
      <c r="Q79" s="1"/>
      <c r="R79" s="1"/>
      <c r="S79" s="1"/>
      <c r="T79" s="1"/>
      <c r="U79" s="10"/>
      <c r="V79" s="10"/>
      <c r="W79" s="1"/>
      <c r="X79" s="1"/>
      <c r="Y79" s="1"/>
      <c r="Z79" s="1"/>
      <c r="AA79" s="1"/>
      <c r="AB79" s="1"/>
      <c r="AC79" s="1"/>
      <c r="AD79" s="1"/>
      <c r="AE79" s="1"/>
      <c r="AF79" s="1"/>
      <c r="AG79" s="1"/>
      <c r="AH79" s="1"/>
      <c r="AI79" s="1"/>
      <c r="AJ79" s="1"/>
      <c r="AK79" s="1"/>
      <c r="AL79" s="1"/>
      <c r="AM79" s="1"/>
      <c r="AN79" s="1"/>
      <c r="AO79" s="10"/>
      <c r="AP79" s="10"/>
      <c r="AQ79" s="1"/>
      <c r="AR79" s="1"/>
      <c r="AS79" s="1"/>
      <c r="AT79" s="1"/>
      <c r="AU79" s="1"/>
      <c r="AV79" s="1"/>
      <c r="AW79" s="1"/>
      <c r="AX79" s="1"/>
      <c r="AY79" s="1"/>
      <c r="AZ79" s="1"/>
      <c r="BA79" s="1"/>
      <c r="BB79" s="1"/>
      <c r="BC79" s="1"/>
      <c r="BD79" s="1"/>
      <c r="BE79" s="1"/>
      <c r="BF79" s="1"/>
      <c r="BG79" s="1"/>
      <c r="BH79" s="1"/>
      <c r="BI79" s="2"/>
      <c r="BJ79" s="11"/>
      <c r="BK79" s="2"/>
      <c r="BL79" s="82"/>
      <c r="BM79" s="80"/>
      <c r="BN79" s="80"/>
      <c r="BO79" s="80"/>
      <c r="BP79" s="80"/>
      <c r="BQ79" s="80"/>
      <c r="BR79" s="80"/>
      <c r="BS79" s="80"/>
      <c r="BT79" s="80"/>
      <c r="BU79" s="80"/>
      <c r="BV79" s="80"/>
      <c r="BW79" s="80"/>
      <c r="BX79" s="80"/>
      <c r="BY79" s="80"/>
      <c r="BZ79" s="81"/>
    </row>
    <row r="80" spans="1:78" ht="13.5" customHeight="1" x14ac:dyDescent="0.2">
      <c r="A80" s="2"/>
      <c r="B80" s="4"/>
      <c r="C80" s="1"/>
      <c r="D80" s="1"/>
      <c r="E80" s="1"/>
      <c r="F80" s="1"/>
      <c r="G80" s="1"/>
      <c r="H80" s="1"/>
      <c r="I80" s="1"/>
      <c r="J80" s="1"/>
      <c r="K80" s="1"/>
      <c r="L80" s="1"/>
      <c r="M80" s="1"/>
      <c r="N80" s="1"/>
      <c r="O80" s="1"/>
      <c r="P80" s="1"/>
      <c r="Q80" s="1"/>
      <c r="R80" s="1"/>
      <c r="S80" s="1"/>
      <c r="T80" s="1"/>
      <c r="U80" s="10"/>
      <c r="V80" s="10"/>
      <c r="W80" s="1"/>
      <c r="X80" s="1"/>
      <c r="Y80" s="1"/>
      <c r="Z80" s="1"/>
      <c r="AA80" s="1"/>
      <c r="AB80" s="1"/>
      <c r="AC80" s="1"/>
      <c r="AD80" s="1"/>
      <c r="AE80" s="1"/>
      <c r="AF80" s="1"/>
      <c r="AG80" s="1"/>
      <c r="AH80" s="1"/>
      <c r="AI80" s="1"/>
      <c r="AJ80" s="1"/>
      <c r="AK80" s="1"/>
      <c r="AL80" s="1"/>
      <c r="AM80" s="1"/>
      <c r="AN80" s="1"/>
      <c r="AO80" s="10"/>
      <c r="AP80" s="10"/>
      <c r="AQ80" s="1"/>
      <c r="AR80" s="1"/>
      <c r="AS80" s="1"/>
      <c r="AT80" s="1"/>
      <c r="AU80" s="1"/>
      <c r="AV80" s="1"/>
      <c r="AW80" s="1"/>
      <c r="AX80" s="1"/>
      <c r="AY80" s="1"/>
      <c r="AZ80" s="1"/>
      <c r="BA80" s="1"/>
      <c r="BB80" s="1"/>
      <c r="BC80" s="1"/>
      <c r="BD80" s="1"/>
      <c r="BE80" s="1"/>
      <c r="BF80" s="1"/>
      <c r="BG80" s="1"/>
      <c r="BH80" s="1"/>
      <c r="BI80" s="2"/>
      <c r="BJ80" s="11"/>
      <c r="BK80" s="2"/>
      <c r="BL80" s="82"/>
      <c r="BM80" s="80"/>
      <c r="BN80" s="80"/>
      <c r="BO80" s="80"/>
      <c r="BP80" s="80"/>
      <c r="BQ80" s="80"/>
      <c r="BR80" s="80"/>
      <c r="BS80" s="80"/>
      <c r="BT80" s="80"/>
      <c r="BU80" s="80"/>
      <c r="BV80" s="80"/>
      <c r="BW80" s="80"/>
      <c r="BX80" s="80"/>
      <c r="BY80" s="80"/>
      <c r="BZ80" s="81"/>
    </row>
    <row r="81" spans="1:78" ht="13.5" customHeight="1" x14ac:dyDescent="0.2">
      <c r="A81" s="2"/>
      <c r="B81" s="4"/>
      <c r="C81" s="9"/>
      <c r="D81" s="9"/>
      <c r="E81" s="9"/>
      <c r="F81" s="9"/>
      <c r="G81" s="9"/>
      <c r="H81" s="9"/>
      <c r="I81" s="9"/>
      <c r="J81" s="9"/>
      <c r="K81" s="9"/>
      <c r="L81" s="9"/>
      <c r="M81" s="9"/>
      <c r="N81" s="9"/>
      <c r="O81" s="9"/>
      <c r="P81" s="9"/>
      <c r="Q81" s="9"/>
      <c r="R81" s="9"/>
      <c r="S81" s="9"/>
      <c r="T81" s="9"/>
      <c r="U81" s="2"/>
      <c r="V81" s="2"/>
      <c r="W81" s="9"/>
      <c r="X81" s="9"/>
      <c r="Y81" s="9"/>
      <c r="Z81" s="9"/>
      <c r="AA81" s="9"/>
      <c r="AB81" s="9"/>
      <c r="AC81" s="9"/>
      <c r="AD81" s="9"/>
      <c r="AE81" s="9"/>
      <c r="AF81" s="9"/>
      <c r="AG81" s="9"/>
      <c r="AH81" s="9"/>
      <c r="AI81" s="9"/>
      <c r="AJ81" s="9"/>
      <c r="AK81" s="9"/>
      <c r="AL81" s="9"/>
      <c r="AM81" s="9"/>
      <c r="AN81" s="9"/>
      <c r="AO81" s="2"/>
      <c r="AP81" s="2"/>
      <c r="AQ81" s="9"/>
      <c r="AR81" s="9"/>
      <c r="AS81" s="9"/>
      <c r="AT81" s="9"/>
      <c r="AU81" s="9"/>
      <c r="AV81" s="9"/>
      <c r="AW81" s="9"/>
      <c r="AX81" s="9"/>
      <c r="AY81" s="9"/>
      <c r="AZ81" s="9"/>
      <c r="BA81" s="9"/>
      <c r="BB81" s="9"/>
      <c r="BC81" s="9"/>
      <c r="BD81" s="9"/>
      <c r="BE81" s="9"/>
      <c r="BF81" s="9"/>
      <c r="BG81" s="9"/>
      <c r="BH81" s="9"/>
      <c r="BI81" s="2"/>
      <c r="BJ81" s="11"/>
      <c r="BK81" s="2"/>
      <c r="BL81" s="82"/>
      <c r="BM81" s="80"/>
      <c r="BN81" s="80"/>
      <c r="BO81" s="80"/>
      <c r="BP81" s="80"/>
      <c r="BQ81" s="80"/>
      <c r="BR81" s="80"/>
      <c r="BS81" s="80"/>
      <c r="BT81" s="80"/>
      <c r="BU81" s="80"/>
      <c r="BV81" s="80"/>
      <c r="BW81" s="80"/>
      <c r="BX81" s="80"/>
      <c r="BY81" s="80"/>
      <c r="BZ81" s="81"/>
    </row>
    <row r="82" spans="1:78" ht="13.5" customHeight="1" x14ac:dyDescent="0.2">
      <c r="A82" s="2"/>
      <c r="B82" s="5"/>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12"/>
      <c r="BK82" s="2"/>
      <c r="BL82" s="83"/>
      <c r="BM82" s="84"/>
      <c r="BN82" s="84"/>
      <c r="BO82" s="84"/>
      <c r="BP82" s="84"/>
      <c r="BQ82" s="84"/>
      <c r="BR82" s="84"/>
      <c r="BS82" s="84"/>
      <c r="BT82" s="84"/>
      <c r="BU82" s="84"/>
      <c r="BV82" s="84"/>
      <c r="BW82" s="84"/>
      <c r="BX82" s="84"/>
      <c r="BY82" s="84"/>
      <c r="BZ82" s="85"/>
    </row>
    <row r="83" spans="1:78" x14ac:dyDescent="0.2">
      <c r="C83" s="49" t="s">
        <v>44</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6" t="s">
        <v>45</v>
      </c>
      <c r="C84" s="6"/>
      <c r="D84" s="6"/>
      <c r="E84" s="6" t="s">
        <v>46</v>
      </c>
      <c r="F84" s="6" t="s">
        <v>48</v>
      </c>
      <c r="G84" s="6" t="s">
        <v>49</v>
      </c>
      <c r="H84" s="6" t="s">
        <v>43</v>
      </c>
      <c r="I84" s="6" t="s">
        <v>11</v>
      </c>
      <c r="J84" s="6" t="s">
        <v>50</v>
      </c>
      <c r="K84" s="6" t="s">
        <v>51</v>
      </c>
      <c r="L84" s="6" t="s">
        <v>32</v>
      </c>
      <c r="M84" s="6" t="s">
        <v>36</v>
      </c>
      <c r="N84" s="6" t="s">
        <v>52</v>
      </c>
      <c r="O84" s="6" t="s">
        <v>55</v>
      </c>
    </row>
    <row r="85" spans="1:78" hidden="1" x14ac:dyDescent="0.2">
      <c r="B85" s="6"/>
      <c r="C85" s="6"/>
      <c r="D85" s="6"/>
      <c r="E85" s="6" t="str">
        <f>データ!AI6</f>
        <v>【105.36】</v>
      </c>
      <c r="F85" s="6" t="str">
        <f>データ!AT6</f>
        <v>【3.12】</v>
      </c>
      <c r="G85" s="6" t="str">
        <f>データ!BE6</f>
        <v>【82.75】</v>
      </c>
      <c r="H85" s="6" t="str">
        <f>データ!BP6</f>
        <v>【602.56】</v>
      </c>
      <c r="I85" s="6" t="str">
        <f>データ!CA6</f>
        <v>【97.94】</v>
      </c>
      <c r="J85" s="6" t="str">
        <f>データ!CL6</f>
        <v>【140.98】</v>
      </c>
      <c r="K85" s="6" t="str">
        <f>データ!CW6</f>
        <v>【60.13】</v>
      </c>
      <c r="L85" s="6" t="str">
        <f>データ!DH6</f>
        <v>【96.00】</v>
      </c>
      <c r="M85" s="6" t="str">
        <f>データ!DS6</f>
        <v>【42.20】</v>
      </c>
      <c r="N85" s="6" t="str">
        <f>データ!ED6</f>
        <v>【9.46】</v>
      </c>
      <c r="O85" s="6" t="str">
        <f>データ!EO6</f>
        <v>【0.19】</v>
      </c>
    </row>
  </sheetData>
  <sheetProtection algorithmName="SHA-512" hashValue="Jz59k/Fo9sVa5fm7uh28vlDcZNU8VdxqTD4btevdUXYwL9d/EKP8/ql/9kur1v7eYhVl/K4/p9ei/vnVcyxIsw==" saltValue="gObnijTYvDuj2pNPeBOgUA==" spinCount="100000" sheet="1" objects="1" scenarios="1" formatCells="0" formatColumns="0" formatRows="0"/>
  <mergeCells count="51">
    <mergeCell ref="C83:BJ83"/>
    <mergeCell ref="B2:BZ4"/>
    <mergeCell ref="BL11:BZ13"/>
    <mergeCell ref="B14:BJ15"/>
    <mergeCell ref="BL14:BZ15"/>
    <mergeCell ref="BL45:BZ46"/>
    <mergeCell ref="B60:BJ61"/>
    <mergeCell ref="BL64:BZ65"/>
    <mergeCell ref="BL16:BZ44"/>
    <mergeCell ref="BL47:BZ63"/>
    <mergeCell ref="BL66:BZ82"/>
    <mergeCell ref="AL10:AS10"/>
    <mergeCell ref="AT10:BA10"/>
    <mergeCell ref="BB10:BI10"/>
    <mergeCell ref="BL10:BM10"/>
    <mergeCell ref="BN10:BY10"/>
    <mergeCell ref="B10:H10"/>
    <mergeCell ref="I10:O10"/>
    <mergeCell ref="P10:V10"/>
    <mergeCell ref="W10:AC10"/>
    <mergeCell ref="AD10:AJ10"/>
    <mergeCell ref="AL9:AS9"/>
    <mergeCell ref="AT9:BA9"/>
    <mergeCell ref="BB9:BI9"/>
    <mergeCell ref="BL9:BM9"/>
    <mergeCell ref="BN9:BY9"/>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AD7:AJ7"/>
    <mergeCell ref="AL7:AS7"/>
    <mergeCell ref="AT7:BA7"/>
    <mergeCell ref="BB7:BI7"/>
    <mergeCell ref="BL7:BY7"/>
    <mergeCell ref="B6:AC6"/>
    <mergeCell ref="B7:H7"/>
    <mergeCell ref="I7:O7"/>
    <mergeCell ref="P7:V7"/>
    <mergeCell ref="W7:AC7"/>
  </mergeCells>
  <phoneticPr fontId="1"/>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8" x14ac:dyDescent="0.2">
      <c r="A2" s="14" t="s">
        <v>58</v>
      </c>
      <c r="B2" s="14">
        <f t="shared" ref="B2:EO2" si="0">COLUMN()-1</f>
        <v>1</v>
      </c>
      <c r="C2" s="14">
        <f t="shared" si="0"/>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si="0"/>
        <v>71</v>
      </c>
      <c r="BU2" s="14">
        <f t="shared" si="0"/>
        <v>72</v>
      </c>
      <c r="BV2" s="14">
        <f t="shared" si="0"/>
        <v>73</v>
      </c>
      <c r="BW2" s="14">
        <f t="shared" si="0"/>
        <v>74</v>
      </c>
      <c r="BX2" s="14">
        <f t="shared" si="0"/>
        <v>75</v>
      </c>
      <c r="BY2" s="14">
        <f t="shared" si="0"/>
        <v>76</v>
      </c>
      <c r="BZ2" s="14">
        <f t="shared" si="0"/>
        <v>77</v>
      </c>
      <c r="CA2" s="14">
        <f t="shared" si="0"/>
        <v>78</v>
      </c>
      <c r="CB2" s="14">
        <f t="shared" si="0"/>
        <v>79</v>
      </c>
      <c r="CC2" s="14">
        <f t="shared" si="0"/>
        <v>80</v>
      </c>
      <c r="CD2" s="14">
        <f t="shared" si="0"/>
        <v>81</v>
      </c>
      <c r="CE2" s="14">
        <f t="shared" si="0"/>
        <v>82</v>
      </c>
      <c r="CF2" s="14">
        <f t="shared" si="0"/>
        <v>83</v>
      </c>
      <c r="CG2" s="14">
        <f t="shared" si="0"/>
        <v>84</v>
      </c>
      <c r="CH2" s="14">
        <f t="shared" si="0"/>
        <v>85</v>
      </c>
      <c r="CI2" s="14">
        <f t="shared" si="0"/>
        <v>86</v>
      </c>
      <c r="CJ2" s="14">
        <f t="shared" si="0"/>
        <v>87</v>
      </c>
      <c r="CK2" s="14">
        <f t="shared" si="0"/>
        <v>88</v>
      </c>
      <c r="CL2" s="14">
        <f t="shared" si="0"/>
        <v>89</v>
      </c>
      <c r="CM2" s="14">
        <f t="shared" si="0"/>
        <v>90</v>
      </c>
      <c r="CN2" s="14">
        <f t="shared" si="0"/>
        <v>91</v>
      </c>
      <c r="CO2" s="14">
        <f t="shared" si="0"/>
        <v>92</v>
      </c>
      <c r="CP2" s="14">
        <f t="shared" si="0"/>
        <v>93</v>
      </c>
      <c r="CQ2" s="14">
        <f t="shared" si="0"/>
        <v>94</v>
      </c>
      <c r="CR2" s="14">
        <f t="shared" si="0"/>
        <v>95</v>
      </c>
      <c r="CS2" s="14">
        <f t="shared" si="0"/>
        <v>96</v>
      </c>
      <c r="CT2" s="14">
        <f t="shared" si="0"/>
        <v>97</v>
      </c>
      <c r="CU2" s="14">
        <f t="shared" si="0"/>
        <v>98</v>
      </c>
      <c r="CV2" s="14">
        <f t="shared" si="0"/>
        <v>99</v>
      </c>
      <c r="CW2" s="14">
        <f t="shared" si="0"/>
        <v>100</v>
      </c>
      <c r="CX2" s="14">
        <f t="shared" si="0"/>
        <v>101</v>
      </c>
      <c r="CY2" s="14">
        <f t="shared" si="0"/>
        <v>102</v>
      </c>
      <c r="CZ2" s="14">
        <f t="shared" si="0"/>
        <v>103</v>
      </c>
      <c r="DA2" s="14">
        <f t="shared" si="0"/>
        <v>104</v>
      </c>
      <c r="DB2" s="14">
        <f t="shared" si="0"/>
        <v>105</v>
      </c>
      <c r="DC2" s="14">
        <f t="shared" si="0"/>
        <v>106</v>
      </c>
      <c r="DD2" s="14">
        <f t="shared" si="0"/>
        <v>107</v>
      </c>
      <c r="DE2" s="14">
        <f t="shared" si="0"/>
        <v>108</v>
      </c>
      <c r="DF2" s="14">
        <f t="shared" si="0"/>
        <v>109</v>
      </c>
      <c r="DG2" s="14">
        <f t="shared" si="0"/>
        <v>110</v>
      </c>
      <c r="DH2" s="14">
        <f t="shared" si="0"/>
        <v>111</v>
      </c>
      <c r="DI2" s="14">
        <f t="shared" si="0"/>
        <v>112</v>
      </c>
      <c r="DJ2" s="14">
        <f t="shared" si="0"/>
        <v>113</v>
      </c>
      <c r="DK2" s="14">
        <f t="shared" si="0"/>
        <v>114</v>
      </c>
      <c r="DL2" s="14">
        <f t="shared" si="0"/>
        <v>115</v>
      </c>
      <c r="DM2" s="14">
        <f t="shared" si="0"/>
        <v>116</v>
      </c>
      <c r="DN2" s="14">
        <f t="shared" si="0"/>
        <v>117</v>
      </c>
      <c r="DO2" s="14">
        <f t="shared" si="0"/>
        <v>118</v>
      </c>
      <c r="DP2" s="14">
        <f t="shared" si="0"/>
        <v>119</v>
      </c>
      <c r="DQ2" s="14">
        <f t="shared" si="0"/>
        <v>120</v>
      </c>
      <c r="DR2" s="14">
        <f t="shared" si="0"/>
        <v>121</v>
      </c>
      <c r="DS2" s="14">
        <f t="shared" si="0"/>
        <v>122</v>
      </c>
      <c r="DT2" s="14">
        <f t="shared" si="0"/>
        <v>123</v>
      </c>
      <c r="DU2" s="14">
        <f t="shared" si="0"/>
        <v>124</v>
      </c>
      <c r="DV2" s="14">
        <f t="shared" si="0"/>
        <v>125</v>
      </c>
      <c r="DW2" s="14">
        <f t="shared" si="0"/>
        <v>126</v>
      </c>
      <c r="DX2" s="14">
        <f t="shared" si="0"/>
        <v>127</v>
      </c>
      <c r="DY2" s="14">
        <f t="shared" si="0"/>
        <v>128</v>
      </c>
      <c r="DZ2" s="14">
        <f t="shared" si="0"/>
        <v>129</v>
      </c>
      <c r="EA2" s="14">
        <f t="shared" si="0"/>
        <v>130</v>
      </c>
      <c r="EB2" s="14">
        <f t="shared" si="0"/>
        <v>131</v>
      </c>
      <c r="EC2" s="14">
        <f t="shared" si="0"/>
        <v>132</v>
      </c>
      <c r="ED2" s="14">
        <f t="shared" si="0"/>
        <v>133</v>
      </c>
      <c r="EE2" s="14">
        <f t="shared" si="0"/>
        <v>134</v>
      </c>
      <c r="EF2" s="14">
        <f t="shared" si="0"/>
        <v>135</v>
      </c>
      <c r="EG2" s="14">
        <f t="shared" si="0"/>
        <v>136</v>
      </c>
      <c r="EH2" s="14">
        <f t="shared" si="0"/>
        <v>137</v>
      </c>
      <c r="EI2" s="14">
        <f t="shared" si="0"/>
        <v>138</v>
      </c>
      <c r="EJ2" s="14">
        <f t="shared" si="0"/>
        <v>139</v>
      </c>
      <c r="EK2" s="14">
        <f t="shared" si="0"/>
        <v>140</v>
      </c>
      <c r="EL2" s="14">
        <f t="shared" si="0"/>
        <v>141</v>
      </c>
      <c r="EM2" s="14">
        <f t="shared" si="0"/>
        <v>142</v>
      </c>
      <c r="EN2" s="14">
        <f t="shared" si="0"/>
        <v>143</v>
      </c>
      <c r="EO2" s="14">
        <f t="shared" si="0"/>
        <v>144</v>
      </c>
    </row>
    <row r="3" spans="1:148" x14ac:dyDescent="0.2">
      <c r="A3" s="14" t="s">
        <v>19</v>
      </c>
      <c r="B3" s="16" t="s">
        <v>33</v>
      </c>
      <c r="C3" s="16" t="s">
        <v>60</v>
      </c>
      <c r="D3" s="16" t="s">
        <v>39</v>
      </c>
      <c r="E3" s="16" t="s">
        <v>6</v>
      </c>
      <c r="F3" s="16" t="s">
        <v>5</v>
      </c>
      <c r="G3" s="16" t="s">
        <v>25</v>
      </c>
      <c r="H3" s="67" t="s">
        <v>61</v>
      </c>
      <c r="I3" s="68"/>
      <c r="J3" s="68"/>
      <c r="K3" s="68"/>
      <c r="L3" s="68"/>
      <c r="M3" s="68"/>
      <c r="N3" s="68"/>
      <c r="O3" s="68"/>
      <c r="P3" s="68"/>
      <c r="Q3" s="68"/>
      <c r="R3" s="68"/>
      <c r="S3" s="68"/>
      <c r="T3" s="68"/>
      <c r="U3" s="68"/>
      <c r="V3" s="68"/>
      <c r="W3" s="68"/>
      <c r="X3" s="69"/>
      <c r="Y3" s="65" t="s">
        <v>56</v>
      </c>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t="s">
        <v>9</v>
      </c>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row>
    <row r="4" spans="1:148" x14ac:dyDescent="0.2">
      <c r="A4" s="14" t="s">
        <v>62</v>
      </c>
      <c r="B4" s="17"/>
      <c r="C4" s="17"/>
      <c r="D4" s="17"/>
      <c r="E4" s="17"/>
      <c r="F4" s="17"/>
      <c r="G4" s="17"/>
      <c r="H4" s="70"/>
      <c r="I4" s="71"/>
      <c r="J4" s="71"/>
      <c r="K4" s="71"/>
      <c r="L4" s="71"/>
      <c r="M4" s="71"/>
      <c r="N4" s="71"/>
      <c r="O4" s="71"/>
      <c r="P4" s="71"/>
      <c r="Q4" s="71"/>
      <c r="R4" s="71"/>
      <c r="S4" s="71"/>
      <c r="T4" s="71"/>
      <c r="U4" s="71"/>
      <c r="V4" s="71"/>
      <c r="W4" s="71"/>
      <c r="X4" s="72"/>
      <c r="Y4" s="66" t="s">
        <v>53</v>
      </c>
      <c r="Z4" s="66"/>
      <c r="AA4" s="66"/>
      <c r="AB4" s="66"/>
      <c r="AC4" s="66"/>
      <c r="AD4" s="66"/>
      <c r="AE4" s="66"/>
      <c r="AF4" s="66"/>
      <c r="AG4" s="66"/>
      <c r="AH4" s="66"/>
      <c r="AI4" s="66"/>
      <c r="AJ4" s="66" t="s">
        <v>47</v>
      </c>
      <c r="AK4" s="66"/>
      <c r="AL4" s="66"/>
      <c r="AM4" s="66"/>
      <c r="AN4" s="66"/>
      <c r="AO4" s="66"/>
      <c r="AP4" s="66"/>
      <c r="AQ4" s="66"/>
      <c r="AR4" s="66"/>
      <c r="AS4" s="66"/>
      <c r="AT4" s="66"/>
      <c r="AU4" s="66" t="s">
        <v>28</v>
      </c>
      <c r="AV4" s="66"/>
      <c r="AW4" s="66"/>
      <c r="AX4" s="66"/>
      <c r="AY4" s="66"/>
      <c r="AZ4" s="66"/>
      <c r="BA4" s="66"/>
      <c r="BB4" s="66"/>
      <c r="BC4" s="66"/>
      <c r="BD4" s="66"/>
      <c r="BE4" s="66"/>
      <c r="BF4" s="66" t="s">
        <v>63</v>
      </c>
      <c r="BG4" s="66"/>
      <c r="BH4" s="66"/>
      <c r="BI4" s="66"/>
      <c r="BJ4" s="66"/>
      <c r="BK4" s="66"/>
      <c r="BL4" s="66"/>
      <c r="BM4" s="66"/>
      <c r="BN4" s="66"/>
      <c r="BO4" s="66"/>
      <c r="BP4" s="66"/>
      <c r="BQ4" s="66" t="s">
        <v>15</v>
      </c>
      <c r="BR4" s="66"/>
      <c r="BS4" s="66"/>
      <c r="BT4" s="66"/>
      <c r="BU4" s="66"/>
      <c r="BV4" s="66"/>
      <c r="BW4" s="66"/>
      <c r="BX4" s="66"/>
      <c r="BY4" s="66"/>
      <c r="BZ4" s="66"/>
      <c r="CA4" s="66"/>
      <c r="CB4" s="66" t="s">
        <v>64</v>
      </c>
      <c r="CC4" s="66"/>
      <c r="CD4" s="66"/>
      <c r="CE4" s="66"/>
      <c r="CF4" s="66"/>
      <c r="CG4" s="66"/>
      <c r="CH4" s="66"/>
      <c r="CI4" s="66"/>
      <c r="CJ4" s="66"/>
      <c r="CK4" s="66"/>
      <c r="CL4" s="66"/>
      <c r="CM4" s="66" t="s">
        <v>0</v>
      </c>
      <c r="CN4" s="66"/>
      <c r="CO4" s="66"/>
      <c r="CP4" s="66"/>
      <c r="CQ4" s="66"/>
      <c r="CR4" s="66"/>
      <c r="CS4" s="66"/>
      <c r="CT4" s="66"/>
      <c r="CU4" s="66"/>
      <c r="CV4" s="66"/>
      <c r="CW4" s="66"/>
      <c r="CX4" s="66" t="s">
        <v>65</v>
      </c>
      <c r="CY4" s="66"/>
      <c r="CZ4" s="66"/>
      <c r="DA4" s="66"/>
      <c r="DB4" s="66"/>
      <c r="DC4" s="66"/>
      <c r="DD4" s="66"/>
      <c r="DE4" s="66"/>
      <c r="DF4" s="66"/>
      <c r="DG4" s="66"/>
      <c r="DH4" s="66"/>
      <c r="DI4" s="66" t="s">
        <v>66</v>
      </c>
      <c r="DJ4" s="66"/>
      <c r="DK4" s="66"/>
      <c r="DL4" s="66"/>
      <c r="DM4" s="66"/>
      <c r="DN4" s="66"/>
      <c r="DO4" s="66"/>
      <c r="DP4" s="66"/>
      <c r="DQ4" s="66"/>
      <c r="DR4" s="66"/>
      <c r="DS4" s="66"/>
      <c r="DT4" s="66" t="s">
        <v>67</v>
      </c>
      <c r="DU4" s="66"/>
      <c r="DV4" s="66"/>
      <c r="DW4" s="66"/>
      <c r="DX4" s="66"/>
      <c r="DY4" s="66"/>
      <c r="DZ4" s="66"/>
      <c r="EA4" s="66"/>
      <c r="EB4" s="66"/>
      <c r="EC4" s="66"/>
      <c r="ED4" s="66"/>
      <c r="EE4" s="66" t="s">
        <v>68</v>
      </c>
      <c r="EF4" s="66"/>
      <c r="EG4" s="66"/>
      <c r="EH4" s="66"/>
      <c r="EI4" s="66"/>
      <c r="EJ4" s="66"/>
      <c r="EK4" s="66"/>
      <c r="EL4" s="66"/>
      <c r="EM4" s="66"/>
      <c r="EN4" s="66"/>
      <c r="EO4" s="66"/>
    </row>
    <row r="5" spans="1:148" x14ac:dyDescent="0.2">
      <c r="A5" s="14" t="s">
        <v>69</v>
      </c>
      <c r="B5" s="18"/>
      <c r="C5" s="18"/>
      <c r="D5" s="18"/>
      <c r="E5" s="18"/>
      <c r="F5" s="18"/>
      <c r="G5" s="18"/>
      <c r="H5" s="22" t="s">
        <v>59</v>
      </c>
      <c r="I5" s="22" t="s">
        <v>70</v>
      </c>
      <c r="J5" s="22" t="s">
        <v>71</v>
      </c>
      <c r="K5" s="22" t="s">
        <v>72</v>
      </c>
      <c r="L5" s="22" t="s">
        <v>73</v>
      </c>
      <c r="M5" s="22" t="s">
        <v>7</v>
      </c>
      <c r="N5" s="22" t="s">
        <v>74</v>
      </c>
      <c r="O5" s="22" t="s">
        <v>75</v>
      </c>
      <c r="P5" s="22" t="s">
        <v>76</v>
      </c>
      <c r="Q5" s="22" t="s">
        <v>77</v>
      </c>
      <c r="R5" s="22" t="s">
        <v>78</v>
      </c>
      <c r="S5" s="22" t="s">
        <v>79</v>
      </c>
      <c r="T5" s="22" t="s">
        <v>80</v>
      </c>
      <c r="U5" s="22" t="s">
        <v>1</v>
      </c>
      <c r="V5" s="22" t="s">
        <v>81</v>
      </c>
      <c r="W5" s="22" t="s">
        <v>82</v>
      </c>
      <c r="X5" s="22" t="s">
        <v>83</v>
      </c>
      <c r="Y5" s="22" t="s">
        <v>84</v>
      </c>
      <c r="Z5" s="22" t="s">
        <v>85</v>
      </c>
      <c r="AA5" s="22" t="s">
        <v>86</v>
      </c>
      <c r="AB5" s="22" t="s">
        <v>87</v>
      </c>
      <c r="AC5" s="22" t="s">
        <v>88</v>
      </c>
      <c r="AD5" s="22" t="s">
        <v>89</v>
      </c>
      <c r="AE5" s="22" t="s">
        <v>91</v>
      </c>
      <c r="AF5" s="22" t="s">
        <v>92</v>
      </c>
      <c r="AG5" s="22" t="s">
        <v>93</v>
      </c>
      <c r="AH5" s="22" t="s">
        <v>94</v>
      </c>
      <c r="AI5" s="22" t="s">
        <v>45</v>
      </c>
      <c r="AJ5" s="22" t="s">
        <v>84</v>
      </c>
      <c r="AK5" s="22" t="s">
        <v>85</v>
      </c>
      <c r="AL5" s="22" t="s">
        <v>86</v>
      </c>
      <c r="AM5" s="22" t="s">
        <v>87</v>
      </c>
      <c r="AN5" s="22" t="s">
        <v>88</v>
      </c>
      <c r="AO5" s="22" t="s">
        <v>89</v>
      </c>
      <c r="AP5" s="22" t="s">
        <v>91</v>
      </c>
      <c r="AQ5" s="22" t="s">
        <v>92</v>
      </c>
      <c r="AR5" s="22" t="s">
        <v>93</v>
      </c>
      <c r="AS5" s="22" t="s">
        <v>94</v>
      </c>
      <c r="AT5" s="22" t="s">
        <v>90</v>
      </c>
      <c r="AU5" s="22" t="s">
        <v>84</v>
      </c>
      <c r="AV5" s="22" t="s">
        <v>85</v>
      </c>
      <c r="AW5" s="22" t="s">
        <v>86</v>
      </c>
      <c r="AX5" s="22" t="s">
        <v>87</v>
      </c>
      <c r="AY5" s="22" t="s">
        <v>88</v>
      </c>
      <c r="AZ5" s="22" t="s">
        <v>89</v>
      </c>
      <c r="BA5" s="22" t="s">
        <v>91</v>
      </c>
      <c r="BB5" s="22" t="s">
        <v>92</v>
      </c>
      <c r="BC5" s="22" t="s">
        <v>93</v>
      </c>
      <c r="BD5" s="22" t="s">
        <v>94</v>
      </c>
      <c r="BE5" s="22" t="s">
        <v>90</v>
      </c>
      <c r="BF5" s="22" t="s">
        <v>84</v>
      </c>
      <c r="BG5" s="22" t="s">
        <v>85</v>
      </c>
      <c r="BH5" s="22" t="s">
        <v>86</v>
      </c>
      <c r="BI5" s="22" t="s">
        <v>87</v>
      </c>
      <c r="BJ5" s="22" t="s">
        <v>88</v>
      </c>
      <c r="BK5" s="22" t="s">
        <v>89</v>
      </c>
      <c r="BL5" s="22" t="s">
        <v>91</v>
      </c>
      <c r="BM5" s="22" t="s">
        <v>92</v>
      </c>
      <c r="BN5" s="22" t="s">
        <v>93</v>
      </c>
      <c r="BO5" s="22" t="s">
        <v>94</v>
      </c>
      <c r="BP5" s="22" t="s">
        <v>90</v>
      </c>
      <c r="BQ5" s="22" t="s">
        <v>84</v>
      </c>
      <c r="BR5" s="22" t="s">
        <v>85</v>
      </c>
      <c r="BS5" s="22" t="s">
        <v>86</v>
      </c>
      <c r="BT5" s="22" t="s">
        <v>87</v>
      </c>
      <c r="BU5" s="22" t="s">
        <v>88</v>
      </c>
      <c r="BV5" s="22" t="s">
        <v>89</v>
      </c>
      <c r="BW5" s="22" t="s">
        <v>91</v>
      </c>
      <c r="BX5" s="22" t="s">
        <v>92</v>
      </c>
      <c r="BY5" s="22" t="s">
        <v>93</v>
      </c>
      <c r="BZ5" s="22" t="s">
        <v>94</v>
      </c>
      <c r="CA5" s="22" t="s">
        <v>90</v>
      </c>
      <c r="CB5" s="22" t="s">
        <v>84</v>
      </c>
      <c r="CC5" s="22" t="s">
        <v>85</v>
      </c>
      <c r="CD5" s="22" t="s">
        <v>86</v>
      </c>
      <c r="CE5" s="22" t="s">
        <v>87</v>
      </c>
      <c r="CF5" s="22" t="s">
        <v>88</v>
      </c>
      <c r="CG5" s="22" t="s">
        <v>89</v>
      </c>
      <c r="CH5" s="22" t="s">
        <v>91</v>
      </c>
      <c r="CI5" s="22" t="s">
        <v>92</v>
      </c>
      <c r="CJ5" s="22" t="s">
        <v>93</v>
      </c>
      <c r="CK5" s="22" t="s">
        <v>94</v>
      </c>
      <c r="CL5" s="22" t="s">
        <v>90</v>
      </c>
      <c r="CM5" s="22" t="s">
        <v>84</v>
      </c>
      <c r="CN5" s="22" t="s">
        <v>85</v>
      </c>
      <c r="CO5" s="22" t="s">
        <v>86</v>
      </c>
      <c r="CP5" s="22" t="s">
        <v>87</v>
      </c>
      <c r="CQ5" s="22" t="s">
        <v>88</v>
      </c>
      <c r="CR5" s="22" t="s">
        <v>89</v>
      </c>
      <c r="CS5" s="22" t="s">
        <v>91</v>
      </c>
      <c r="CT5" s="22" t="s">
        <v>92</v>
      </c>
      <c r="CU5" s="22" t="s">
        <v>93</v>
      </c>
      <c r="CV5" s="22" t="s">
        <v>94</v>
      </c>
      <c r="CW5" s="22" t="s">
        <v>90</v>
      </c>
      <c r="CX5" s="22" t="s">
        <v>84</v>
      </c>
      <c r="CY5" s="22" t="s">
        <v>85</v>
      </c>
      <c r="CZ5" s="22" t="s">
        <v>86</v>
      </c>
      <c r="DA5" s="22" t="s">
        <v>87</v>
      </c>
      <c r="DB5" s="22" t="s">
        <v>88</v>
      </c>
      <c r="DC5" s="22" t="s">
        <v>89</v>
      </c>
      <c r="DD5" s="22" t="s">
        <v>91</v>
      </c>
      <c r="DE5" s="22" t="s">
        <v>92</v>
      </c>
      <c r="DF5" s="22" t="s">
        <v>93</v>
      </c>
      <c r="DG5" s="22" t="s">
        <v>94</v>
      </c>
      <c r="DH5" s="22" t="s">
        <v>90</v>
      </c>
      <c r="DI5" s="22" t="s">
        <v>84</v>
      </c>
      <c r="DJ5" s="22" t="s">
        <v>85</v>
      </c>
      <c r="DK5" s="22" t="s">
        <v>86</v>
      </c>
      <c r="DL5" s="22" t="s">
        <v>87</v>
      </c>
      <c r="DM5" s="22" t="s">
        <v>88</v>
      </c>
      <c r="DN5" s="22" t="s">
        <v>89</v>
      </c>
      <c r="DO5" s="22" t="s">
        <v>91</v>
      </c>
      <c r="DP5" s="22" t="s">
        <v>92</v>
      </c>
      <c r="DQ5" s="22" t="s">
        <v>93</v>
      </c>
      <c r="DR5" s="22" t="s">
        <v>94</v>
      </c>
      <c r="DS5" s="22" t="s">
        <v>90</v>
      </c>
      <c r="DT5" s="22" t="s">
        <v>84</v>
      </c>
      <c r="DU5" s="22" t="s">
        <v>85</v>
      </c>
      <c r="DV5" s="22" t="s">
        <v>86</v>
      </c>
      <c r="DW5" s="22" t="s">
        <v>87</v>
      </c>
      <c r="DX5" s="22" t="s">
        <v>88</v>
      </c>
      <c r="DY5" s="22" t="s">
        <v>89</v>
      </c>
      <c r="DZ5" s="22" t="s">
        <v>91</v>
      </c>
      <c r="EA5" s="22" t="s">
        <v>92</v>
      </c>
      <c r="EB5" s="22" t="s">
        <v>93</v>
      </c>
      <c r="EC5" s="22" t="s">
        <v>94</v>
      </c>
      <c r="ED5" s="22" t="s">
        <v>90</v>
      </c>
      <c r="EE5" s="22" t="s">
        <v>84</v>
      </c>
      <c r="EF5" s="22" t="s">
        <v>85</v>
      </c>
      <c r="EG5" s="22" t="s">
        <v>86</v>
      </c>
      <c r="EH5" s="22" t="s">
        <v>87</v>
      </c>
      <c r="EI5" s="22" t="s">
        <v>88</v>
      </c>
      <c r="EJ5" s="22" t="s">
        <v>89</v>
      </c>
      <c r="EK5" s="22" t="s">
        <v>91</v>
      </c>
      <c r="EL5" s="22" t="s">
        <v>92</v>
      </c>
      <c r="EM5" s="22" t="s">
        <v>93</v>
      </c>
      <c r="EN5" s="22" t="s">
        <v>94</v>
      </c>
      <c r="EO5" s="22" t="s">
        <v>90</v>
      </c>
    </row>
    <row r="6" spans="1:148" s="13" customFormat="1" x14ac:dyDescent="0.2">
      <c r="A6" s="14" t="s">
        <v>95</v>
      </c>
      <c r="B6" s="19">
        <f t="shared" ref="B6:X6" si="1">B7</f>
        <v>2024</v>
      </c>
      <c r="C6" s="19">
        <f t="shared" si="1"/>
        <v>132055</v>
      </c>
      <c r="D6" s="19">
        <f t="shared" si="1"/>
        <v>46</v>
      </c>
      <c r="E6" s="19">
        <f t="shared" si="1"/>
        <v>17</v>
      </c>
      <c r="F6" s="19">
        <f t="shared" si="1"/>
        <v>1</v>
      </c>
      <c r="G6" s="19">
        <f t="shared" si="1"/>
        <v>0</v>
      </c>
      <c r="H6" s="19" t="str">
        <f t="shared" si="1"/>
        <v>東京都　青梅市</v>
      </c>
      <c r="I6" s="19" t="str">
        <f t="shared" si="1"/>
        <v>法適用</v>
      </c>
      <c r="J6" s="19" t="str">
        <f t="shared" si="1"/>
        <v>下水道事業</v>
      </c>
      <c r="K6" s="19" t="str">
        <f t="shared" si="1"/>
        <v>公共下水道</v>
      </c>
      <c r="L6" s="19" t="str">
        <f t="shared" si="1"/>
        <v>Ac1</v>
      </c>
      <c r="M6" s="19" t="str">
        <f t="shared" si="1"/>
        <v>非設置</v>
      </c>
      <c r="N6" s="23" t="str">
        <f t="shared" si="1"/>
        <v>-</v>
      </c>
      <c r="O6" s="23">
        <f t="shared" si="1"/>
        <v>65.81</v>
      </c>
      <c r="P6" s="23">
        <f t="shared" si="1"/>
        <v>98.24</v>
      </c>
      <c r="Q6" s="23">
        <f t="shared" si="1"/>
        <v>84.22</v>
      </c>
      <c r="R6" s="23">
        <f t="shared" si="1"/>
        <v>2126</v>
      </c>
      <c r="S6" s="23">
        <f t="shared" si="1"/>
        <v>129105</v>
      </c>
      <c r="T6" s="23">
        <f t="shared" si="1"/>
        <v>103.31</v>
      </c>
      <c r="U6" s="23">
        <f t="shared" si="1"/>
        <v>1249.69</v>
      </c>
      <c r="V6" s="23">
        <f t="shared" si="1"/>
        <v>126393</v>
      </c>
      <c r="W6" s="23">
        <f t="shared" si="1"/>
        <v>21.8</v>
      </c>
      <c r="X6" s="23">
        <f t="shared" si="1"/>
        <v>5797.84</v>
      </c>
      <c r="Y6" s="27">
        <f t="shared" ref="Y6:AH6" si="2">IF(Y7="",NA(),Y7)</f>
        <v>109.91</v>
      </c>
      <c r="Z6" s="27">
        <f t="shared" si="2"/>
        <v>99.53</v>
      </c>
      <c r="AA6" s="27">
        <f t="shared" si="2"/>
        <v>99.13</v>
      </c>
      <c r="AB6" s="27">
        <f t="shared" si="2"/>
        <v>101.06</v>
      </c>
      <c r="AC6" s="27">
        <f t="shared" si="2"/>
        <v>100</v>
      </c>
      <c r="AD6" s="27">
        <f t="shared" si="2"/>
        <v>106.55</v>
      </c>
      <c r="AE6" s="27">
        <f t="shared" si="2"/>
        <v>106.01</v>
      </c>
      <c r="AF6" s="27">
        <f t="shared" si="2"/>
        <v>105.5</v>
      </c>
      <c r="AG6" s="27">
        <f t="shared" si="2"/>
        <v>105.24</v>
      </c>
      <c r="AH6" s="27">
        <f t="shared" si="2"/>
        <v>105.55</v>
      </c>
      <c r="AI6" s="23" t="str">
        <f>IF(AI7="","",IF(AI7="-","【-】","【"&amp;SUBSTITUTE(TEXT(AI7,"#,##0.00"),"-","△")&amp;"】"))</f>
        <v>【105.36】</v>
      </c>
      <c r="AJ6" s="23">
        <f t="shared" ref="AJ6:AS6" si="3">IF(AJ7="",NA(),AJ7)</f>
        <v>0</v>
      </c>
      <c r="AK6" s="23">
        <f t="shared" si="3"/>
        <v>0</v>
      </c>
      <c r="AL6" s="27">
        <f t="shared" si="3"/>
        <v>1.48</v>
      </c>
      <c r="AM6" s="27">
        <f t="shared" si="3"/>
        <v>1.1299999999999999</v>
      </c>
      <c r="AN6" s="23">
        <f t="shared" si="3"/>
        <v>0</v>
      </c>
      <c r="AO6" s="27">
        <f t="shared" si="3"/>
        <v>5.95</v>
      </c>
      <c r="AP6" s="27">
        <f t="shared" si="3"/>
        <v>5.27</v>
      </c>
      <c r="AQ6" s="27">
        <f t="shared" si="3"/>
        <v>4.83</v>
      </c>
      <c r="AR6" s="27">
        <f t="shared" si="3"/>
        <v>4.5</v>
      </c>
      <c r="AS6" s="27">
        <f t="shared" si="3"/>
        <v>4.38</v>
      </c>
      <c r="AT6" s="23" t="str">
        <f>IF(AT7="","",IF(AT7="-","【-】","【"&amp;SUBSTITUTE(TEXT(AT7,"#,##0.00"),"-","△")&amp;"】"))</f>
        <v>【3.12】</v>
      </c>
      <c r="AU6" s="27">
        <f t="shared" ref="AU6:BD6" si="4">IF(AU7="",NA(),AU7)</f>
        <v>23.41</v>
      </c>
      <c r="AV6" s="27">
        <f t="shared" si="4"/>
        <v>24.67</v>
      </c>
      <c r="AW6" s="27">
        <f t="shared" si="4"/>
        <v>36.46</v>
      </c>
      <c r="AX6" s="27">
        <f t="shared" si="4"/>
        <v>46.34</v>
      </c>
      <c r="AY6" s="27">
        <f t="shared" si="4"/>
        <v>70.7</v>
      </c>
      <c r="AZ6" s="27">
        <f t="shared" si="4"/>
        <v>72.930000000000007</v>
      </c>
      <c r="BA6" s="27">
        <f t="shared" si="4"/>
        <v>80.08</v>
      </c>
      <c r="BB6" s="27">
        <f t="shared" si="4"/>
        <v>87.33</v>
      </c>
      <c r="BC6" s="27">
        <f t="shared" si="4"/>
        <v>92.26</v>
      </c>
      <c r="BD6" s="27">
        <f t="shared" si="4"/>
        <v>99.9</v>
      </c>
      <c r="BE6" s="23" t="str">
        <f>IF(BE7="","",IF(BE7="-","【-】","【"&amp;SUBSTITUTE(TEXT(BE7,"#,##0.00"),"-","△")&amp;"】"))</f>
        <v>【82.75】</v>
      </c>
      <c r="BF6" s="27">
        <f t="shared" ref="BF6:BO6" si="5">IF(BF7="",NA(),BF7)</f>
        <v>527.47</v>
      </c>
      <c r="BG6" s="27">
        <f t="shared" si="5"/>
        <v>483.5</v>
      </c>
      <c r="BH6" s="27">
        <f t="shared" si="5"/>
        <v>491.63</v>
      </c>
      <c r="BI6" s="27">
        <f t="shared" si="5"/>
        <v>470.35</v>
      </c>
      <c r="BJ6" s="27">
        <f t="shared" si="5"/>
        <v>474.56</v>
      </c>
      <c r="BK6" s="27">
        <f t="shared" si="5"/>
        <v>730.52</v>
      </c>
      <c r="BL6" s="27">
        <f t="shared" si="5"/>
        <v>672.33</v>
      </c>
      <c r="BM6" s="27">
        <f t="shared" si="5"/>
        <v>668.8</v>
      </c>
      <c r="BN6" s="27">
        <f t="shared" si="5"/>
        <v>652.79999999999995</v>
      </c>
      <c r="BO6" s="27">
        <f t="shared" si="5"/>
        <v>624.62</v>
      </c>
      <c r="BP6" s="23" t="str">
        <f>IF(BP7="","",IF(BP7="-","【-】","【"&amp;SUBSTITUTE(TEXT(BP7,"#,##0.00"),"-","△")&amp;"】"))</f>
        <v>【602.56】</v>
      </c>
      <c r="BQ6" s="27">
        <f t="shared" ref="BQ6:BZ6" si="6">IF(BQ7="",NA(),BQ7)</f>
        <v>77.31</v>
      </c>
      <c r="BR6" s="27">
        <f t="shared" si="6"/>
        <v>77.099999999999994</v>
      </c>
      <c r="BS6" s="27">
        <f t="shared" si="6"/>
        <v>71.930000000000007</v>
      </c>
      <c r="BT6" s="27">
        <f t="shared" si="6"/>
        <v>75.63</v>
      </c>
      <c r="BU6" s="27">
        <f t="shared" si="6"/>
        <v>75.87</v>
      </c>
      <c r="BV6" s="27">
        <f t="shared" si="6"/>
        <v>98.61</v>
      </c>
      <c r="BW6" s="27">
        <f t="shared" si="6"/>
        <v>98.75</v>
      </c>
      <c r="BX6" s="27">
        <f t="shared" si="6"/>
        <v>98.36</v>
      </c>
      <c r="BY6" s="27">
        <f t="shared" si="6"/>
        <v>97.29</v>
      </c>
      <c r="BZ6" s="27">
        <f t="shared" si="6"/>
        <v>99.29</v>
      </c>
      <c r="CA6" s="23" t="str">
        <f>IF(CA7="","",IF(CA7="-","【-】","【"&amp;SUBSTITUTE(TEXT(CA7,"#,##0.00"),"-","△")&amp;"】"))</f>
        <v>【97.94】</v>
      </c>
      <c r="CB6" s="27">
        <f t="shared" ref="CB6:CK6" si="7">IF(CB7="",NA(),CB7)</f>
        <v>173.75</v>
      </c>
      <c r="CC6" s="27">
        <f t="shared" si="7"/>
        <v>172.63</v>
      </c>
      <c r="CD6" s="27">
        <f t="shared" si="7"/>
        <v>182.21</v>
      </c>
      <c r="CE6" s="27">
        <f t="shared" si="7"/>
        <v>175.39</v>
      </c>
      <c r="CF6" s="27">
        <f t="shared" si="7"/>
        <v>174.73</v>
      </c>
      <c r="CG6" s="27">
        <f t="shared" si="7"/>
        <v>141.24</v>
      </c>
      <c r="CH6" s="27">
        <f t="shared" si="7"/>
        <v>142.03</v>
      </c>
      <c r="CI6" s="27">
        <f t="shared" si="7"/>
        <v>142.11000000000001</v>
      </c>
      <c r="CJ6" s="27">
        <f t="shared" si="7"/>
        <v>145.49</v>
      </c>
      <c r="CK6" s="27">
        <f t="shared" si="7"/>
        <v>144.28</v>
      </c>
      <c r="CL6" s="23" t="str">
        <f>IF(CL7="","",IF(CL7="-","【-】","【"&amp;SUBSTITUTE(TEXT(CL7,"#,##0.00"),"-","△")&amp;"】"))</f>
        <v>【140.98】</v>
      </c>
      <c r="CM6" s="27" t="str">
        <f t="shared" ref="CM6:CV6" si="8">IF(CM7="",NA(),CM7)</f>
        <v>-</v>
      </c>
      <c r="CN6" s="27" t="str">
        <f t="shared" si="8"/>
        <v>-</v>
      </c>
      <c r="CO6" s="27" t="str">
        <f t="shared" si="8"/>
        <v>-</v>
      </c>
      <c r="CP6" s="27" t="str">
        <f t="shared" si="8"/>
        <v>-</v>
      </c>
      <c r="CQ6" s="27" t="str">
        <f t="shared" si="8"/>
        <v>-</v>
      </c>
      <c r="CR6" s="27">
        <f t="shared" si="8"/>
        <v>61.7</v>
      </c>
      <c r="CS6" s="27">
        <f t="shared" si="8"/>
        <v>63.04</v>
      </c>
      <c r="CT6" s="27">
        <f t="shared" si="8"/>
        <v>60.55</v>
      </c>
      <c r="CU6" s="27">
        <f t="shared" si="8"/>
        <v>61.49</v>
      </c>
      <c r="CV6" s="27">
        <f t="shared" si="8"/>
        <v>62.15</v>
      </c>
      <c r="CW6" s="23" t="str">
        <f>IF(CW7="","",IF(CW7="-","【-】","【"&amp;SUBSTITUTE(TEXT(CW7,"#,##0.00"),"-","△")&amp;"】"))</f>
        <v>【60.13】</v>
      </c>
      <c r="CX6" s="27">
        <f t="shared" ref="CX6:DG6" si="9">IF(CX7="",NA(),CX7)</f>
        <v>99.07</v>
      </c>
      <c r="CY6" s="27">
        <f t="shared" si="9"/>
        <v>99.23</v>
      </c>
      <c r="CZ6" s="27">
        <f t="shared" si="9"/>
        <v>99.26</v>
      </c>
      <c r="DA6" s="27">
        <f t="shared" si="9"/>
        <v>99.29</v>
      </c>
      <c r="DB6" s="27">
        <f t="shared" si="9"/>
        <v>99.34</v>
      </c>
      <c r="DC6" s="27">
        <f t="shared" si="9"/>
        <v>94.56</v>
      </c>
      <c r="DD6" s="27">
        <f t="shared" si="9"/>
        <v>94.75</v>
      </c>
      <c r="DE6" s="27">
        <f t="shared" si="9"/>
        <v>94.92</v>
      </c>
      <c r="DF6" s="27">
        <f t="shared" si="9"/>
        <v>95.01</v>
      </c>
      <c r="DG6" s="27">
        <f t="shared" si="9"/>
        <v>94.96</v>
      </c>
      <c r="DH6" s="23" t="str">
        <f>IF(DH7="","",IF(DH7="-","【-】","【"&amp;SUBSTITUTE(TEXT(DH7,"#,##0.00"),"-","△")&amp;"】"))</f>
        <v>【96.00】</v>
      </c>
      <c r="DI6" s="27">
        <f t="shared" ref="DI6:DR6" si="10">IF(DI7="",NA(),DI7)</f>
        <v>4.3</v>
      </c>
      <c r="DJ6" s="27">
        <f t="shared" si="10"/>
        <v>8.5500000000000007</v>
      </c>
      <c r="DK6" s="27">
        <f t="shared" si="10"/>
        <v>12.71</v>
      </c>
      <c r="DL6" s="27">
        <f t="shared" si="10"/>
        <v>16.57</v>
      </c>
      <c r="DM6" s="27">
        <f t="shared" si="10"/>
        <v>20.309999999999999</v>
      </c>
      <c r="DN6" s="27">
        <f t="shared" si="10"/>
        <v>28.87</v>
      </c>
      <c r="DO6" s="27">
        <f t="shared" si="10"/>
        <v>31.34</v>
      </c>
      <c r="DP6" s="27">
        <f t="shared" si="10"/>
        <v>32.909999999999997</v>
      </c>
      <c r="DQ6" s="27">
        <f t="shared" si="10"/>
        <v>34.869999999999997</v>
      </c>
      <c r="DR6" s="27">
        <f t="shared" si="10"/>
        <v>36.700000000000003</v>
      </c>
      <c r="DS6" s="23" t="str">
        <f>IF(DS7="","",IF(DS7="-","【-】","【"&amp;SUBSTITUTE(TEXT(DS7,"#,##0.00"),"-","△")&amp;"】"))</f>
        <v>【42.20】</v>
      </c>
      <c r="DT6" s="23">
        <f t="shared" ref="DT6:EC6" si="11">IF(DT7="",NA(),DT7)</f>
        <v>0</v>
      </c>
      <c r="DU6" s="23">
        <f t="shared" si="11"/>
        <v>0</v>
      </c>
      <c r="DV6" s="23">
        <f t="shared" si="11"/>
        <v>0</v>
      </c>
      <c r="DW6" s="27">
        <f t="shared" si="11"/>
        <v>0.51</v>
      </c>
      <c r="DX6" s="27">
        <f t="shared" si="11"/>
        <v>3.43</v>
      </c>
      <c r="DY6" s="27">
        <f t="shared" si="11"/>
        <v>5.64</v>
      </c>
      <c r="DZ6" s="27">
        <f t="shared" si="11"/>
        <v>6.43</v>
      </c>
      <c r="EA6" s="27">
        <f t="shared" si="11"/>
        <v>7.75</v>
      </c>
      <c r="EB6" s="27">
        <f t="shared" si="11"/>
        <v>9.44</v>
      </c>
      <c r="EC6" s="27">
        <f t="shared" si="11"/>
        <v>10.69</v>
      </c>
      <c r="ED6" s="23" t="str">
        <f>IF(ED7="","",IF(ED7="-","【-】","【"&amp;SUBSTITUTE(TEXT(ED7,"#,##0.00"),"-","△")&amp;"】"))</f>
        <v>【9.46】</v>
      </c>
      <c r="EE6" s="27">
        <f t="shared" ref="EE6:EN6" si="12">IF(EE7="",NA(),EE7)</f>
        <v>0.09</v>
      </c>
      <c r="EF6" s="27">
        <f t="shared" si="12"/>
        <v>0.25</v>
      </c>
      <c r="EG6" s="27">
        <f t="shared" si="12"/>
        <v>0.02</v>
      </c>
      <c r="EH6" s="27">
        <f t="shared" si="12"/>
        <v>0.04</v>
      </c>
      <c r="EI6" s="27">
        <f t="shared" si="12"/>
        <v>0.01</v>
      </c>
      <c r="EJ6" s="27">
        <f t="shared" si="12"/>
        <v>0.19</v>
      </c>
      <c r="EK6" s="27">
        <f t="shared" si="12"/>
        <v>0.19</v>
      </c>
      <c r="EL6" s="27">
        <f t="shared" si="12"/>
        <v>0.21</v>
      </c>
      <c r="EM6" s="27">
        <f t="shared" si="12"/>
        <v>0.2</v>
      </c>
      <c r="EN6" s="27">
        <f t="shared" si="12"/>
        <v>0.22</v>
      </c>
      <c r="EO6" s="23" t="str">
        <f>IF(EO7="","",IF(EO7="-","【-】","【"&amp;SUBSTITUTE(TEXT(EO7,"#,##0.00"),"-","△")&amp;"】"))</f>
        <v>【0.19】</v>
      </c>
    </row>
    <row r="7" spans="1:148" s="13" customFormat="1" x14ac:dyDescent="0.2">
      <c r="A7" s="14"/>
      <c r="B7" s="20">
        <v>2024</v>
      </c>
      <c r="C7" s="20">
        <v>132055</v>
      </c>
      <c r="D7" s="20">
        <v>46</v>
      </c>
      <c r="E7" s="20">
        <v>17</v>
      </c>
      <c r="F7" s="20">
        <v>1</v>
      </c>
      <c r="G7" s="20">
        <v>0</v>
      </c>
      <c r="H7" s="20" t="s">
        <v>54</v>
      </c>
      <c r="I7" s="20" t="s">
        <v>96</v>
      </c>
      <c r="J7" s="20" t="s">
        <v>97</v>
      </c>
      <c r="K7" s="20" t="s">
        <v>98</v>
      </c>
      <c r="L7" s="20" t="s">
        <v>99</v>
      </c>
      <c r="M7" s="20" t="s">
        <v>100</v>
      </c>
      <c r="N7" s="24" t="s">
        <v>101</v>
      </c>
      <c r="O7" s="24">
        <v>65.81</v>
      </c>
      <c r="P7" s="24">
        <v>98.24</v>
      </c>
      <c r="Q7" s="24">
        <v>84.22</v>
      </c>
      <c r="R7" s="24">
        <v>2126</v>
      </c>
      <c r="S7" s="24">
        <v>129105</v>
      </c>
      <c r="T7" s="24">
        <v>103.31</v>
      </c>
      <c r="U7" s="24">
        <v>1249.69</v>
      </c>
      <c r="V7" s="24">
        <v>126393</v>
      </c>
      <c r="W7" s="24">
        <v>21.8</v>
      </c>
      <c r="X7" s="24">
        <v>5797.84</v>
      </c>
      <c r="Y7" s="24">
        <v>109.91</v>
      </c>
      <c r="Z7" s="24">
        <v>99.53</v>
      </c>
      <c r="AA7" s="24">
        <v>99.13</v>
      </c>
      <c r="AB7" s="24">
        <v>101.06</v>
      </c>
      <c r="AC7" s="24">
        <v>100</v>
      </c>
      <c r="AD7" s="24">
        <v>106.55</v>
      </c>
      <c r="AE7" s="24">
        <v>106.01</v>
      </c>
      <c r="AF7" s="24">
        <v>105.5</v>
      </c>
      <c r="AG7" s="24">
        <v>105.24</v>
      </c>
      <c r="AH7" s="24">
        <v>105.55</v>
      </c>
      <c r="AI7" s="24">
        <v>105.36</v>
      </c>
      <c r="AJ7" s="24">
        <v>0</v>
      </c>
      <c r="AK7" s="24">
        <v>0</v>
      </c>
      <c r="AL7" s="24">
        <v>1.48</v>
      </c>
      <c r="AM7" s="24">
        <v>1.1299999999999999</v>
      </c>
      <c r="AN7" s="24">
        <v>0</v>
      </c>
      <c r="AO7" s="24">
        <v>5.95</v>
      </c>
      <c r="AP7" s="24">
        <v>5.27</v>
      </c>
      <c r="AQ7" s="24">
        <v>4.83</v>
      </c>
      <c r="AR7" s="24">
        <v>4.5</v>
      </c>
      <c r="AS7" s="24">
        <v>4.38</v>
      </c>
      <c r="AT7" s="24">
        <v>3.12</v>
      </c>
      <c r="AU7" s="24">
        <v>23.41</v>
      </c>
      <c r="AV7" s="24">
        <v>24.67</v>
      </c>
      <c r="AW7" s="24">
        <v>36.46</v>
      </c>
      <c r="AX7" s="24">
        <v>46.34</v>
      </c>
      <c r="AY7" s="24">
        <v>70.7</v>
      </c>
      <c r="AZ7" s="24">
        <v>72.930000000000007</v>
      </c>
      <c r="BA7" s="24">
        <v>80.08</v>
      </c>
      <c r="BB7" s="24">
        <v>87.33</v>
      </c>
      <c r="BC7" s="24">
        <v>92.26</v>
      </c>
      <c r="BD7" s="24">
        <v>99.9</v>
      </c>
      <c r="BE7" s="24">
        <v>82.75</v>
      </c>
      <c r="BF7" s="24">
        <v>527.47</v>
      </c>
      <c r="BG7" s="24">
        <v>483.5</v>
      </c>
      <c r="BH7" s="24">
        <v>491.63</v>
      </c>
      <c r="BI7" s="24">
        <v>470.35</v>
      </c>
      <c r="BJ7" s="24">
        <v>474.56</v>
      </c>
      <c r="BK7" s="24">
        <v>730.52</v>
      </c>
      <c r="BL7" s="24">
        <v>672.33</v>
      </c>
      <c r="BM7" s="24">
        <v>668.8</v>
      </c>
      <c r="BN7" s="24">
        <v>652.79999999999995</v>
      </c>
      <c r="BO7" s="24">
        <v>624.62</v>
      </c>
      <c r="BP7" s="24">
        <v>602.55999999999995</v>
      </c>
      <c r="BQ7" s="24">
        <v>77.31</v>
      </c>
      <c r="BR7" s="24">
        <v>77.099999999999994</v>
      </c>
      <c r="BS7" s="24">
        <v>71.930000000000007</v>
      </c>
      <c r="BT7" s="24">
        <v>75.63</v>
      </c>
      <c r="BU7" s="24">
        <v>75.87</v>
      </c>
      <c r="BV7" s="24">
        <v>98.61</v>
      </c>
      <c r="BW7" s="24">
        <v>98.75</v>
      </c>
      <c r="BX7" s="24">
        <v>98.36</v>
      </c>
      <c r="BY7" s="24">
        <v>97.29</v>
      </c>
      <c r="BZ7" s="24">
        <v>99.29</v>
      </c>
      <c r="CA7" s="24">
        <v>97.94</v>
      </c>
      <c r="CB7" s="24">
        <v>173.75</v>
      </c>
      <c r="CC7" s="24">
        <v>172.63</v>
      </c>
      <c r="CD7" s="24">
        <v>182.21</v>
      </c>
      <c r="CE7" s="24">
        <v>175.39</v>
      </c>
      <c r="CF7" s="24">
        <v>174.73</v>
      </c>
      <c r="CG7" s="24">
        <v>141.24</v>
      </c>
      <c r="CH7" s="24">
        <v>142.03</v>
      </c>
      <c r="CI7" s="24">
        <v>142.11000000000001</v>
      </c>
      <c r="CJ7" s="24">
        <v>145.49</v>
      </c>
      <c r="CK7" s="24">
        <v>144.28</v>
      </c>
      <c r="CL7" s="24">
        <v>140.97999999999999</v>
      </c>
      <c r="CM7" s="24" t="s">
        <v>101</v>
      </c>
      <c r="CN7" s="24" t="s">
        <v>101</v>
      </c>
      <c r="CO7" s="24" t="s">
        <v>101</v>
      </c>
      <c r="CP7" s="24" t="s">
        <v>101</v>
      </c>
      <c r="CQ7" s="24" t="s">
        <v>101</v>
      </c>
      <c r="CR7" s="24">
        <v>61.7</v>
      </c>
      <c r="CS7" s="24">
        <v>63.04</v>
      </c>
      <c r="CT7" s="24">
        <v>60.55</v>
      </c>
      <c r="CU7" s="24">
        <v>61.49</v>
      </c>
      <c r="CV7" s="24">
        <v>62.15</v>
      </c>
      <c r="CW7" s="24">
        <v>60.13</v>
      </c>
      <c r="CX7" s="24">
        <v>99.07</v>
      </c>
      <c r="CY7" s="24">
        <v>99.23</v>
      </c>
      <c r="CZ7" s="24">
        <v>99.26</v>
      </c>
      <c r="DA7" s="24">
        <v>99.29</v>
      </c>
      <c r="DB7" s="24">
        <v>99.34</v>
      </c>
      <c r="DC7" s="24">
        <v>94.56</v>
      </c>
      <c r="DD7" s="24">
        <v>94.75</v>
      </c>
      <c r="DE7" s="24">
        <v>94.92</v>
      </c>
      <c r="DF7" s="24">
        <v>95.01</v>
      </c>
      <c r="DG7" s="24">
        <v>94.96</v>
      </c>
      <c r="DH7" s="24">
        <v>96</v>
      </c>
      <c r="DI7" s="24">
        <v>4.3</v>
      </c>
      <c r="DJ7" s="24">
        <v>8.5500000000000007</v>
      </c>
      <c r="DK7" s="24">
        <v>12.71</v>
      </c>
      <c r="DL7" s="24">
        <v>16.57</v>
      </c>
      <c r="DM7" s="24">
        <v>20.309999999999999</v>
      </c>
      <c r="DN7" s="24">
        <v>28.87</v>
      </c>
      <c r="DO7" s="24">
        <v>31.34</v>
      </c>
      <c r="DP7" s="24">
        <v>32.909999999999997</v>
      </c>
      <c r="DQ7" s="24">
        <v>34.869999999999997</v>
      </c>
      <c r="DR7" s="24">
        <v>36.700000000000003</v>
      </c>
      <c r="DS7" s="24">
        <v>42.2</v>
      </c>
      <c r="DT7" s="24">
        <v>0</v>
      </c>
      <c r="DU7" s="24">
        <v>0</v>
      </c>
      <c r="DV7" s="24">
        <v>0</v>
      </c>
      <c r="DW7" s="24">
        <v>0.51</v>
      </c>
      <c r="DX7" s="24">
        <v>3.43</v>
      </c>
      <c r="DY7" s="24">
        <v>5.64</v>
      </c>
      <c r="DZ7" s="24">
        <v>6.43</v>
      </c>
      <c r="EA7" s="24">
        <v>7.75</v>
      </c>
      <c r="EB7" s="24">
        <v>9.44</v>
      </c>
      <c r="EC7" s="24">
        <v>10.69</v>
      </c>
      <c r="ED7" s="24">
        <v>9.4600000000000009</v>
      </c>
      <c r="EE7" s="24">
        <v>0.09</v>
      </c>
      <c r="EF7" s="24">
        <v>0.25</v>
      </c>
      <c r="EG7" s="24">
        <v>0.02</v>
      </c>
      <c r="EH7" s="24">
        <v>0.04</v>
      </c>
      <c r="EI7" s="24">
        <v>0.01</v>
      </c>
      <c r="EJ7" s="24">
        <v>0.19</v>
      </c>
      <c r="EK7" s="24">
        <v>0.19</v>
      </c>
      <c r="EL7" s="24">
        <v>0.21</v>
      </c>
      <c r="EM7" s="24">
        <v>0.2</v>
      </c>
      <c r="EN7" s="24">
        <v>0.22</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15"/>
      <c r="B9" s="15" t="s">
        <v>102</v>
      </c>
      <c r="C9" s="15" t="s">
        <v>103</v>
      </c>
      <c r="D9" s="15" t="s">
        <v>104</v>
      </c>
      <c r="E9" s="15" t="s">
        <v>105</v>
      </c>
      <c r="F9" s="15"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15" t="s">
        <v>33</v>
      </c>
      <c r="B10" s="21">
        <f>DATEVALUE($B7-B11&amp;"/1/"&amp;B12)</f>
        <v>37257</v>
      </c>
      <c r="C10" s="21">
        <f>DATEVALUE($B7-C11&amp;"/1/"&amp;C12)</f>
        <v>37622</v>
      </c>
      <c r="D10" s="21">
        <f>DATEVALUE($B7-D11&amp;"/1/"&amp;D12)</f>
        <v>37988</v>
      </c>
      <c r="E10" s="21">
        <f>DATEVALUE($B7-E11&amp;"/1/"&amp;E12)</f>
        <v>38355</v>
      </c>
      <c r="F10" s="21">
        <f>DATEVALUE($B7-F11&amp;"/1/"&amp;F12)</f>
        <v>38721</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109</v>
      </c>
      <c r="E13" t="s">
        <v>109</v>
      </c>
      <c r="F13" t="s">
        <v>109</v>
      </c>
      <c r="G13" t="s">
        <v>110</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小泉　辰文</cp:lastModifiedBy>
  <dcterms:created xsi:type="dcterms:W3CDTF">2025-12-23T05:59:23Z</dcterms:created>
  <dcterms:modified xsi:type="dcterms:W3CDTF">2026-03-04T01:05:05Z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2026-01-19T04:47:25Z</vt:filetime>
  </property>
</Properties>
</file>