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TMG-fc00.edstokyotocho.onmicrosoft.com\sfs003-001\行政部\chihousai-s\03_公営企業\03-通年業務\15- 2月_経営比較分析表★\R7年度\06_HP公表作業\完成データ\下水道\"/>
    </mc:Choice>
  </mc:AlternateContent>
  <xr:revisionPtr revIDLastSave="0" documentId="13_ncr:1_{9284F71B-63A9-46F0-B2D5-1F856A54DF26}" xr6:coauthVersionLast="47" xr6:coauthVersionMax="47" xr10:uidLastSave="{00000000-0000-0000-0000-000000000000}"/>
  <workbookProtection workbookAlgorithmName="SHA-512" workbookHashValue="N3kne2L5hZThQh6zrrPuUE3jW4HtDHvN12MZyBm6GMvijLK+Vxzbf9prZ8cjPCzgDiwAfPlPGVxRg9AsDdV3Xw==" workbookSaltValue="PEBPjguve3bVxLdAE+JXR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R6" i="5"/>
  <c r="Q6" i="5"/>
  <c r="W10" i="4" s="1"/>
  <c r="P6" i="5"/>
  <c r="P10" i="4" s="1"/>
  <c r="O6" i="5"/>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H85" i="4"/>
  <c r="G85" i="4"/>
  <c r="F85" i="4"/>
  <c r="E85" i="4"/>
  <c r="AL10" i="4"/>
  <c r="AD10" i="4"/>
  <c r="I10" i="4"/>
  <c r="B10" i="4"/>
  <c r="BB8" i="4"/>
  <c r="AT8" i="4"/>
  <c r="AL8" i="4"/>
  <c r="AD8" i="4"/>
  <c r="W8" i="4"/>
  <c r="B8" i="4"/>
</calcChain>
</file>

<file path=xl/sharedStrings.xml><?xml version="1.0" encoding="utf-8"?>
<sst xmlns="http://schemas.openxmlformats.org/spreadsheetml/2006/main" count="236" uniqueCount="114">
  <si>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</si>
  <si>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</si>
  <si>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</si>
  <si>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</si>
  <si>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</si>
  <si>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</si>
  <si>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</si>
  <si>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</si>
  <si>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</si>
  <si>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</si>
  <si>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</si>
  <si>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</si>
  <si>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</si>
  <si>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</si>
  <si>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</si>
  <si>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</si>
  <si>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</si>
  <si>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</si>
  <si>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</si>
  <si>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</si>
  <si>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</si>
  <si>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</si>
  <si>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</si>
  <si>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</si>
  <si>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</si>
  <si>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</si>
  <si>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</si>
  <si>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</si>
  <si>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</si>
  <si>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</si>
  <si>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</si>
  <si>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</si>
  <si>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</si>
  <si>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</si>
  <si>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</si>
  <si>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</si>
  <si>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</si>
  <si>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</si>
  <si>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</si>
  <si>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</si>
  <si>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</si>
  <si>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</si>
  <si>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</si>
  <si>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</si>
  <si>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</si>
  <si>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</si>
  <si>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</si>
  <si>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</si>
  <si>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</si>
  <si>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</si>
  <si>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</si>
  <si>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</si>
  <si>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</si>
  <si>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</si>
  <si>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東京都　青梅市</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</si>
  <si>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</si>
  <si>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</si>
  <si>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</si>
  <si>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</si>
  <si>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</si>
  <si>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</si>
  <si>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</si>
  <si>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</si>
  <si>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</si>
  <si>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</si>
  <si>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</si>
  <si>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</si>
  <si>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</si>
  <si>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</si>
  <si>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</si>
  <si>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</si>
  <si>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</si>
  <si>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</si>
  <si>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</si>
  <si>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</si>
  <si>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</si>
  <si>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</si>
  <si>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</si>
  <si>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</si>
  <si>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</si>
  <si>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</si>
  <si>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</si>
  <si>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</si>
  <si>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</si>
  <si>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</si>
  <si>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</si>
  <si>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</si>
  <si>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</si>
  <si>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</si>
  <si>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</si>
  <si>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</si>
  <si>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</si>
  <si>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</si>
  <si>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</si>
  <si>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</si>
  <si>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</si>
  <si>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</si>
  <si>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</si>
  <si>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</si>
  <si>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Ac1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</si>
  <si>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</si>
  <si>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</si>
  <si>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</si>
  <si>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</si>
  <si>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</si>
  <si>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</si>
  <si>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</si>
  <si>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</si>
  <si>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</si>
  <si>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</si>
  <si>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</si>
  <si>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②管渠老朽化率は3.43％となっている。減価償却が完了している管渠は少ないものの、公共下水道事業の開始から50年が経過しており、今後数年で増えてくることが想定されている。③管渠改善率は平均値よりも低くなっているが、修繕改築計画を策定し、改善・長寿命化に取り組んでいる。また、改築に当たっては、費用を抑えられるよう、開削工法以外に、管更生工法による改築も検討をしている。
また、市内のポンプ場については、経年劣化により改修が必要な箇所が増えていることなどから、順次改修を行っていく予定である。なお、対策可能な機械等については、長寿命化を図っているほか、人口の減少傾向なども考えあわせ、一部ポンプ場については、より改修・維持経費の低いマンホールポンプへの置き換えも選択肢に含め、検討している。
①有形固定資産減価償却率が低いのは、令和６年度が法適用５年度目であるためと考えられる。</t>
    <rPh sb="34" eb="35">
      <t>スク</t>
    </rPh>
    <rPh sb="248" eb="250">
      <t>タイサク</t>
    </rPh>
    <phoneticPr fontId="1"/>
  </si>
  <si>
    <t>経営の健全性について、当市は起伏の多い地形であることから、管路だけでなくポンプ場やマンホールポンプの設置も多く、⑥汚水処理原価が、平均値よりも高くなっている。特に、資本費の占める割合が他自治体より高い傾向にあり、⑤経費回収率は75.87％にとどまっている。
そのため、他会計からの繰入金を受けることで、汚水処理に要する経費を賄っており、①経常収支比率は100.00％となっている。これにより、令和６年度は未処理欠損金が発生せず、前年度発生した累積欠損金についても、資本金の取り崩しによる欠損補てん処分を行ったため、②累積欠損金比率は0.00％に抑えられているが、繰入金に頼っている状況が改善されなければ、今後欠損金の発生および累積が懸念される状況に変わりはない。
③流動比率は平均値と比較して低く、70.70％となっているが、これは、一年以内に償還する企業債の金額が大きいためで、次年度の使用料収入および他会計繰入金を充てて対応しており、資金不足にまでは陥っていない。
また、当市は昭和４７年度より公共下水道事業を開始しており、初期投資が莫大であったものの、現在では当初の工事に係る財源として借り入れた企業債の償還は終了している。そのため、④企業債残高対事業規模比率は平均値を下回っており、資産規模から見ても大きくはないといえる。令和７年度にかけて、新たに高地の公共下水道の整備に取り組んでいるほか、管渠・ポンプ場の老朽化にともなう計画的な改修が必要とされているが、償還を終了する企業債は増えていくため、企業債残高は令和7年度には増加を見込んでいるが、その後は横ばいから減少の傾向となると予想される。
一方、効率性の点で見ると、⑧水洗化率は99.34％と高い水準となっている。</t>
    <rPh sb="196" eb="198">
      <t>レイワ</t>
    </rPh>
    <rPh sb="199" eb="201">
      <t>ネンド</t>
    </rPh>
    <rPh sb="202" eb="208">
      <t>ミショリケッソンキン</t>
    </rPh>
    <rPh sb="214" eb="217">
      <t>ゼンネンド</t>
    </rPh>
    <rPh sb="217" eb="219">
      <t>ハッセイ</t>
    </rPh>
    <rPh sb="221" eb="226">
      <t>ルイセキケッソンキン</t>
    </rPh>
    <rPh sb="232" eb="234">
      <t>シホン</t>
    </rPh>
    <rPh sb="234" eb="235">
      <t>キン</t>
    </rPh>
    <rPh sb="236" eb="237">
      <t>ト</t>
    </rPh>
    <rPh sb="238" eb="239">
      <t>クズ</t>
    </rPh>
    <rPh sb="243" eb="245">
      <t>ケッソン</t>
    </rPh>
    <rPh sb="245" eb="246">
      <t>ホ</t>
    </rPh>
    <rPh sb="248" eb="250">
      <t>ショブン</t>
    </rPh>
    <rPh sb="251" eb="252">
      <t>イ</t>
    </rPh>
    <rPh sb="302" eb="304">
      <t>コンゴ</t>
    </rPh>
    <rPh sb="308" eb="310">
      <t>ハッセイ</t>
    </rPh>
    <rPh sb="313" eb="315">
      <t>ルイセキ</t>
    </rPh>
    <rPh sb="316" eb="318">
      <t>ケネン</t>
    </rPh>
    <rPh sb="321" eb="323">
      <t>ジョウキョウ</t>
    </rPh>
    <rPh sb="324" eb="325">
      <t>カ</t>
    </rPh>
    <phoneticPr fontId="1"/>
  </si>
  <si>
    <r>
      <t xml:space="preserve">当市は起伏の大きい地勢であるため、設備投資が多額に膨らんでおり、かつ、その設備の更新時期が近付いている。また、埼玉県八潮市で発生した下水道管の老朽化を原因とする道路陥没事故の発生を契機として、管きょの老朽化対策について取り組む必要に迫られている。
老朽化対策を進めるための課題として、特に技術職員の確保がままならず、業務に支障をきたしていることが挙げられる。その対応として、ウォーターPPPの導入検討を進めている。
</t>
    </r>
    <r>
      <rPr>
        <sz val="8"/>
        <rFont val="ＭＳ ゴシック"/>
        <family val="3"/>
        <charset val="128"/>
      </rPr>
      <t>収益については、汚水処理原価に対して使用料単価が低く、基準外の他会計繰入金に大きく依存している状況である。この解消のためには、安定した使用料収入の確保が不可欠であるが、当市においても人口減少は進んでおり、令和16年度には処理区域内人口は、令和６年度比で約6.29％の減と見込んでいる。有収水量も同様に減少する見込みとなっており、使用料収入の増額改定が必要と考え、検討を進めている。
逆に、費用については、物価高騰や労務単価の上昇の影響は大きいものの、そもそも人員を確保できないため人件費が結果として抑えられる見込みであること、処理区域内人口の減少から処理水量が減る見込みであることから、経常費用は、令和８年度に大きく上がるものの、その後は横ばいから減少傾向となると見込んでいる。老朽化の状況についてで触れたように、施設の最適化による維持管理費の縮減など、経費節減について引き続き取り組んでいく。</t>
    </r>
    <rPh sb="55" eb="61">
      <t>サイタマケンヤシオシ</t>
    </rPh>
    <rPh sb="66" eb="75">
      <t>ゲスイドウカン</t>
    </rPh>
    <rPh sb="75" eb="80">
      <t>ゲンイン</t>
    </rPh>
    <rPh sb="80" eb="86">
      <t>ドウロカン</t>
    </rPh>
    <rPh sb="87" eb="89">
      <t>ハッセイ</t>
    </rPh>
    <rPh sb="90" eb="92">
      <t>ケイキ</t>
    </rPh>
    <rPh sb="96" eb="105">
      <t>カンキョノロウキュ</t>
    </rPh>
    <rPh sb="116" eb="117">
      <t>セマ</t>
    </rPh>
    <rPh sb="124" eb="127">
      <t>ロウキュウカ</t>
    </rPh>
    <rPh sb="127" eb="129">
      <t>タイサク</t>
    </rPh>
    <rPh sb="130" eb="131">
      <t>スス</t>
    </rPh>
    <rPh sb="136" eb="138">
      <t>カダイ</t>
    </rPh>
    <rPh sb="142" eb="143">
      <t>トク</t>
    </rPh>
    <rPh sb="144" eb="146">
      <t>ギジュツ</t>
    </rPh>
    <rPh sb="146" eb="148">
      <t>ショクイン</t>
    </rPh>
    <rPh sb="149" eb="151">
      <t>カクホ</t>
    </rPh>
    <rPh sb="158" eb="160">
      <t>ギョウム</t>
    </rPh>
    <rPh sb="161" eb="163">
      <t>シショウ</t>
    </rPh>
    <rPh sb="173" eb="174">
      <t>ア</t>
    </rPh>
    <rPh sb="181" eb="183">
      <t>タイオウ</t>
    </rPh>
    <rPh sb="196" eb="200">
      <t>ドウニ</t>
    </rPh>
    <rPh sb="201" eb="202">
      <t>スス</t>
    </rPh>
    <rPh sb="208" eb="210">
      <t>シュウエキ</t>
    </rPh>
    <rPh sb="235" eb="239">
      <t>キジュ</t>
    </rPh>
    <rPh sb="246" eb="247">
      <t>オオ</t>
    </rPh>
    <rPh sb="249" eb="251">
      <t>イゾン</t>
    </rPh>
    <rPh sb="263" eb="265">
      <t>カイショウ</t>
    </rPh>
    <rPh sb="271" eb="281">
      <t>アンテイシタシヨウリ</t>
    </rPh>
    <rPh sb="281" eb="283">
      <t>カクホ</t>
    </rPh>
    <rPh sb="284" eb="287">
      <t>フカケツ</t>
    </rPh>
    <rPh sb="292" eb="294">
      <t>トウシ</t>
    </rPh>
    <rPh sb="299" eb="309">
      <t>ジンコウゲンショ</t>
    </rPh>
    <rPh sb="310" eb="312">
      <t>レイワ</t>
    </rPh>
    <rPh sb="314" eb="316">
      <t>ネンド</t>
    </rPh>
    <rPh sb="318" eb="326">
      <t>ショリクイキナイ</t>
    </rPh>
    <rPh sb="327" eb="329">
      <t>レイワ</t>
    </rPh>
    <rPh sb="330" eb="332">
      <t>ネンド</t>
    </rPh>
    <rPh sb="332" eb="333">
      <t>ヒ</t>
    </rPh>
    <rPh sb="334" eb="335">
      <t>ヤク</t>
    </rPh>
    <rPh sb="341" eb="342">
      <t>ゲン</t>
    </rPh>
    <rPh sb="343" eb="345">
      <t>ミコ</t>
    </rPh>
    <rPh sb="350" eb="355">
      <t>ユウシュウ</t>
    </rPh>
    <rPh sb="355" eb="357">
      <t>ドウヨウ</t>
    </rPh>
    <rPh sb="358" eb="360">
      <t>ゲンショウ</t>
    </rPh>
    <rPh sb="362" eb="364">
      <t>ミコ</t>
    </rPh>
    <rPh sb="372" eb="377">
      <t>シヨウリョウシュウニュウ</t>
    </rPh>
    <rPh sb="378" eb="380">
      <t>ゾウガク</t>
    </rPh>
    <rPh sb="380" eb="382">
      <t>カイテイ</t>
    </rPh>
    <rPh sb="383" eb="385">
      <t>ヒツヨウ</t>
    </rPh>
    <rPh sb="386" eb="387">
      <t>カンガ</t>
    </rPh>
    <rPh sb="389" eb="391">
      <t>ケントウ</t>
    </rPh>
    <rPh sb="392" eb="393">
      <t>スス</t>
    </rPh>
    <rPh sb="399" eb="400">
      <t>ギャク</t>
    </rPh>
    <rPh sb="402" eb="404">
      <t>ヒヨウ</t>
    </rPh>
    <rPh sb="410" eb="415">
      <t>ブッカコ</t>
    </rPh>
    <rPh sb="415" eb="420">
      <t>ロウムタン</t>
    </rPh>
    <rPh sb="420" eb="422">
      <t>ジョウショウ</t>
    </rPh>
    <rPh sb="423" eb="425">
      <t>エイキョウ</t>
    </rPh>
    <rPh sb="426" eb="427">
      <t>オオ</t>
    </rPh>
    <rPh sb="437" eb="439">
      <t>ジンイン</t>
    </rPh>
    <rPh sb="440" eb="442">
      <t>カクホ</t>
    </rPh>
    <rPh sb="448" eb="451">
      <t>ジンケンヒ</t>
    </rPh>
    <rPh sb="452" eb="454">
      <t>ケッカ</t>
    </rPh>
    <rPh sb="457" eb="458">
      <t>オサ</t>
    </rPh>
    <rPh sb="462" eb="464">
      <t>ミコ</t>
    </rPh>
    <rPh sb="471" eb="479">
      <t>ショリクイキナイ</t>
    </rPh>
    <rPh sb="479" eb="481">
      <t>ゲンショウ</t>
    </rPh>
    <rPh sb="483" eb="487">
      <t>ショリスイリョウ</t>
    </rPh>
    <rPh sb="488" eb="489">
      <t>ヘ</t>
    </rPh>
    <rPh sb="490" eb="492">
      <t>ミコ</t>
    </rPh>
    <rPh sb="507" eb="509">
      <t>レイワ</t>
    </rPh>
    <rPh sb="510" eb="512">
      <t>ネンド</t>
    </rPh>
    <rPh sb="513" eb="514">
      <t>オオ</t>
    </rPh>
    <rPh sb="516" eb="517">
      <t>ア</t>
    </rPh>
    <rPh sb="525" eb="527">
      <t>アト</t>
    </rPh>
    <rPh sb="527" eb="528">
      <t>ヨコ</t>
    </rPh>
    <rPh sb="532" eb="536">
      <t>ゲンショウケイコウ</t>
    </rPh>
    <rPh sb="547" eb="550">
      <t>ロウキュウカ</t>
    </rPh>
    <rPh sb="551" eb="553">
      <t>ジョウキョウ</t>
    </rPh>
    <rPh sb="558" eb="559">
      <t>フ</t>
    </rPh>
    <rPh sb="565" eb="567">
      <t>シセツ</t>
    </rPh>
    <rPh sb="568" eb="571">
      <t>サイ</t>
    </rPh>
    <rPh sb="574" eb="580">
      <t>イジカンリ</t>
    </rPh>
    <rPh sb="580" eb="582">
      <t>シュクゲン</t>
    </rPh>
    <rPh sb="585" eb="589">
      <t>ケイヒセツゲン</t>
    </rPh>
    <rPh sb="593" eb="598">
      <t>ヒキツヅキ取</t>
    </rPh>
    <rPh sb="599" eb="600">
      <t>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</si>
</sst>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name val="ＭＳ ゴシック"/>
      <family val="3"/>
    </font>
    <font>
      <sz val="9"/>
      <name val="ＭＳ ゴシック"/>
      <family val="3"/>
      <charset val="128"/>
    </font>
    <font>
      <sz val="8"/>
      <name val="ＭＳ ゴシック"/>
      <family val="3"/>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0.25</c:v>
                </c:pt>
                <c:pt idx="2">
                  <c:v>0.02</c:v>
                </c:pt>
                <c:pt idx="3">
                  <c:v>0.04</c:v>
                </c:pt>
                <c:pt idx="4">
                  <c:v>0.01</c:v>
                </c:pt>
              </c:numCache>
            </c:numRef>
          </c:val>
          <c:extLst>
            <c:ext xmlns:c16="http://schemas.microsoft.com/office/drawing/2014/chart" uri="{C3380CC4-5D6E-409C-BE32-E72D297353CC}">
              <c16:uniqueId val="{00000000-511F-4120-8E6B-57DEB180BF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511F-4120-8E6B-57DEB180BF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26-4C07-85A6-7EF68C18B1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2E26-4C07-85A6-7EF68C18B1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99.07</c:v>
                </c:pt>
                <c:pt idx="1">
                  <c:v>99.23</c:v>
                </c:pt>
                <c:pt idx="2">
                  <c:v>99.26</c:v>
                </c:pt>
                <c:pt idx="3">
                  <c:v>99.29</c:v>
                </c:pt>
                <c:pt idx="4">
                  <c:v>99.34</c:v>
                </c:pt>
              </c:numCache>
            </c:numRef>
          </c:val>
          <c:extLst>
            <c:ext xmlns:c16="http://schemas.microsoft.com/office/drawing/2014/chart" uri="{C3380CC4-5D6E-409C-BE32-E72D297353CC}">
              <c16:uniqueId val="{00000000-0DB6-427F-AAD4-49D1E868A4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0DB6-427F-AAD4-49D1E868A4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109.91</c:v>
                </c:pt>
                <c:pt idx="1">
                  <c:v>99.53</c:v>
                </c:pt>
                <c:pt idx="2">
                  <c:v>99.13</c:v>
                </c:pt>
                <c:pt idx="3">
                  <c:v>101.06</c:v>
                </c:pt>
                <c:pt idx="4">
                  <c:v>100</c:v>
                </c:pt>
              </c:numCache>
            </c:numRef>
          </c:val>
          <c:extLst>
            <c:ext xmlns:c16="http://schemas.microsoft.com/office/drawing/2014/chart" uri="{C3380CC4-5D6E-409C-BE32-E72D297353CC}">
              <c16:uniqueId val="{00000000-BA0E-4C64-B791-464E4B5C5A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BA0E-4C64-B791-464E4B5C5A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c:v>
                </c:pt>
                <c:pt idx="1">
                  <c:v>8.5500000000000007</c:v>
                </c:pt>
                <c:pt idx="2">
                  <c:v>12.71</c:v>
                </c:pt>
                <c:pt idx="3">
                  <c:v>16.57</c:v>
                </c:pt>
                <c:pt idx="4">
                  <c:v>20.309999999999999</c:v>
                </c:pt>
              </c:numCache>
            </c:numRef>
          </c:val>
          <c:extLst>
            <c:ext xmlns:c16="http://schemas.microsoft.com/office/drawing/2014/chart" uri="{C3380CC4-5D6E-409C-BE32-E72D297353CC}">
              <c16:uniqueId val="{00000000-9E38-4D5E-AEEF-13A00C5A2B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9E38-4D5E-AEEF-13A00C5A2B4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0.51</c:v>
                </c:pt>
                <c:pt idx="4" formatCode="#,##0.00;&quot;△&quot;#,##0.00;&quot;-&quot;">
                  <c:v>3.43</c:v>
                </c:pt>
              </c:numCache>
            </c:numRef>
          </c:val>
          <c:extLst>
            <c:ext xmlns:c16="http://schemas.microsoft.com/office/drawing/2014/chart" uri="{C3380CC4-5D6E-409C-BE32-E72D297353CC}">
              <c16:uniqueId val="{00000000-646A-489E-B543-73C3F17A13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646A-489E-B543-73C3F17A136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1.48</c:v>
                </c:pt>
                <c:pt idx="3" formatCode="#,##0.00;&quot;△&quot;#,##0.00;&quot;-&quot;">
                  <c:v>1.1299999999999999</c:v>
                </c:pt>
                <c:pt idx="4">
                  <c:v>0</c:v>
                </c:pt>
              </c:numCache>
            </c:numRef>
          </c:val>
          <c:extLst>
            <c:ext xmlns:c16="http://schemas.microsoft.com/office/drawing/2014/chart" uri="{C3380CC4-5D6E-409C-BE32-E72D297353CC}">
              <c16:uniqueId val="{00000000-194B-43AD-B4C7-F6E08BA806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194B-43AD-B4C7-F6E08BA806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23.41</c:v>
                </c:pt>
                <c:pt idx="1">
                  <c:v>24.67</c:v>
                </c:pt>
                <c:pt idx="2">
                  <c:v>36.46</c:v>
                </c:pt>
                <c:pt idx="3">
                  <c:v>46.34</c:v>
                </c:pt>
                <c:pt idx="4">
                  <c:v>70.7</c:v>
                </c:pt>
              </c:numCache>
            </c:numRef>
          </c:val>
          <c:extLst>
            <c:ext xmlns:c16="http://schemas.microsoft.com/office/drawing/2014/chart" uri="{C3380CC4-5D6E-409C-BE32-E72D297353CC}">
              <c16:uniqueId val="{00000000-5790-47B6-9ECC-58DBE97352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5790-47B6-9ECC-58DBE97352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527.47</c:v>
                </c:pt>
                <c:pt idx="1">
                  <c:v>483.5</c:v>
                </c:pt>
                <c:pt idx="2">
                  <c:v>491.63</c:v>
                </c:pt>
                <c:pt idx="3">
                  <c:v>470.35</c:v>
                </c:pt>
                <c:pt idx="4">
                  <c:v>474.56</c:v>
                </c:pt>
              </c:numCache>
            </c:numRef>
          </c:val>
          <c:extLst>
            <c:ext xmlns:c16="http://schemas.microsoft.com/office/drawing/2014/chart" uri="{C3380CC4-5D6E-409C-BE32-E72D297353CC}">
              <c16:uniqueId val="{00000000-818A-431C-A296-0833887124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818A-431C-A296-08338871243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77.31</c:v>
                </c:pt>
                <c:pt idx="1">
                  <c:v>77.099999999999994</c:v>
                </c:pt>
                <c:pt idx="2">
                  <c:v>71.930000000000007</c:v>
                </c:pt>
                <c:pt idx="3">
                  <c:v>75.63</c:v>
                </c:pt>
                <c:pt idx="4">
                  <c:v>75.87</c:v>
                </c:pt>
              </c:numCache>
            </c:numRef>
          </c:val>
          <c:extLst>
            <c:ext xmlns:c16="http://schemas.microsoft.com/office/drawing/2014/chart" uri="{C3380CC4-5D6E-409C-BE32-E72D297353CC}">
              <c16:uniqueId val="{00000000-BC7A-43B0-BC21-184B5E207E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BC7A-43B0-BC21-184B5E207ED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173.75</c:v>
                </c:pt>
                <c:pt idx="1">
                  <c:v>172.63</c:v>
                </c:pt>
                <c:pt idx="2">
                  <c:v>182.21</c:v>
                </c:pt>
                <c:pt idx="3">
                  <c:v>175.39</c:v>
                </c:pt>
                <c:pt idx="4">
                  <c:v>174.73</c:v>
                </c:pt>
              </c:numCache>
            </c:numRef>
          </c:val>
          <c:extLst>
            <c:ext xmlns:c16="http://schemas.microsoft.com/office/drawing/2014/chart" uri="{C3380CC4-5D6E-409C-BE32-E72D297353CC}">
              <c16:uniqueId val="{00000000-E65D-4BCA-8E22-B855CE7052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65D-4BCA-8E22-B855CE7052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66" sqref="BL66:BZ82"/>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東京都　青梅市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Ac1</v>
      </c>
      <c r="X8" s="33"/>
      <c r="Y8" s="33"/>
      <c r="Z8" s="33"/>
      <c r="AA8" s="33"/>
      <c r="AB8" s="33"/>
      <c r="AC8" s="33"/>
      <c r="AD8" s="34" t="str">
        <f>データ!$M$6</f>
        <v>非設置</v>
      </c>
      <c r="AE8" s="34"/>
      <c r="AF8" s="34"/>
      <c r="AG8" s="34"/>
      <c r="AH8" s="34"/>
      <c r="AI8" s="34"/>
      <c r="AJ8" s="34"/>
      <c r="AK8" s="3"/>
      <c r="AL8" s="35">
        <f>データ!S6</f>
        <v>129105</v>
      </c>
      <c r="AM8" s="35"/>
      <c r="AN8" s="35"/>
      <c r="AO8" s="35"/>
      <c r="AP8" s="35"/>
      <c r="AQ8" s="35"/>
      <c r="AR8" s="35"/>
      <c r="AS8" s="35"/>
      <c r="AT8" s="36">
        <f>データ!T6</f>
        <v>103.31</v>
      </c>
      <c r="AU8" s="36"/>
      <c r="AV8" s="36"/>
      <c r="AW8" s="36"/>
      <c r="AX8" s="36"/>
      <c r="AY8" s="36"/>
      <c r="AZ8" s="36"/>
      <c r="BA8" s="36"/>
      <c r="BB8" s="36">
        <f>データ!U6</f>
        <v>1249.69</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65.81</v>
      </c>
      <c r="J10" s="36"/>
      <c r="K10" s="36"/>
      <c r="L10" s="36"/>
      <c r="M10" s="36"/>
      <c r="N10" s="36"/>
      <c r="O10" s="36"/>
      <c r="P10" s="36">
        <f>データ!P6</f>
        <v>98.24</v>
      </c>
      <c r="Q10" s="36"/>
      <c r="R10" s="36"/>
      <c r="S10" s="36"/>
      <c r="T10" s="36"/>
      <c r="U10" s="36"/>
      <c r="V10" s="36"/>
      <c r="W10" s="36">
        <f>データ!Q6</f>
        <v>84.22</v>
      </c>
      <c r="X10" s="36"/>
      <c r="Y10" s="36"/>
      <c r="Z10" s="36"/>
      <c r="AA10" s="36"/>
      <c r="AB10" s="36"/>
      <c r="AC10" s="36"/>
      <c r="AD10" s="35">
        <f>データ!R6</f>
        <v>2126</v>
      </c>
      <c r="AE10" s="35"/>
      <c r="AF10" s="35"/>
      <c r="AG10" s="35"/>
      <c r="AH10" s="35"/>
      <c r="AI10" s="35"/>
      <c r="AJ10" s="35"/>
      <c r="AK10" s="2"/>
      <c r="AL10" s="35">
        <f>データ!V6</f>
        <v>126393</v>
      </c>
      <c r="AM10" s="35"/>
      <c r="AN10" s="35"/>
      <c r="AO10" s="35"/>
      <c r="AP10" s="35"/>
      <c r="AQ10" s="35"/>
      <c r="AR10" s="35"/>
      <c r="AS10" s="35"/>
      <c r="AT10" s="36">
        <f>データ!W6</f>
        <v>21.8</v>
      </c>
      <c r="AU10" s="36"/>
      <c r="AV10" s="36"/>
      <c r="AW10" s="36"/>
      <c r="AX10" s="36"/>
      <c r="AY10" s="36"/>
      <c r="AZ10" s="36"/>
      <c r="BA10" s="36"/>
      <c r="BB10" s="36">
        <f>データ!X6</f>
        <v>5797.84</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3" t="s">
        <v>111</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3"/>
      <c r="BM58" s="74"/>
      <c r="BN58" s="74"/>
      <c r="BO58" s="74"/>
      <c r="BP58" s="74"/>
      <c r="BQ58" s="74"/>
      <c r="BR58" s="74"/>
      <c r="BS58" s="74"/>
      <c r="BT58" s="74"/>
      <c r="BU58" s="74"/>
      <c r="BV58" s="74"/>
      <c r="BW58" s="74"/>
      <c r="BX58" s="74"/>
      <c r="BY58" s="74"/>
      <c r="BZ58" s="75"/>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3"/>
      <c r="BM59" s="74"/>
      <c r="BN59" s="74"/>
      <c r="BO59" s="74"/>
      <c r="BP59" s="74"/>
      <c r="BQ59" s="74"/>
      <c r="BR59" s="74"/>
      <c r="BS59" s="74"/>
      <c r="BT59" s="74"/>
      <c r="BU59" s="74"/>
      <c r="BV59" s="74"/>
      <c r="BW59" s="74"/>
      <c r="BX59" s="74"/>
      <c r="BY59" s="74"/>
      <c r="BZ59" s="75"/>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3"/>
      <c r="BM60" s="74"/>
      <c r="BN60" s="74"/>
      <c r="BO60" s="74"/>
      <c r="BP60" s="74"/>
      <c r="BQ60" s="74"/>
      <c r="BR60" s="74"/>
      <c r="BS60" s="74"/>
      <c r="BT60" s="74"/>
      <c r="BU60" s="74"/>
      <c r="BV60" s="74"/>
      <c r="BW60" s="74"/>
      <c r="BX60" s="74"/>
      <c r="BY60" s="74"/>
      <c r="BZ60" s="75"/>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9" t="s">
        <v>113</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82"/>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82"/>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82"/>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82"/>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82"/>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82"/>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82"/>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82"/>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82"/>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82"/>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82"/>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82"/>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82"/>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82"/>
      <c r="BM80" s="80"/>
      <c r="BN80" s="80"/>
      <c r="BO80" s="80"/>
      <c r="BP80" s="80"/>
      <c r="BQ80" s="80"/>
      <c r="BR80" s="80"/>
      <c r="BS80" s="80"/>
      <c r="BT80" s="80"/>
      <c r="BU80" s="80"/>
      <c r="BV80" s="80"/>
      <c r="BW80" s="80"/>
      <c r="BX80" s="80"/>
      <c r="BY80" s="80"/>
      <c r="BZ80" s="8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82"/>
      <c r="BM81" s="80"/>
      <c r="BN81" s="80"/>
      <c r="BO81" s="80"/>
      <c r="BP81" s="80"/>
      <c r="BQ81" s="80"/>
      <c r="BR81" s="80"/>
      <c r="BS81" s="80"/>
      <c r="BT81" s="80"/>
      <c r="BU81" s="80"/>
      <c r="BV81" s="80"/>
      <c r="BW81" s="80"/>
      <c r="BX81" s="80"/>
      <c r="BY81" s="80"/>
      <c r="BZ81" s="8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3"/>
      <c r="BM82" s="84"/>
      <c r="BN82" s="84"/>
      <c r="BO82" s="84"/>
      <c r="BP82" s="84"/>
      <c r="BQ82" s="84"/>
      <c r="BR82" s="84"/>
      <c r="BS82" s="84"/>
      <c r="BT82" s="84"/>
      <c r="BU82" s="84"/>
      <c r="BV82" s="84"/>
      <c r="BW82" s="84"/>
      <c r="BX82" s="84"/>
      <c r="BY82" s="84"/>
      <c r="BZ82" s="85"/>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46</v>
      </c>
      <c r="F84" s="6" t="s">
        <v>48</v>
      </c>
      <c r="G84" s="6" t="s">
        <v>49</v>
      </c>
      <c r="H84" s="6" t="s">
        <v>43</v>
      </c>
      <c r="I84" s="6" t="s">
        <v>11</v>
      </c>
      <c r="J84" s="6" t="s">
        <v>50</v>
      </c>
      <c r="K84" s="6" t="s">
        <v>51</v>
      </c>
      <c r="L84" s="6" t="s">
        <v>32</v>
      </c>
      <c r="M84" s="6" t="s">
        <v>36</v>
      </c>
      <c r="N84" s="6" t="s">
        <v>52</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Jz59k/Fo9sVa5fm7uh28vlDcZNU8VdxqTD4btevdUXYwL9d/EKP8/ql/9kur1v7eYhVl/K4/p9ei/vnVcyxIsw==" saltValue="gObnijTYvDuj2pNPeBOgU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33</v>
      </c>
      <c r="C3" s="16" t="s">
        <v>60</v>
      </c>
      <c r="D3" s="16" t="s">
        <v>39</v>
      </c>
      <c r="E3" s="16" t="s">
        <v>6</v>
      </c>
      <c r="F3" s="16" t="s">
        <v>5</v>
      </c>
      <c r="G3" s="16" t="s">
        <v>25</v>
      </c>
      <c r="H3" s="67" t="s">
        <v>61</v>
      </c>
      <c r="I3" s="68"/>
      <c r="J3" s="68"/>
      <c r="K3" s="68"/>
      <c r="L3" s="68"/>
      <c r="M3" s="68"/>
      <c r="N3" s="68"/>
      <c r="O3" s="68"/>
      <c r="P3" s="68"/>
      <c r="Q3" s="68"/>
      <c r="R3" s="68"/>
      <c r="S3" s="68"/>
      <c r="T3" s="68"/>
      <c r="U3" s="68"/>
      <c r="V3" s="68"/>
      <c r="W3" s="68"/>
      <c r="X3" s="69"/>
      <c r="Y3" s="65" t="s">
        <v>56</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9</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2">
      <c r="A4" s="14" t="s">
        <v>62</v>
      </c>
      <c r="B4" s="17"/>
      <c r="C4" s="17"/>
      <c r="D4" s="17"/>
      <c r="E4" s="17"/>
      <c r="F4" s="17"/>
      <c r="G4" s="17"/>
      <c r="H4" s="70"/>
      <c r="I4" s="71"/>
      <c r="J4" s="71"/>
      <c r="K4" s="71"/>
      <c r="L4" s="71"/>
      <c r="M4" s="71"/>
      <c r="N4" s="71"/>
      <c r="O4" s="71"/>
      <c r="P4" s="71"/>
      <c r="Q4" s="71"/>
      <c r="R4" s="71"/>
      <c r="S4" s="71"/>
      <c r="T4" s="71"/>
      <c r="U4" s="71"/>
      <c r="V4" s="71"/>
      <c r="W4" s="71"/>
      <c r="X4" s="72"/>
      <c r="Y4" s="66" t="s">
        <v>53</v>
      </c>
      <c r="Z4" s="66"/>
      <c r="AA4" s="66"/>
      <c r="AB4" s="66"/>
      <c r="AC4" s="66"/>
      <c r="AD4" s="66"/>
      <c r="AE4" s="66"/>
      <c r="AF4" s="66"/>
      <c r="AG4" s="66"/>
      <c r="AH4" s="66"/>
      <c r="AI4" s="66"/>
      <c r="AJ4" s="66" t="s">
        <v>47</v>
      </c>
      <c r="AK4" s="66"/>
      <c r="AL4" s="66"/>
      <c r="AM4" s="66"/>
      <c r="AN4" s="66"/>
      <c r="AO4" s="66"/>
      <c r="AP4" s="66"/>
      <c r="AQ4" s="66"/>
      <c r="AR4" s="66"/>
      <c r="AS4" s="66"/>
      <c r="AT4" s="66"/>
      <c r="AU4" s="66" t="s">
        <v>28</v>
      </c>
      <c r="AV4" s="66"/>
      <c r="AW4" s="66"/>
      <c r="AX4" s="66"/>
      <c r="AY4" s="66"/>
      <c r="AZ4" s="66"/>
      <c r="BA4" s="66"/>
      <c r="BB4" s="66"/>
      <c r="BC4" s="66"/>
      <c r="BD4" s="66"/>
      <c r="BE4" s="66"/>
      <c r="BF4" s="66" t="s">
        <v>63</v>
      </c>
      <c r="BG4" s="66"/>
      <c r="BH4" s="66"/>
      <c r="BI4" s="66"/>
      <c r="BJ4" s="66"/>
      <c r="BK4" s="66"/>
      <c r="BL4" s="66"/>
      <c r="BM4" s="66"/>
      <c r="BN4" s="66"/>
      <c r="BO4" s="66"/>
      <c r="BP4" s="66"/>
      <c r="BQ4" s="66" t="s">
        <v>15</v>
      </c>
      <c r="BR4" s="66"/>
      <c r="BS4" s="66"/>
      <c r="BT4" s="66"/>
      <c r="BU4" s="66"/>
      <c r="BV4" s="66"/>
      <c r="BW4" s="66"/>
      <c r="BX4" s="66"/>
      <c r="BY4" s="66"/>
      <c r="BZ4" s="66"/>
      <c r="CA4" s="66"/>
      <c r="CB4" s="66" t="s">
        <v>64</v>
      </c>
      <c r="CC4" s="66"/>
      <c r="CD4" s="66"/>
      <c r="CE4" s="66"/>
      <c r="CF4" s="66"/>
      <c r="CG4" s="66"/>
      <c r="CH4" s="66"/>
      <c r="CI4" s="66"/>
      <c r="CJ4" s="66"/>
      <c r="CK4" s="66"/>
      <c r="CL4" s="66"/>
      <c r="CM4" s="66" t="s">
        <v>0</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8" x14ac:dyDescent="0.2">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45</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2024</v>
      </c>
      <c r="C6" s="19">
        <f t="shared" si="1"/>
        <v>132055</v>
      </c>
      <c r="D6" s="19">
        <f t="shared" si="1"/>
        <v>46</v>
      </c>
      <c r="E6" s="19">
        <f t="shared" si="1"/>
        <v>17</v>
      </c>
      <c r="F6" s="19">
        <f t="shared" si="1"/>
        <v>1</v>
      </c>
      <c r="G6" s="19">
        <f t="shared" si="1"/>
        <v>0</v>
      </c>
      <c r="H6" s="19" t="str">
        <f t="shared" si="1"/>
        <v>東京都　青梅市</v>
      </c>
      <c r="I6" s="19" t="str">
        <f t="shared" si="1"/>
        <v>法適用</v>
      </c>
      <c r="J6" s="19" t="str">
        <f t="shared" si="1"/>
        <v>下水道事業</v>
      </c>
      <c r="K6" s="19" t="str">
        <f t="shared" si="1"/>
        <v>公共下水道</v>
      </c>
      <c r="L6" s="19" t="str">
        <f t="shared" si="1"/>
        <v>Ac1</v>
      </c>
      <c r="M6" s="19" t="str">
        <f t="shared" si="1"/>
        <v>非設置</v>
      </c>
      <c r="N6" s="23" t="str">
        <f t="shared" si="1"/>
        <v>-</v>
      </c>
      <c r="O6" s="23">
        <f t="shared" si="1"/>
        <v>65.81</v>
      </c>
      <c r="P6" s="23">
        <f t="shared" si="1"/>
        <v>98.24</v>
      </c>
      <c r="Q6" s="23">
        <f t="shared" si="1"/>
        <v>84.22</v>
      </c>
      <c r="R6" s="23">
        <f t="shared" si="1"/>
        <v>2126</v>
      </c>
      <c r="S6" s="23">
        <f t="shared" si="1"/>
        <v>129105</v>
      </c>
      <c r="T6" s="23">
        <f t="shared" si="1"/>
        <v>103.31</v>
      </c>
      <c r="U6" s="23">
        <f t="shared" si="1"/>
        <v>1249.69</v>
      </c>
      <c r="V6" s="23">
        <f t="shared" si="1"/>
        <v>126393</v>
      </c>
      <c r="W6" s="23">
        <f t="shared" si="1"/>
        <v>21.8</v>
      </c>
      <c r="X6" s="23">
        <f t="shared" si="1"/>
        <v>5797.84</v>
      </c>
      <c r="Y6" s="27">
        <f t="shared" ref="Y6:AH6" si="2">IF(Y7="",NA(),Y7)</f>
        <v>109.91</v>
      </c>
      <c r="Z6" s="27">
        <f t="shared" si="2"/>
        <v>99.53</v>
      </c>
      <c r="AA6" s="27">
        <f t="shared" si="2"/>
        <v>99.13</v>
      </c>
      <c r="AB6" s="27">
        <f t="shared" si="2"/>
        <v>101.06</v>
      </c>
      <c r="AC6" s="27">
        <f t="shared" si="2"/>
        <v>100</v>
      </c>
      <c r="AD6" s="27">
        <f t="shared" si="2"/>
        <v>106.55</v>
      </c>
      <c r="AE6" s="27">
        <f t="shared" si="2"/>
        <v>106.01</v>
      </c>
      <c r="AF6" s="27">
        <f t="shared" si="2"/>
        <v>105.5</v>
      </c>
      <c r="AG6" s="27">
        <f t="shared" si="2"/>
        <v>105.24</v>
      </c>
      <c r="AH6" s="27">
        <f t="shared" si="2"/>
        <v>105.55</v>
      </c>
      <c r="AI6" s="23" t="str">
        <f>IF(AI7="","",IF(AI7="-","【-】","【"&amp;SUBSTITUTE(TEXT(AI7,"#,##0.00"),"-","△")&amp;"】"))</f>
        <v>【105.36】</v>
      </c>
      <c r="AJ6" s="23">
        <f t="shared" ref="AJ6:AS6" si="3">IF(AJ7="",NA(),AJ7)</f>
        <v>0</v>
      </c>
      <c r="AK6" s="23">
        <f t="shared" si="3"/>
        <v>0</v>
      </c>
      <c r="AL6" s="27">
        <f t="shared" si="3"/>
        <v>1.48</v>
      </c>
      <c r="AM6" s="27">
        <f t="shared" si="3"/>
        <v>1.1299999999999999</v>
      </c>
      <c r="AN6" s="23">
        <f t="shared" si="3"/>
        <v>0</v>
      </c>
      <c r="AO6" s="27">
        <f t="shared" si="3"/>
        <v>5.95</v>
      </c>
      <c r="AP6" s="27">
        <f t="shared" si="3"/>
        <v>5.27</v>
      </c>
      <c r="AQ6" s="27">
        <f t="shared" si="3"/>
        <v>4.83</v>
      </c>
      <c r="AR6" s="27">
        <f t="shared" si="3"/>
        <v>4.5</v>
      </c>
      <c r="AS6" s="27">
        <f t="shared" si="3"/>
        <v>4.38</v>
      </c>
      <c r="AT6" s="23" t="str">
        <f>IF(AT7="","",IF(AT7="-","【-】","【"&amp;SUBSTITUTE(TEXT(AT7,"#,##0.00"),"-","△")&amp;"】"))</f>
        <v>【3.12】</v>
      </c>
      <c r="AU6" s="27">
        <f t="shared" ref="AU6:BD6" si="4">IF(AU7="",NA(),AU7)</f>
        <v>23.41</v>
      </c>
      <c r="AV6" s="27">
        <f t="shared" si="4"/>
        <v>24.67</v>
      </c>
      <c r="AW6" s="27">
        <f t="shared" si="4"/>
        <v>36.46</v>
      </c>
      <c r="AX6" s="27">
        <f t="shared" si="4"/>
        <v>46.34</v>
      </c>
      <c r="AY6" s="27">
        <f t="shared" si="4"/>
        <v>70.7</v>
      </c>
      <c r="AZ6" s="27">
        <f t="shared" si="4"/>
        <v>72.930000000000007</v>
      </c>
      <c r="BA6" s="27">
        <f t="shared" si="4"/>
        <v>80.08</v>
      </c>
      <c r="BB6" s="27">
        <f t="shared" si="4"/>
        <v>87.33</v>
      </c>
      <c r="BC6" s="27">
        <f t="shared" si="4"/>
        <v>92.26</v>
      </c>
      <c r="BD6" s="27">
        <f t="shared" si="4"/>
        <v>99.9</v>
      </c>
      <c r="BE6" s="23" t="str">
        <f>IF(BE7="","",IF(BE7="-","【-】","【"&amp;SUBSTITUTE(TEXT(BE7,"#,##0.00"),"-","△")&amp;"】"))</f>
        <v>【82.75】</v>
      </c>
      <c r="BF6" s="27">
        <f t="shared" ref="BF6:BO6" si="5">IF(BF7="",NA(),BF7)</f>
        <v>527.47</v>
      </c>
      <c r="BG6" s="27">
        <f t="shared" si="5"/>
        <v>483.5</v>
      </c>
      <c r="BH6" s="27">
        <f t="shared" si="5"/>
        <v>491.63</v>
      </c>
      <c r="BI6" s="27">
        <f t="shared" si="5"/>
        <v>470.35</v>
      </c>
      <c r="BJ6" s="27">
        <f t="shared" si="5"/>
        <v>474.56</v>
      </c>
      <c r="BK6" s="27">
        <f t="shared" si="5"/>
        <v>730.52</v>
      </c>
      <c r="BL6" s="27">
        <f t="shared" si="5"/>
        <v>672.33</v>
      </c>
      <c r="BM6" s="27">
        <f t="shared" si="5"/>
        <v>668.8</v>
      </c>
      <c r="BN6" s="27">
        <f t="shared" si="5"/>
        <v>652.79999999999995</v>
      </c>
      <c r="BO6" s="27">
        <f t="shared" si="5"/>
        <v>624.62</v>
      </c>
      <c r="BP6" s="23" t="str">
        <f>IF(BP7="","",IF(BP7="-","【-】","【"&amp;SUBSTITUTE(TEXT(BP7,"#,##0.00"),"-","△")&amp;"】"))</f>
        <v>【602.56】</v>
      </c>
      <c r="BQ6" s="27">
        <f t="shared" ref="BQ6:BZ6" si="6">IF(BQ7="",NA(),BQ7)</f>
        <v>77.31</v>
      </c>
      <c r="BR6" s="27">
        <f t="shared" si="6"/>
        <v>77.099999999999994</v>
      </c>
      <c r="BS6" s="27">
        <f t="shared" si="6"/>
        <v>71.930000000000007</v>
      </c>
      <c r="BT6" s="27">
        <f t="shared" si="6"/>
        <v>75.63</v>
      </c>
      <c r="BU6" s="27">
        <f t="shared" si="6"/>
        <v>75.87</v>
      </c>
      <c r="BV6" s="27">
        <f t="shared" si="6"/>
        <v>98.61</v>
      </c>
      <c r="BW6" s="27">
        <f t="shared" si="6"/>
        <v>98.75</v>
      </c>
      <c r="BX6" s="27">
        <f t="shared" si="6"/>
        <v>98.36</v>
      </c>
      <c r="BY6" s="27">
        <f t="shared" si="6"/>
        <v>97.29</v>
      </c>
      <c r="BZ6" s="27">
        <f t="shared" si="6"/>
        <v>99.29</v>
      </c>
      <c r="CA6" s="23" t="str">
        <f>IF(CA7="","",IF(CA7="-","【-】","【"&amp;SUBSTITUTE(TEXT(CA7,"#,##0.00"),"-","△")&amp;"】"))</f>
        <v>【97.94】</v>
      </c>
      <c r="CB6" s="27">
        <f t="shared" ref="CB6:CK6" si="7">IF(CB7="",NA(),CB7)</f>
        <v>173.75</v>
      </c>
      <c r="CC6" s="27">
        <f t="shared" si="7"/>
        <v>172.63</v>
      </c>
      <c r="CD6" s="27">
        <f t="shared" si="7"/>
        <v>182.21</v>
      </c>
      <c r="CE6" s="27">
        <f t="shared" si="7"/>
        <v>175.39</v>
      </c>
      <c r="CF6" s="27">
        <f t="shared" si="7"/>
        <v>174.73</v>
      </c>
      <c r="CG6" s="27">
        <f t="shared" si="7"/>
        <v>141.24</v>
      </c>
      <c r="CH6" s="27">
        <f t="shared" si="7"/>
        <v>142.03</v>
      </c>
      <c r="CI6" s="27">
        <f t="shared" si="7"/>
        <v>142.11000000000001</v>
      </c>
      <c r="CJ6" s="27">
        <f t="shared" si="7"/>
        <v>145.49</v>
      </c>
      <c r="CK6" s="27">
        <f t="shared" si="7"/>
        <v>144.28</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61.7</v>
      </c>
      <c r="CS6" s="27">
        <f t="shared" si="8"/>
        <v>63.04</v>
      </c>
      <c r="CT6" s="27">
        <f t="shared" si="8"/>
        <v>60.55</v>
      </c>
      <c r="CU6" s="27">
        <f t="shared" si="8"/>
        <v>61.49</v>
      </c>
      <c r="CV6" s="27">
        <f t="shared" si="8"/>
        <v>62.15</v>
      </c>
      <c r="CW6" s="23" t="str">
        <f>IF(CW7="","",IF(CW7="-","【-】","【"&amp;SUBSTITUTE(TEXT(CW7,"#,##0.00"),"-","△")&amp;"】"))</f>
        <v>【60.13】</v>
      </c>
      <c r="CX6" s="27">
        <f t="shared" ref="CX6:DG6" si="9">IF(CX7="",NA(),CX7)</f>
        <v>99.07</v>
      </c>
      <c r="CY6" s="27">
        <f t="shared" si="9"/>
        <v>99.23</v>
      </c>
      <c r="CZ6" s="27">
        <f t="shared" si="9"/>
        <v>99.26</v>
      </c>
      <c r="DA6" s="27">
        <f t="shared" si="9"/>
        <v>99.29</v>
      </c>
      <c r="DB6" s="27">
        <f t="shared" si="9"/>
        <v>99.34</v>
      </c>
      <c r="DC6" s="27">
        <f t="shared" si="9"/>
        <v>94.56</v>
      </c>
      <c r="DD6" s="27">
        <f t="shared" si="9"/>
        <v>94.75</v>
      </c>
      <c r="DE6" s="27">
        <f t="shared" si="9"/>
        <v>94.92</v>
      </c>
      <c r="DF6" s="27">
        <f t="shared" si="9"/>
        <v>95.01</v>
      </c>
      <c r="DG6" s="27">
        <f t="shared" si="9"/>
        <v>94.96</v>
      </c>
      <c r="DH6" s="23" t="str">
        <f>IF(DH7="","",IF(DH7="-","【-】","【"&amp;SUBSTITUTE(TEXT(DH7,"#,##0.00"),"-","△")&amp;"】"))</f>
        <v>【96.00】</v>
      </c>
      <c r="DI6" s="27">
        <f t="shared" ref="DI6:DR6" si="10">IF(DI7="",NA(),DI7)</f>
        <v>4.3</v>
      </c>
      <c r="DJ6" s="27">
        <f t="shared" si="10"/>
        <v>8.5500000000000007</v>
      </c>
      <c r="DK6" s="27">
        <f t="shared" si="10"/>
        <v>12.71</v>
      </c>
      <c r="DL6" s="27">
        <f t="shared" si="10"/>
        <v>16.57</v>
      </c>
      <c r="DM6" s="27">
        <f t="shared" si="10"/>
        <v>20.309999999999999</v>
      </c>
      <c r="DN6" s="27">
        <f t="shared" si="10"/>
        <v>28.87</v>
      </c>
      <c r="DO6" s="27">
        <f t="shared" si="10"/>
        <v>31.34</v>
      </c>
      <c r="DP6" s="27">
        <f t="shared" si="10"/>
        <v>32.909999999999997</v>
      </c>
      <c r="DQ6" s="27">
        <f t="shared" si="10"/>
        <v>34.869999999999997</v>
      </c>
      <c r="DR6" s="27">
        <f t="shared" si="10"/>
        <v>36.700000000000003</v>
      </c>
      <c r="DS6" s="23" t="str">
        <f>IF(DS7="","",IF(DS7="-","【-】","【"&amp;SUBSTITUTE(TEXT(DS7,"#,##0.00"),"-","△")&amp;"】"))</f>
        <v>【42.20】</v>
      </c>
      <c r="DT6" s="23">
        <f t="shared" ref="DT6:EC6" si="11">IF(DT7="",NA(),DT7)</f>
        <v>0</v>
      </c>
      <c r="DU6" s="23">
        <f t="shared" si="11"/>
        <v>0</v>
      </c>
      <c r="DV6" s="23">
        <f t="shared" si="11"/>
        <v>0</v>
      </c>
      <c r="DW6" s="27">
        <f t="shared" si="11"/>
        <v>0.51</v>
      </c>
      <c r="DX6" s="27">
        <f t="shared" si="11"/>
        <v>3.43</v>
      </c>
      <c r="DY6" s="27">
        <f t="shared" si="11"/>
        <v>5.64</v>
      </c>
      <c r="DZ6" s="27">
        <f t="shared" si="11"/>
        <v>6.43</v>
      </c>
      <c r="EA6" s="27">
        <f t="shared" si="11"/>
        <v>7.75</v>
      </c>
      <c r="EB6" s="27">
        <f t="shared" si="11"/>
        <v>9.44</v>
      </c>
      <c r="EC6" s="27">
        <f t="shared" si="11"/>
        <v>10.69</v>
      </c>
      <c r="ED6" s="23" t="str">
        <f>IF(ED7="","",IF(ED7="-","【-】","【"&amp;SUBSTITUTE(TEXT(ED7,"#,##0.00"),"-","△")&amp;"】"))</f>
        <v>【9.46】</v>
      </c>
      <c r="EE6" s="27">
        <f t="shared" ref="EE6:EN6" si="12">IF(EE7="",NA(),EE7)</f>
        <v>0.09</v>
      </c>
      <c r="EF6" s="27">
        <f t="shared" si="12"/>
        <v>0.25</v>
      </c>
      <c r="EG6" s="27">
        <f t="shared" si="12"/>
        <v>0.02</v>
      </c>
      <c r="EH6" s="27">
        <f t="shared" si="12"/>
        <v>0.04</v>
      </c>
      <c r="EI6" s="27">
        <f t="shared" si="12"/>
        <v>0.01</v>
      </c>
      <c r="EJ6" s="27">
        <f t="shared" si="12"/>
        <v>0.19</v>
      </c>
      <c r="EK6" s="27">
        <f t="shared" si="12"/>
        <v>0.19</v>
      </c>
      <c r="EL6" s="27">
        <f t="shared" si="12"/>
        <v>0.21</v>
      </c>
      <c r="EM6" s="27">
        <f t="shared" si="12"/>
        <v>0.2</v>
      </c>
      <c r="EN6" s="27">
        <f t="shared" si="12"/>
        <v>0.22</v>
      </c>
      <c r="EO6" s="23" t="str">
        <f>IF(EO7="","",IF(EO7="-","【-】","【"&amp;SUBSTITUTE(TEXT(EO7,"#,##0.00"),"-","△")&amp;"】"))</f>
        <v>【0.19】</v>
      </c>
    </row>
    <row r="7" spans="1:148" s="13" customFormat="1" x14ac:dyDescent="0.2">
      <c r="A7" s="14"/>
      <c r="B7" s="20">
        <v>2024</v>
      </c>
      <c r="C7" s="20">
        <v>132055</v>
      </c>
      <c r="D7" s="20">
        <v>46</v>
      </c>
      <c r="E7" s="20">
        <v>17</v>
      </c>
      <c r="F7" s="20">
        <v>1</v>
      </c>
      <c r="G7" s="20">
        <v>0</v>
      </c>
      <c r="H7" s="20" t="s">
        <v>54</v>
      </c>
      <c r="I7" s="20" t="s">
        <v>96</v>
      </c>
      <c r="J7" s="20" t="s">
        <v>97</v>
      </c>
      <c r="K7" s="20" t="s">
        <v>98</v>
      </c>
      <c r="L7" s="20" t="s">
        <v>99</v>
      </c>
      <c r="M7" s="20" t="s">
        <v>100</v>
      </c>
      <c r="N7" s="24" t="s">
        <v>101</v>
      </c>
      <c r="O7" s="24">
        <v>65.81</v>
      </c>
      <c r="P7" s="24">
        <v>98.24</v>
      </c>
      <c r="Q7" s="24">
        <v>84.22</v>
      </c>
      <c r="R7" s="24">
        <v>2126</v>
      </c>
      <c r="S7" s="24">
        <v>129105</v>
      </c>
      <c r="T7" s="24">
        <v>103.31</v>
      </c>
      <c r="U7" s="24">
        <v>1249.69</v>
      </c>
      <c r="V7" s="24">
        <v>126393</v>
      </c>
      <c r="W7" s="24">
        <v>21.8</v>
      </c>
      <c r="X7" s="24">
        <v>5797.84</v>
      </c>
      <c r="Y7" s="24">
        <v>109.91</v>
      </c>
      <c r="Z7" s="24">
        <v>99.53</v>
      </c>
      <c r="AA7" s="24">
        <v>99.13</v>
      </c>
      <c r="AB7" s="24">
        <v>101.06</v>
      </c>
      <c r="AC7" s="24">
        <v>100</v>
      </c>
      <c r="AD7" s="24">
        <v>106.55</v>
      </c>
      <c r="AE7" s="24">
        <v>106.01</v>
      </c>
      <c r="AF7" s="24">
        <v>105.5</v>
      </c>
      <c r="AG7" s="24">
        <v>105.24</v>
      </c>
      <c r="AH7" s="24">
        <v>105.55</v>
      </c>
      <c r="AI7" s="24">
        <v>105.36</v>
      </c>
      <c r="AJ7" s="24">
        <v>0</v>
      </c>
      <c r="AK7" s="24">
        <v>0</v>
      </c>
      <c r="AL7" s="24">
        <v>1.48</v>
      </c>
      <c r="AM7" s="24">
        <v>1.1299999999999999</v>
      </c>
      <c r="AN7" s="24">
        <v>0</v>
      </c>
      <c r="AO7" s="24">
        <v>5.95</v>
      </c>
      <c r="AP7" s="24">
        <v>5.27</v>
      </c>
      <c r="AQ7" s="24">
        <v>4.83</v>
      </c>
      <c r="AR7" s="24">
        <v>4.5</v>
      </c>
      <c r="AS7" s="24">
        <v>4.38</v>
      </c>
      <c r="AT7" s="24">
        <v>3.12</v>
      </c>
      <c r="AU7" s="24">
        <v>23.41</v>
      </c>
      <c r="AV7" s="24">
        <v>24.67</v>
      </c>
      <c r="AW7" s="24">
        <v>36.46</v>
      </c>
      <c r="AX7" s="24">
        <v>46.34</v>
      </c>
      <c r="AY7" s="24">
        <v>70.7</v>
      </c>
      <c r="AZ7" s="24">
        <v>72.930000000000007</v>
      </c>
      <c r="BA7" s="24">
        <v>80.08</v>
      </c>
      <c r="BB7" s="24">
        <v>87.33</v>
      </c>
      <c r="BC7" s="24">
        <v>92.26</v>
      </c>
      <c r="BD7" s="24">
        <v>99.9</v>
      </c>
      <c r="BE7" s="24">
        <v>82.75</v>
      </c>
      <c r="BF7" s="24">
        <v>527.47</v>
      </c>
      <c r="BG7" s="24">
        <v>483.5</v>
      </c>
      <c r="BH7" s="24">
        <v>491.63</v>
      </c>
      <c r="BI7" s="24">
        <v>470.35</v>
      </c>
      <c r="BJ7" s="24">
        <v>474.56</v>
      </c>
      <c r="BK7" s="24">
        <v>730.52</v>
      </c>
      <c r="BL7" s="24">
        <v>672.33</v>
      </c>
      <c r="BM7" s="24">
        <v>668.8</v>
      </c>
      <c r="BN7" s="24">
        <v>652.79999999999995</v>
      </c>
      <c r="BO7" s="24">
        <v>624.62</v>
      </c>
      <c r="BP7" s="24">
        <v>602.55999999999995</v>
      </c>
      <c r="BQ7" s="24">
        <v>77.31</v>
      </c>
      <c r="BR7" s="24">
        <v>77.099999999999994</v>
      </c>
      <c r="BS7" s="24">
        <v>71.930000000000007</v>
      </c>
      <c r="BT7" s="24">
        <v>75.63</v>
      </c>
      <c r="BU7" s="24">
        <v>75.87</v>
      </c>
      <c r="BV7" s="24">
        <v>98.61</v>
      </c>
      <c r="BW7" s="24">
        <v>98.75</v>
      </c>
      <c r="BX7" s="24">
        <v>98.36</v>
      </c>
      <c r="BY7" s="24">
        <v>97.29</v>
      </c>
      <c r="BZ7" s="24">
        <v>99.29</v>
      </c>
      <c r="CA7" s="24">
        <v>97.94</v>
      </c>
      <c r="CB7" s="24">
        <v>173.75</v>
      </c>
      <c r="CC7" s="24">
        <v>172.63</v>
      </c>
      <c r="CD7" s="24">
        <v>182.21</v>
      </c>
      <c r="CE7" s="24">
        <v>175.39</v>
      </c>
      <c r="CF7" s="24">
        <v>174.73</v>
      </c>
      <c r="CG7" s="24">
        <v>141.24</v>
      </c>
      <c r="CH7" s="24">
        <v>142.03</v>
      </c>
      <c r="CI7" s="24">
        <v>142.11000000000001</v>
      </c>
      <c r="CJ7" s="24">
        <v>145.49</v>
      </c>
      <c r="CK7" s="24">
        <v>144.28</v>
      </c>
      <c r="CL7" s="24">
        <v>140.97999999999999</v>
      </c>
      <c r="CM7" s="24" t="s">
        <v>101</v>
      </c>
      <c r="CN7" s="24" t="s">
        <v>101</v>
      </c>
      <c r="CO7" s="24" t="s">
        <v>101</v>
      </c>
      <c r="CP7" s="24" t="s">
        <v>101</v>
      </c>
      <c r="CQ7" s="24" t="s">
        <v>101</v>
      </c>
      <c r="CR7" s="24">
        <v>61.7</v>
      </c>
      <c r="CS7" s="24">
        <v>63.04</v>
      </c>
      <c r="CT7" s="24">
        <v>60.55</v>
      </c>
      <c r="CU7" s="24">
        <v>61.49</v>
      </c>
      <c r="CV7" s="24">
        <v>62.15</v>
      </c>
      <c r="CW7" s="24">
        <v>60.13</v>
      </c>
      <c r="CX7" s="24">
        <v>99.07</v>
      </c>
      <c r="CY7" s="24">
        <v>99.23</v>
      </c>
      <c r="CZ7" s="24">
        <v>99.26</v>
      </c>
      <c r="DA7" s="24">
        <v>99.29</v>
      </c>
      <c r="DB7" s="24">
        <v>99.34</v>
      </c>
      <c r="DC7" s="24">
        <v>94.56</v>
      </c>
      <c r="DD7" s="24">
        <v>94.75</v>
      </c>
      <c r="DE7" s="24">
        <v>94.92</v>
      </c>
      <c r="DF7" s="24">
        <v>95.01</v>
      </c>
      <c r="DG7" s="24">
        <v>94.96</v>
      </c>
      <c r="DH7" s="24">
        <v>96</v>
      </c>
      <c r="DI7" s="24">
        <v>4.3</v>
      </c>
      <c r="DJ7" s="24">
        <v>8.5500000000000007</v>
      </c>
      <c r="DK7" s="24">
        <v>12.71</v>
      </c>
      <c r="DL7" s="24">
        <v>16.57</v>
      </c>
      <c r="DM7" s="24">
        <v>20.309999999999999</v>
      </c>
      <c r="DN7" s="24">
        <v>28.87</v>
      </c>
      <c r="DO7" s="24">
        <v>31.34</v>
      </c>
      <c r="DP7" s="24">
        <v>32.909999999999997</v>
      </c>
      <c r="DQ7" s="24">
        <v>34.869999999999997</v>
      </c>
      <c r="DR7" s="24">
        <v>36.700000000000003</v>
      </c>
      <c r="DS7" s="24">
        <v>42.2</v>
      </c>
      <c r="DT7" s="24">
        <v>0</v>
      </c>
      <c r="DU7" s="24">
        <v>0</v>
      </c>
      <c r="DV7" s="24">
        <v>0</v>
      </c>
      <c r="DW7" s="24">
        <v>0.51</v>
      </c>
      <c r="DX7" s="24">
        <v>3.43</v>
      </c>
      <c r="DY7" s="24">
        <v>5.64</v>
      </c>
      <c r="DZ7" s="24">
        <v>6.43</v>
      </c>
      <c r="EA7" s="24">
        <v>7.75</v>
      </c>
      <c r="EB7" s="24">
        <v>9.44</v>
      </c>
      <c r="EC7" s="24">
        <v>10.69</v>
      </c>
      <c r="ED7" s="24">
        <v>9.4600000000000009</v>
      </c>
      <c r="EE7" s="24">
        <v>0.09</v>
      </c>
      <c r="EF7" s="24">
        <v>0.25</v>
      </c>
      <c r="EG7" s="24">
        <v>0.02</v>
      </c>
      <c r="EH7" s="24">
        <v>0.04</v>
      </c>
      <c r="EI7" s="24">
        <v>0.01</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小泉　辰文</cp:lastModifiedBy>
  <dcterms:created xsi:type="dcterms:W3CDTF">2025-12-23T05:59:23Z</dcterms:created>
  <dcterms:modified xsi:type="dcterms:W3CDTF">2026-03-04T01:05:05Z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2026-01-19T04:47:25Z</vt:filetime>
  </property>
</Properties>
</file>