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文京・左" sheetId="5" r:id="rId1"/>
    <sheet name="文京・右" sheetId="4" r:id="rId2"/>
  </sheets>
  <definedNames>
    <definedName name="_xlnm.Print_Area" localSheetId="1">文京・右!$A$1:$S$63</definedName>
    <definedName name="_xlnm.Print_Area" localSheetId="0">文京・左!$A$1:$AL$58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5" l="1"/>
  <c r="AH51" i="5"/>
  <c r="AD51" i="5"/>
  <c r="AA51" i="5"/>
  <c r="X51" i="5"/>
  <c r="O49" i="5"/>
  <c r="O52" i="5" s="1"/>
  <c r="L49" i="5"/>
  <c r="E49" i="5"/>
  <c r="E52" i="5" s="1"/>
  <c r="N28" i="5"/>
  <c r="G28" i="5"/>
  <c r="S26" i="5"/>
  <c r="S22" i="5"/>
  <c r="G18" i="5"/>
  <c r="S18" i="5" s="1"/>
  <c r="S16" i="5"/>
  <c r="S14" i="5"/>
  <c r="G14" i="5"/>
  <c r="S12" i="5"/>
  <c r="S10" i="5"/>
  <c r="G51" i="4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J33" i="4" s="1"/>
  <c r="R12" i="4"/>
  <c r="R11" i="4"/>
  <c r="R10" i="4"/>
  <c r="R9" i="4"/>
  <c r="R8" i="4"/>
  <c r="R7" i="4"/>
  <c r="R6" i="4"/>
  <c r="L29" i="4" l="1"/>
  <c r="L28" i="4"/>
  <c r="L27" i="4"/>
  <c r="L26" i="4"/>
  <c r="L25" i="4"/>
  <c r="L24" i="4"/>
  <c r="L21" i="4"/>
  <c r="L19" i="4"/>
  <c r="L18" i="4"/>
  <c r="L16" i="4"/>
  <c r="L11" i="4"/>
  <c r="L9" i="4"/>
  <c r="L7" i="4"/>
  <c r="L33" i="4"/>
  <c r="L30" i="4"/>
  <c r="L23" i="4"/>
  <c r="L22" i="4"/>
  <c r="L20" i="4"/>
  <c r="L17" i="4"/>
  <c r="L15" i="4"/>
  <c r="L13" i="4"/>
  <c r="L12" i="4"/>
  <c r="L10" i="4"/>
  <c r="L8" i="4"/>
  <c r="L6" i="4"/>
  <c r="E22" i="4"/>
  <c r="E17" i="4"/>
  <c r="E15" i="4"/>
  <c r="E12" i="4"/>
  <c r="E10" i="4"/>
  <c r="E8" i="4"/>
  <c r="E6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4" i="4"/>
  <c r="E13" i="4"/>
  <c r="E11" i="4"/>
  <c r="E9" i="4"/>
  <c r="E7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</calcChain>
</file>

<file path=xl/sharedStrings.xml><?xml version="1.0" encoding="utf-8"?>
<sst xmlns="http://schemas.openxmlformats.org/spreadsheetml/2006/main" count="347" uniqueCount="205">
  <si>
    <t>（文京区）</t>
    <rPh sb="1" eb="3">
      <t>ブンキョウ</t>
    </rPh>
    <rPh sb="3" eb="4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</si>
  <si>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</si>
  <si>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</si>
  <si>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</si>
  <si>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</si>
  <si>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</si>
  <si>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</si>
  <si>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</si>
  <si>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</si>
  <si>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</si>
  <si>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</si>
  <si>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</si>
  <si>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</si>
  <si>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</si>
  <si>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</si>
  <si>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</si>
  <si>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</si>
  <si>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</si>
  <si>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</si>
  <si>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</si>
  <si>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</si>
  <si>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</si>
  <si>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</si>
  <si>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</si>
  <si>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</si>
  <si>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</si>
  <si>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</si>
  <si>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</si>
  <si>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</si>
  <si>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</si>
  <si>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</si>
  <si>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</si>
  <si>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2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</si>
  <si>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</si>
  <si>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</si>
  <si>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</si>
  <si>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</si>
  <si>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</si>
  <si>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</si>
  <si>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</si>
  <si>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</si>
  <si>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</si>
  <si>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</si>
  <si>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</si>
  <si>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</si>
  <si>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</si>
  <si>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</si>
  <si>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</si>
  <si>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</si>
  <si>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</si>
  <si>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</si>
  <si>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</si>
  <si>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</si>
  <si>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</si>
  <si>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</si>
  <si>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</si>
  <si>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>―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</si>
  <si>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</si>
  <si>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</si>
  <si>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</si>
  <si>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</si>
  <si>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</si>
  <si>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</si>
  <si>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</si>
  <si>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</si>
  <si>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</si>
  <si>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</si>
  <si>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</si>
  <si>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</si>
  <si>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</si>
  <si>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</si>
  <si>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</si>
  <si>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</si>
  <si>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</si>
  <si>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</si>
  <si>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うち                    技能労務</t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</si>
  <si>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</si>
  <si>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</si>
  <si>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</si>
  <si>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</si>
  <si>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</si>
  <si>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</si>
  <si>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</si>
  <si>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</si>
  <si>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</si>
  <si>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</si>
  <si>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</si>
  <si>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</si>
  <si>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</si>
  <si>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</si>
  <si>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</si>
  <si>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</si>
  <si>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</si>
  <si>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</si>
  <si>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</si>
  <si>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</si>
  <si>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</si>
  <si>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</si>
  <si>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</si>
  <si>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</si>
  <si>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</si>
  <si>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</si>
  <si>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</si>
  <si>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</si>
  <si>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</si>
  <si>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</si>
  <si>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</si>
  <si>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</si>
  <si>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</si>
  <si>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</si>
  <si>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</si>
  <si>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</si>
  <si>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</si>
  <si>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</si>
  <si>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</si>
  <si>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</si>
  <si>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</si>
  <si>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</si>
  <si>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</si>
  <si>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</si>
  <si>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</si>
  <si>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</si>
  <si>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</si>
  <si>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</si>
  <si>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</si>
  <si>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</si>
  <si>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</si>
  <si>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</si>
  <si>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</si>
  <si>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</si>
  <si>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</si>
  <si>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</si>
  <si>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</si>
  <si>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</si>
  <si>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</si>
  <si>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</si>
  <si>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</si>
  <si>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</si>
  <si>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</si>
  <si>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</si>
  <si>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</si>
  <si>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</si>
  <si>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</si>
  <si>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</si>
  <si>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</si>
  <si>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</si>
  <si>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</si>
  <si>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</si>
  <si>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</si>
  <si>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</si>
  <si>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</si>
  <si>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</si>
  <si>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</si>
  <si>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</si>
  <si>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</si>
  <si>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</si>
  <si>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</si>
  <si>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</si>
  <si>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</si>
  <si>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</si>
  <si>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</si>
  <si>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</si>
  <si>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</si>
  <si>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</si>
  <si>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</si>
  <si>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</si>
  <si>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</si>
  <si>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</si>
  <si>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</si>
  <si>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</si>
  <si>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</si>
  <si>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</si>
  <si>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</si>
  <si>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</si>
  <si>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</si>
  <si>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</si>
  <si>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</si>
  <si>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</si>
  <si>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</si>
  <si>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</si>
  <si>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</si>
  <si>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</si>
  <si>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</si>
  <si>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</si>
  <si>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</si>
  <si>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</si>
  <si>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</si>
  <si>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－</t>
    <phoneticPr fontId="2"/>
  </si>
  <si>
    <t>合計</t>
    <phoneticPr fontId="25"/>
  </si>
  <si>
    <t>交通安全対策特別
交付金</t>
    <rPh sb="4" eb="6">
      <t>タイサク</t>
    </rPh>
    <rPh sb="6" eb="8">
      <t>トクベツ</t>
    </rPh>
    <phoneticPr fontId="5"/>
  </si>
  <si>
    <t>地方特例交付金等</t>
    <rPh sb="7" eb="8">
      <t>ナド</t>
    </rPh>
    <phoneticPr fontId="5"/>
  </si>
  <si>
    <t>皆増</t>
    <rPh sb="0" eb="1">
      <t>ゾウ</t>
    </rPh>
    <phoneticPr fontId="2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</si>
  <si>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</si>
  <si>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</si>
  <si>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文京区</t>
    <rPh sb="0" eb="3">
      <t>ブンキョウク</t>
    </rPh>
    <phoneticPr fontId="2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</si>
  <si>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</si>
  <si>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</si>
  <si>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>―</t>
    <phoneticPr fontId="2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</si>
  <si>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</si>
  <si>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〔　　 25.0</t>
    <phoneticPr fontId="12"/>
  </si>
  <si>
    <t>〔　　 350.0</t>
    <phoneticPr fontId="12"/>
  </si>
  <si>
    <t>その他特定
目的基金</t>
    <rPh sb="0" eb="3">
      <t>ソノタ</t>
    </rPh>
    <phoneticPr fontId="5"/>
  </si>
  <si>
    <t>2.4.1</t>
    <phoneticPr fontId="5"/>
  </si>
  <si>
    <t>元年度</t>
    <rPh sb="0" eb="1">
      <t>モト</t>
    </rPh>
    <rPh sb="1" eb="3">
      <t>ネンド</t>
    </rPh>
    <phoneticPr fontId="5"/>
  </si>
  <si>
    <t>元年度末
現在高</t>
    <rPh sb="0" eb="1">
      <t>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</si>
</sst>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2" fillId="0" borderId="0"/>
    <xf numFmtId="0" fontId="23" fillId="0" borderId="0">
      <alignment vertical="center"/>
    </xf>
    <xf numFmtId="0" fontId="21" fillId="0" borderId="0"/>
    <xf numFmtId="0" fontId="23" fillId="0" borderId="0">
      <alignment vertical="center"/>
    </xf>
  </cellStyleXfs>
  <cellXfs count="705">
    <xf numFmtId="0" fontId="0" fillId="0" borderId="0" xfId="0"/>
    <xf numFmtId="0" fontId="22" fillId="0" borderId="0" xfId="1"/>
    <xf numFmtId="0" fontId="22" fillId="0" borderId="0" xfId="1" applyAlignment="1">
      <alignment vertical="center"/>
    </xf>
    <xf numFmtId="0" fontId="22" fillId="0" borderId="2" xfId="1" applyBorder="1"/>
    <xf numFmtId="0" fontId="22" fillId="0" borderId="0" xfId="1" applyAlignment="1">
      <alignment horizontal="distributed" vertical="center"/>
    </xf>
    <xf numFmtId="0" fontId="10" fillId="0" borderId="0" xfId="1" applyFont="1" applyAlignment="1">
      <alignment horizontal="distributed" vertical="center" wrapText="1"/>
    </xf>
    <xf numFmtId="0" fontId="22" fillId="0" borderId="0" xfId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20" fillId="0" borderId="0" xfId="1" applyFont="1"/>
    <xf numFmtId="0" fontId="20" fillId="0" borderId="0" xfId="1" applyFont="1" applyAlignment="1">
      <alignment horizontal="center" vertical="center"/>
    </xf>
    <xf numFmtId="0" fontId="20" fillId="0" borderId="2" xfId="1" applyFont="1" applyBorder="1"/>
    <xf numFmtId="0" fontId="4" fillId="0" borderId="0" xfId="1" applyFont="1"/>
    <xf numFmtId="0" fontId="13" fillId="0" borderId="0" xfId="1" applyFont="1" applyAlignment="1">
      <alignment horizontal="right"/>
    </xf>
    <xf numFmtId="0" fontId="22" fillId="0" borderId="56" xfId="1" applyBorder="1" applyAlignment="1">
      <alignment vertical="center"/>
    </xf>
    <xf numFmtId="0" fontId="22" fillId="0" borderId="56" xfId="1" applyBorder="1" applyAlignment="1">
      <alignment horizontal="distributed" vertical="center"/>
    </xf>
    <xf numFmtId="0" fontId="4" fillId="0" borderId="56" xfId="1" quotePrefix="1" applyFont="1" applyBorder="1"/>
    <xf numFmtId="0" fontId="4" fillId="0" borderId="56" xfId="1" applyFont="1" applyBorder="1"/>
    <xf numFmtId="0" fontId="4" fillId="0" borderId="56" xfId="1" applyFont="1" applyBorder="1" applyAlignment="1">
      <alignment horizontal="distributed" vertical="center"/>
    </xf>
    <xf numFmtId="0" fontId="22" fillId="0" borderId="0" xfId="1" quotePrefix="1"/>
    <xf numFmtId="0" fontId="22" fillId="0" borderId="0" xfId="1" applyAlignment="1">
      <alignment horizontal="right"/>
    </xf>
    <xf numFmtId="176" fontId="22" fillId="0" borderId="0" xfId="1" applyNumberFormat="1" applyAlignment="1">
      <alignment horizontal="center"/>
    </xf>
    <xf numFmtId="176" fontId="22" fillId="0" borderId="0" xfId="1" applyNumberFormat="1"/>
    <xf numFmtId="0" fontId="18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 indent="3"/>
    </xf>
    <xf numFmtId="0" fontId="16" fillId="0" borderId="0" xfId="1" applyFont="1" applyAlignment="1">
      <alignment horizontal="center" vertical="center"/>
    </xf>
    <xf numFmtId="0" fontId="22" fillId="0" borderId="1" xfId="1" applyBorder="1"/>
    <xf numFmtId="0" fontId="14" fillId="0" borderId="1" xfId="1" applyFont="1" applyBorder="1"/>
    <xf numFmtId="176" fontId="3" fillId="0" borderId="0" xfId="1" applyNumberFormat="1" applyFont="1"/>
    <xf numFmtId="176" fontId="7" fillId="0" borderId="2" xfId="1" applyNumberFormat="1" applyFont="1" applyBorder="1"/>
    <xf numFmtId="176" fontId="22" fillId="0" borderId="2" xfId="1" applyNumberFormat="1" applyBorder="1" applyAlignment="1">
      <alignment vertical="center"/>
    </xf>
    <xf numFmtId="176" fontId="22" fillId="0" borderId="0" xfId="1" applyNumberFormat="1" applyAlignment="1">
      <alignment vertical="center"/>
    </xf>
    <xf numFmtId="176" fontId="11" fillId="0" borderId="2" xfId="1" applyNumberFormat="1" applyFont="1" applyBorder="1"/>
    <xf numFmtId="176" fontId="22" fillId="0" borderId="2" xfId="1" applyNumberFormat="1" applyBorder="1"/>
    <xf numFmtId="176" fontId="1" fillId="0" borderId="0" xfId="1" quotePrefix="1" applyNumberFormat="1" applyFont="1"/>
    <xf numFmtId="176" fontId="22" fillId="0" borderId="0" xfId="1" applyNumberFormat="1" applyFill="1"/>
    <xf numFmtId="0" fontId="22" fillId="0" borderId="0" xfId="1" applyFill="1"/>
    <xf numFmtId="176" fontId="6" fillId="0" borderId="0" xfId="1" applyNumberFormat="1" applyFont="1" applyFill="1"/>
    <xf numFmtId="0" fontId="6" fillId="0" borderId="0" xfId="1" applyFont="1" applyFill="1"/>
    <xf numFmtId="176" fontId="22" fillId="0" borderId="1" xfId="1" applyNumberFormat="1" applyFill="1" applyBorder="1"/>
    <xf numFmtId="0" fontId="7" fillId="0" borderId="0" xfId="1" applyFont="1" applyFill="1" applyAlignment="1">
      <alignment horizontal="distributed" vertical="center"/>
    </xf>
    <xf numFmtId="0" fontId="7" fillId="0" borderId="0" xfId="1" applyFont="1" applyFill="1"/>
    <xf numFmtId="176" fontId="1" fillId="0" borderId="9" xfId="3" applyNumberFormat="1" applyFont="1" applyFill="1" applyBorder="1" applyAlignment="1">
      <alignment vertical="center"/>
    </xf>
    <xf numFmtId="176" fontId="1" fillId="0" borderId="9" xfId="3" applyNumberFormat="1" applyFont="1" applyFill="1" applyBorder="1" applyAlignment="1">
      <alignment horizontal="right" vertical="center" shrinkToFit="1"/>
    </xf>
    <xf numFmtId="176" fontId="1" fillId="0" borderId="11" xfId="3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22" fillId="0" borderId="12" xfId="1" applyNumberFormat="1" applyFill="1" applyBorder="1" applyAlignment="1">
      <alignment vertical="center"/>
    </xf>
    <xf numFmtId="0" fontId="22" fillId="0" borderId="0" xfId="1" applyFill="1" applyAlignment="1">
      <alignment vertical="center"/>
    </xf>
    <xf numFmtId="176" fontId="1" fillId="0" borderId="0" xfId="3" applyNumberFormat="1" applyFont="1" applyFill="1" applyAlignment="1">
      <alignment vertical="center"/>
    </xf>
    <xf numFmtId="176" fontId="1" fillId="0" borderId="16" xfId="3" applyNumberFormat="1" applyFont="1" applyFill="1" applyBorder="1" applyAlignment="1">
      <alignment horizontal="right" vertical="center" shrinkToFit="1"/>
    </xf>
    <xf numFmtId="176" fontId="1" fillId="0" borderId="17" xfId="3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22" fillId="0" borderId="2" xfId="1" applyNumberFormat="1" applyFill="1" applyBorder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176" fontId="22" fillId="0" borderId="18" xfId="1" applyNumberFormat="1" applyFill="1" applyBorder="1" applyAlignment="1">
      <alignment vertical="center"/>
    </xf>
    <xf numFmtId="176" fontId="22" fillId="0" borderId="18" xfId="1" applyNumberForma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0" fontId="22" fillId="0" borderId="0" xfId="1" applyFill="1" applyAlignment="1">
      <alignment horizontal="distributed" vertical="center"/>
    </xf>
    <xf numFmtId="0" fontId="11" fillId="0" borderId="0" xfId="1" applyFont="1" applyFill="1"/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22" fillId="0" borderId="0" xfId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0" xfId="3" applyNumberFormat="1" applyFont="1" applyFill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0" xfId="3" applyNumberFormat="1" applyFont="1" applyFill="1" applyAlignment="1">
      <alignment horizontal="center" vertical="center"/>
    </xf>
    <xf numFmtId="176" fontId="4" fillId="0" borderId="2" xfId="3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4" fillId="0" borderId="29" xfId="3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29" xfId="3" applyNumberFormat="1" applyFont="1" applyFill="1" applyBorder="1" applyAlignment="1">
      <alignment horizontal="center" vertical="top"/>
    </xf>
    <xf numFmtId="176" fontId="4" fillId="0" borderId="34" xfId="3" applyNumberFormat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6" fontId="4" fillId="0" borderId="16" xfId="3" applyNumberFormat="1" applyFont="1" applyFill="1" applyBorder="1" applyAlignment="1">
      <alignment horizontal="right" vertical="center"/>
    </xf>
    <xf numFmtId="176" fontId="1" fillId="0" borderId="26" xfId="3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29" xfId="3" applyFont="1" applyFill="1" applyBorder="1" applyAlignment="1">
      <alignment horizontal="center" vertical="top"/>
    </xf>
    <xf numFmtId="0" fontId="4" fillId="0" borderId="34" xfId="3" applyFont="1" applyFill="1" applyBorder="1" applyAlignment="1">
      <alignment horizontal="center" vertical="top"/>
    </xf>
    <xf numFmtId="176" fontId="4" fillId="0" borderId="16" xfId="3" applyNumberFormat="1" applyFont="1" applyFill="1" applyBorder="1" applyAlignment="1">
      <alignment vertical="center"/>
    </xf>
    <xf numFmtId="176" fontId="1" fillId="0" borderId="16" xfId="1" applyNumberFormat="1" applyFont="1" applyFill="1" applyBorder="1" applyAlignment="1">
      <alignment horizontal="right" vertical="center"/>
    </xf>
    <xf numFmtId="176" fontId="1" fillId="0" borderId="16" xfId="3" applyNumberFormat="1" applyFont="1" applyFill="1" applyBorder="1" applyAlignment="1">
      <alignment horizontal="right" vertical="center"/>
    </xf>
    <xf numFmtId="0" fontId="22" fillId="0" borderId="0" xfId="1" quotePrefix="1" applyFill="1" applyAlignment="1">
      <alignment horizontal="right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29" xfId="3" applyNumberFormat="1" applyFont="1" applyFill="1" applyBorder="1" applyAlignment="1">
      <alignment horizontal="right" vertical="center"/>
    </xf>
    <xf numFmtId="177" fontId="4" fillId="0" borderId="34" xfId="3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2" xfId="3" applyNumberFormat="1" applyFont="1" applyFill="1" applyBorder="1"/>
    <xf numFmtId="176" fontId="4" fillId="0" borderId="0" xfId="3" applyNumberFormat="1" applyFont="1" applyFill="1" applyAlignment="1">
      <alignment horizontal="right" vertical="center"/>
    </xf>
    <xf numFmtId="176" fontId="4" fillId="0" borderId="2" xfId="3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1" xfId="3" applyNumberFormat="1" applyFont="1" applyFill="1" applyBorder="1" applyAlignment="1">
      <alignment vertical="center"/>
    </xf>
    <xf numFmtId="179" fontId="4" fillId="0" borderId="29" xfId="3" applyNumberFormat="1" applyFont="1" applyFill="1" applyBorder="1" applyAlignment="1">
      <alignment vertical="top"/>
    </xf>
    <xf numFmtId="176" fontId="4" fillId="0" borderId="34" xfId="3" applyNumberFormat="1" applyFont="1" applyFill="1" applyBorder="1" applyAlignment="1">
      <alignment horizontal="right" vertical="center"/>
    </xf>
    <xf numFmtId="0" fontId="22" fillId="0" borderId="0" xfId="1" quotePrefix="1" applyFill="1"/>
    <xf numFmtId="176" fontId="4" fillId="0" borderId="29" xfId="1" applyNumberFormat="1" applyFont="1" applyFill="1" applyBorder="1" applyAlignment="1">
      <alignment horizontal="right" vertical="center"/>
    </xf>
    <xf numFmtId="176" fontId="4" fillId="0" borderId="29" xfId="3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0" fontId="4" fillId="0" borderId="0" xfId="3" applyFont="1" applyFill="1" applyAlignment="1">
      <alignment horizontal="center" vertical="top"/>
    </xf>
    <xf numFmtId="0" fontId="4" fillId="0" borderId="2" xfId="3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vertical="center"/>
    </xf>
    <xf numFmtId="176" fontId="4" fillId="0" borderId="18" xfId="1" applyNumberFormat="1" applyFont="1" applyFill="1" applyBorder="1"/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6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22" xfId="1" applyNumberFormat="1" applyFont="1" applyFill="1" applyBorder="1" applyAlignment="1">
      <alignment vertical="center"/>
    </xf>
    <xf numFmtId="0" fontId="1" fillId="0" borderId="23" xfId="3" applyFont="1" applyFill="1" applyBorder="1" applyAlignment="1">
      <alignment vertical="center"/>
    </xf>
    <xf numFmtId="0" fontId="1" fillId="0" borderId="36" xfId="3" applyFont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vertical="center"/>
    </xf>
    <xf numFmtId="0" fontId="1" fillId="0" borderId="31" xfId="3" applyFont="1" applyFill="1" applyBorder="1" applyAlignment="1">
      <alignment vertical="center"/>
    </xf>
    <xf numFmtId="0" fontId="1" fillId="0" borderId="32" xfId="3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0" fontId="1" fillId="0" borderId="48" xfId="3" applyFont="1" applyFill="1" applyBorder="1" applyAlignment="1">
      <alignment vertical="center"/>
    </xf>
    <xf numFmtId="0" fontId="1" fillId="0" borderId="62" xfId="3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4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22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56" xfId="1" applyNumberFormat="1" applyFont="1" applyFill="1" applyBorder="1"/>
    <xf numFmtId="176" fontId="1" fillId="0" borderId="0" xfId="1" applyNumberFormat="1" applyFont="1" applyFill="1"/>
    <xf numFmtId="0" fontId="1" fillId="0" borderId="0" xfId="1" applyFont="1" applyFill="1"/>
    <xf numFmtId="0" fontId="16" fillId="0" borderId="2" xfId="1" applyFont="1" applyFill="1" applyBorder="1" applyAlignment="1">
      <alignment horizontal="left" vertical="center" indent="3"/>
    </xf>
    <xf numFmtId="0" fontId="22" fillId="0" borderId="2" xfId="1" applyFill="1" applyBorder="1"/>
    <xf numFmtId="0" fontId="22" fillId="0" borderId="60" xfId="1" applyFill="1" applyBorder="1" applyAlignment="1">
      <alignment horizontal="distributed" vertical="center"/>
    </xf>
    <xf numFmtId="0" fontId="22" fillId="0" borderId="29" xfId="1" applyFill="1" applyBorder="1" applyAlignment="1">
      <alignment horizontal="distributed" vertical="center"/>
    </xf>
    <xf numFmtId="0" fontId="18" fillId="0" borderId="6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right"/>
    </xf>
    <xf numFmtId="0" fontId="13" fillId="0" borderId="35" xfId="1" quotePrefix="1" applyFont="1" applyFill="1" applyBorder="1" applyAlignment="1">
      <alignment horizontal="right"/>
    </xf>
    <xf numFmtId="0" fontId="13" fillId="0" borderId="16" xfId="1" quotePrefix="1" applyFont="1" applyFill="1" applyBorder="1" applyAlignment="1">
      <alignment horizontal="right"/>
    </xf>
    <xf numFmtId="0" fontId="13" fillId="0" borderId="71" xfId="1" applyFont="1" applyFill="1" applyBorder="1" applyAlignment="1">
      <alignment horizontal="right"/>
    </xf>
    <xf numFmtId="0" fontId="13" fillId="0" borderId="16" xfId="1" applyFont="1" applyFill="1" applyBorder="1" applyAlignment="1">
      <alignment horizontal="right"/>
    </xf>
    <xf numFmtId="0" fontId="13" fillId="0" borderId="37" xfId="1" quotePrefix="1" applyFont="1" applyFill="1" applyBorder="1" applyAlignment="1">
      <alignment horizontal="right"/>
    </xf>
    <xf numFmtId="0" fontId="13" fillId="0" borderId="78" xfId="1" applyFont="1" applyFill="1" applyBorder="1" applyAlignment="1">
      <alignment horizontal="right"/>
    </xf>
    <xf numFmtId="176" fontId="22" fillId="0" borderId="74" xfId="2" applyNumberFormat="1" applyFont="1" applyFill="1" applyBorder="1">
      <alignment vertical="center"/>
    </xf>
    <xf numFmtId="178" fontId="24" fillId="0" borderId="74" xfId="2" applyNumberFormat="1" applyFont="1" applyFill="1" applyBorder="1">
      <alignment vertical="center"/>
    </xf>
    <xf numFmtId="178" fontId="24" fillId="0" borderId="79" xfId="2" quotePrefix="1" applyNumberFormat="1" applyFont="1" applyFill="1" applyBorder="1" applyAlignment="1">
      <alignment horizontal="right" vertical="center" shrinkToFit="1"/>
    </xf>
    <xf numFmtId="178" fontId="24" fillId="0" borderId="31" xfId="2" applyNumberFormat="1" applyFont="1" applyFill="1" applyBorder="1">
      <alignment vertical="center"/>
    </xf>
    <xf numFmtId="178" fontId="24" fillId="0" borderId="80" xfId="2" applyNumberFormat="1" applyFont="1" applyFill="1" applyBorder="1">
      <alignment vertical="center"/>
    </xf>
    <xf numFmtId="178" fontId="24" fillId="0" borderId="60" xfId="2" quotePrefix="1" applyNumberFormat="1" applyFont="1" applyFill="1" applyBorder="1">
      <alignment vertical="center"/>
    </xf>
    <xf numFmtId="0" fontId="22" fillId="0" borderId="37" xfId="1" quotePrefix="1" applyFill="1" applyBorder="1"/>
    <xf numFmtId="178" fontId="24" fillId="0" borderId="61" xfId="2" applyNumberFormat="1" applyFont="1" applyFill="1" applyBorder="1">
      <alignment vertical="center"/>
    </xf>
    <xf numFmtId="0" fontId="22" fillId="0" borderId="33" xfId="1" quotePrefix="1" applyFill="1" applyBorder="1"/>
    <xf numFmtId="0" fontId="22" fillId="0" borderId="25" xfId="1" applyFill="1" applyBorder="1"/>
    <xf numFmtId="178" fontId="24" fillId="0" borderId="60" xfId="2" applyNumberFormat="1" applyFont="1" applyFill="1" applyBorder="1">
      <alignment vertical="center"/>
    </xf>
    <xf numFmtId="178" fontId="24" fillId="0" borderId="74" xfId="2" quotePrefix="1" applyNumberFormat="1" applyFont="1" applyFill="1" applyBorder="1">
      <alignment vertical="center"/>
    </xf>
    <xf numFmtId="176" fontId="22" fillId="0" borderId="60" xfId="2" applyNumberFormat="1" applyFont="1" applyFill="1" applyBorder="1">
      <alignment vertical="center"/>
    </xf>
    <xf numFmtId="178" fontId="24" fillId="0" borderId="81" xfId="2" applyNumberFormat="1" applyFont="1" applyFill="1" applyBorder="1">
      <alignment vertical="center"/>
    </xf>
    <xf numFmtId="0" fontId="22" fillId="0" borderId="35" xfId="1" applyFill="1" applyBorder="1" applyAlignment="1">
      <alignment horizontal="distributed" vertical="center" wrapText="1" shrinkToFit="1"/>
    </xf>
    <xf numFmtId="0" fontId="22" fillId="0" borderId="60" xfId="1" applyFill="1" applyBorder="1" applyAlignment="1">
      <alignment vertical="center" wrapText="1" shrinkToFit="1"/>
    </xf>
    <xf numFmtId="0" fontId="22" fillId="0" borderId="28" xfId="1" applyFill="1" applyBorder="1" applyAlignment="1">
      <alignment horizontal="distributed" vertical="center" wrapText="1" shrinkToFit="1"/>
    </xf>
    <xf numFmtId="0" fontId="22" fillId="0" borderId="2" xfId="1" quotePrefix="1" applyFill="1" applyBorder="1"/>
    <xf numFmtId="176" fontId="22" fillId="0" borderId="60" xfId="2" quotePrefix="1" applyNumberFormat="1" applyFont="1" applyFill="1" applyBorder="1">
      <alignment vertical="center"/>
    </xf>
    <xf numFmtId="176" fontId="26" fillId="0" borderId="23" xfId="2" applyNumberFormat="1" applyFont="1" applyFill="1" applyBorder="1" applyAlignment="1"/>
    <xf numFmtId="176" fontId="24" fillId="0" borderId="16" xfId="2" applyNumberFormat="1" applyFont="1" applyFill="1" applyBorder="1" applyAlignment="1"/>
    <xf numFmtId="0" fontId="24" fillId="0" borderId="26" xfId="2" applyFont="1" applyFill="1" applyBorder="1" applyAlignment="1"/>
    <xf numFmtId="0" fontId="22" fillId="0" borderId="23" xfId="1" applyFill="1" applyBorder="1"/>
    <xf numFmtId="0" fontId="22" fillId="0" borderId="60" xfId="1" applyFill="1" applyBorder="1" applyAlignment="1">
      <alignment vertical="center"/>
    </xf>
    <xf numFmtId="176" fontId="26" fillId="0" borderId="22" xfId="2" applyNumberFormat="1" applyFont="1" applyFill="1" applyBorder="1" applyAlignment="1"/>
    <xf numFmtId="176" fontId="24" fillId="0" borderId="0" xfId="2" applyNumberFormat="1" applyFont="1" applyFill="1" applyAlignment="1"/>
    <xf numFmtId="0" fontId="24" fillId="0" borderId="2" xfId="2" applyFont="1" applyFill="1" applyBorder="1" applyAlignment="1"/>
    <xf numFmtId="0" fontId="22" fillId="0" borderId="31" xfId="1" applyFill="1" applyBorder="1"/>
    <xf numFmtId="0" fontId="22" fillId="0" borderId="74" xfId="1" applyFill="1" applyBorder="1" applyAlignment="1">
      <alignment vertical="center"/>
    </xf>
    <xf numFmtId="0" fontId="22" fillId="0" borderId="33" xfId="1" applyFill="1" applyBorder="1" applyAlignment="1">
      <alignment horizontal="distributed" vertical="center"/>
    </xf>
    <xf numFmtId="0" fontId="22" fillId="0" borderId="10" xfId="1" applyFill="1" applyBorder="1" applyAlignment="1">
      <alignment vertical="center"/>
    </xf>
    <xf numFmtId="0" fontId="22" fillId="0" borderId="11" xfId="1" applyFill="1" applyBorder="1" applyAlignment="1">
      <alignment vertical="center"/>
    </xf>
    <xf numFmtId="0" fontId="26" fillId="0" borderId="22" xfId="2" applyFont="1" applyFill="1" applyBorder="1" applyAlignment="1"/>
    <xf numFmtId="0" fontId="24" fillId="0" borderId="0" xfId="2" applyFont="1" applyFill="1" applyAlignment="1"/>
    <xf numFmtId="0" fontId="13" fillId="0" borderId="0" xfId="2" quotePrefix="1" applyFont="1" applyFill="1" applyAlignment="1"/>
    <xf numFmtId="0" fontId="22" fillId="0" borderId="0" xfId="2" applyFont="1" applyFill="1" applyAlignment="1"/>
    <xf numFmtId="0" fontId="22" fillId="0" borderId="2" xfId="2" applyFont="1" applyFill="1" applyBorder="1" applyAlignment="1"/>
    <xf numFmtId="0" fontId="22" fillId="0" borderId="17" xfId="1" applyFill="1" applyBorder="1"/>
    <xf numFmtId="176" fontId="13" fillId="0" borderId="0" xfId="1" applyNumberFormat="1" applyFont="1" applyFill="1"/>
    <xf numFmtId="0" fontId="22" fillId="0" borderId="30" xfId="1" applyFill="1" applyBorder="1"/>
    <xf numFmtId="176" fontId="22" fillId="0" borderId="104" xfId="2" applyNumberFormat="1" applyFont="1" applyFill="1" applyBorder="1">
      <alignment vertical="center"/>
    </xf>
    <xf numFmtId="178" fontId="24" fillId="0" borderId="104" xfId="2" quotePrefix="1" applyNumberFormat="1" applyFont="1" applyFill="1" applyBorder="1">
      <alignment vertical="center"/>
    </xf>
    <xf numFmtId="178" fontId="24" fillId="0" borderId="15" xfId="2" applyNumberFormat="1" applyFont="1" applyFill="1" applyBorder="1">
      <alignment vertical="center"/>
    </xf>
    <xf numFmtId="176" fontId="22" fillId="0" borderId="85" xfId="2" applyNumberFormat="1" applyFont="1" applyFill="1" applyBorder="1">
      <alignment vertical="center"/>
    </xf>
    <xf numFmtId="0" fontId="13" fillId="0" borderId="64" xfId="1" applyFont="1" applyFill="1" applyBorder="1" applyAlignment="1">
      <alignment horizontal="right"/>
    </xf>
    <xf numFmtId="0" fontId="22" fillId="0" borderId="60" xfId="2" applyFont="1" applyFill="1" applyBorder="1" applyAlignment="1">
      <alignment horizontal="distributed" vertical="center"/>
    </xf>
    <xf numFmtId="0" fontId="22" fillId="0" borderId="86" xfId="2" applyFont="1" applyFill="1" applyBorder="1" applyAlignment="1">
      <alignment horizontal="distributed" vertical="center"/>
    </xf>
    <xf numFmtId="0" fontId="13" fillId="0" borderId="31" xfId="2" applyFont="1" applyFill="1" applyBorder="1" applyAlignment="1">
      <alignment horizontal="distributed" vertical="center"/>
    </xf>
    <xf numFmtId="0" fontId="22" fillId="0" borderId="21" xfId="2" quotePrefix="1" applyFont="1" applyFill="1" applyBorder="1" applyAlignment="1">
      <alignment horizontal="distributed" vertical="center"/>
    </xf>
    <xf numFmtId="0" fontId="22" fillId="0" borderId="0" xfId="2" applyFont="1" applyFill="1" applyAlignment="1">
      <alignment horizontal="distributed" vertical="center"/>
    </xf>
    <xf numFmtId="0" fontId="13" fillId="0" borderId="71" xfId="2" applyFont="1" applyFill="1" applyBorder="1" applyAlignment="1">
      <alignment horizontal="right"/>
    </xf>
    <xf numFmtId="0" fontId="22" fillId="0" borderId="72" xfId="2" applyFont="1" applyFill="1" applyBorder="1" applyAlignment="1">
      <alignment horizontal="right"/>
    </xf>
    <xf numFmtId="0" fontId="13" fillId="0" borderId="24" xfId="2" applyFont="1" applyFill="1" applyBorder="1" applyAlignment="1">
      <alignment horizontal="right"/>
    </xf>
    <xf numFmtId="0" fontId="22" fillId="0" borderId="87" xfId="2" applyFont="1" applyFill="1" applyBorder="1" applyAlignment="1">
      <alignment horizontal="right"/>
    </xf>
    <xf numFmtId="178" fontId="24" fillId="0" borderId="10" xfId="2" applyNumberFormat="1" applyFont="1" applyFill="1" applyBorder="1">
      <alignment vertical="center"/>
    </xf>
    <xf numFmtId="176" fontId="22" fillId="0" borderId="72" xfId="2" applyNumberFormat="1" applyFont="1" applyFill="1" applyBorder="1">
      <alignment vertical="center"/>
    </xf>
    <xf numFmtId="178" fontId="22" fillId="0" borderId="74" xfId="2" applyNumberFormat="1" applyFont="1" applyFill="1" applyBorder="1" applyAlignment="1">
      <alignment horizontal="right" vertical="center"/>
    </xf>
    <xf numFmtId="178" fontId="24" fillId="0" borderId="87" xfId="2" applyNumberFormat="1" applyFont="1" applyFill="1" applyBorder="1">
      <alignment vertical="center"/>
    </xf>
    <xf numFmtId="178" fontId="24" fillId="0" borderId="86" xfId="2" applyNumberFormat="1" applyFont="1" applyFill="1" applyBorder="1">
      <alignment vertical="center"/>
    </xf>
    <xf numFmtId="178" fontId="22" fillId="0" borderId="74" xfId="2" quotePrefix="1" applyNumberFormat="1" applyFont="1" applyFill="1" applyBorder="1" applyAlignment="1">
      <alignment horizontal="right" vertical="center"/>
    </xf>
    <xf numFmtId="178" fontId="22" fillId="0" borderId="74" xfId="2" applyNumberFormat="1" applyFont="1" applyFill="1" applyBorder="1" applyAlignment="1">
      <alignment horizontal="right" vertical="center" shrinkToFit="1"/>
    </xf>
    <xf numFmtId="0" fontId="22" fillId="0" borderId="98" xfId="2" applyFont="1" applyFill="1" applyBorder="1">
      <alignment vertical="center"/>
    </xf>
    <xf numFmtId="178" fontId="22" fillId="0" borderId="98" xfId="2" applyNumberFormat="1" applyFont="1" applyFill="1" applyBorder="1" applyAlignment="1">
      <alignment horizontal="right" vertical="center"/>
    </xf>
    <xf numFmtId="0" fontId="22" fillId="0" borderId="74" xfId="2" applyFont="1" applyFill="1" applyBorder="1">
      <alignment vertical="center"/>
    </xf>
    <xf numFmtId="0" fontId="22" fillId="0" borderId="56" xfId="2" applyFont="1" applyFill="1" applyBorder="1" applyAlignment="1"/>
    <xf numFmtId="0" fontId="22" fillId="0" borderId="57" xfId="2" applyFont="1" applyFill="1" applyBorder="1" applyAlignment="1"/>
    <xf numFmtId="178" fontId="22" fillId="0" borderId="106" xfId="2" applyNumberFormat="1" applyFont="1" applyFill="1" applyBorder="1" applyAlignment="1">
      <alignment horizontal="right" vertical="center"/>
    </xf>
    <xf numFmtId="178" fontId="22" fillId="0" borderId="98" xfId="2" quotePrefix="1" applyNumberFormat="1" applyFont="1" applyFill="1" applyBorder="1" applyAlignment="1">
      <alignment horizontal="right" vertical="center"/>
    </xf>
    <xf numFmtId="0" fontId="22" fillId="0" borderId="104" xfId="2" applyFont="1" applyFill="1" applyBorder="1">
      <alignment vertical="center"/>
    </xf>
    <xf numFmtId="178" fontId="22" fillId="0" borderId="104" xfId="2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5" xfId="1" applyNumberFormat="1" applyFont="1" applyFill="1" applyBorder="1" applyAlignment="1">
      <alignment horizontal="center" vertical="center"/>
    </xf>
    <xf numFmtId="176" fontId="4" fillId="0" borderId="15" xfId="3" applyNumberFormat="1" applyFont="1" applyFill="1" applyBorder="1" applyAlignment="1">
      <alignment horizontal="right" vertical="center" indent="1"/>
    </xf>
    <xf numFmtId="176" fontId="4" fillId="0" borderId="14" xfId="3" applyNumberFormat="1" applyFont="1" applyFill="1" applyBorder="1" applyAlignment="1">
      <alignment horizontal="right" vertical="center" indent="1"/>
    </xf>
    <xf numFmtId="176" fontId="4" fillId="0" borderId="76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0" xfId="3" applyNumberFormat="1" applyFont="1" applyFill="1" applyBorder="1" applyAlignment="1">
      <alignment horizontal="right" vertical="center" indent="1"/>
    </xf>
    <xf numFmtId="176" fontId="4" fillId="0" borderId="9" xfId="3" applyNumberFormat="1" applyFont="1" applyFill="1" applyBorder="1" applyAlignment="1">
      <alignment horizontal="right" vertical="center" indent="1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23" xfId="3" applyNumberFormat="1" applyFont="1" applyFill="1" applyBorder="1" applyAlignment="1">
      <alignment horizontal="right" vertical="center" indent="1"/>
    </xf>
    <xf numFmtId="176" fontId="4" fillId="0" borderId="16" xfId="3" applyNumberFormat="1" applyFont="1" applyFill="1" applyBorder="1" applyAlignment="1">
      <alignment horizontal="right" vertical="center" indent="1"/>
    </xf>
    <xf numFmtId="176" fontId="4" fillId="0" borderId="31" xfId="3" applyNumberFormat="1" applyFont="1" applyFill="1" applyBorder="1" applyAlignment="1">
      <alignment horizontal="right" vertical="center" indent="1"/>
    </xf>
    <xf numFmtId="176" fontId="4" fillId="0" borderId="29" xfId="3" applyNumberFormat="1" applyFont="1" applyFill="1" applyBorder="1" applyAlignment="1">
      <alignment horizontal="right" vertical="center" indent="1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58" xfId="1" applyNumberFormat="1" applyFont="1" applyFill="1" applyBorder="1" applyAlignment="1">
      <alignment horizontal="center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8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64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5" xfId="1" applyNumberFormat="1" applyFont="1" applyFill="1" applyBorder="1" applyAlignment="1">
      <alignment horizontal="distributed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4" fillId="0" borderId="71" xfId="1" applyNumberFormat="1" applyFont="1" applyFill="1" applyBorder="1" applyAlignment="1">
      <alignment horizontal="center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74" xfId="1" applyNumberFormat="1" applyFont="1" applyFill="1" applyBorder="1" applyAlignment="1">
      <alignment horizontal="center" vertical="center" wrapText="1"/>
    </xf>
    <xf numFmtId="176" fontId="4" fillId="0" borderId="23" xfId="3" applyNumberFormat="1" applyFont="1" applyFill="1" applyBorder="1" applyAlignment="1">
      <alignment horizontal="center" vertical="center"/>
    </xf>
    <xf numFmtId="176" fontId="4" fillId="0" borderId="16" xfId="3" applyNumberFormat="1" applyFont="1" applyFill="1" applyBorder="1" applyAlignment="1">
      <alignment horizontal="center" vertical="center"/>
    </xf>
    <xf numFmtId="176" fontId="4" fillId="0" borderId="36" xfId="3" applyNumberFormat="1" applyFont="1" applyFill="1" applyBorder="1" applyAlignment="1">
      <alignment horizontal="center" vertical="center"/>
    </xf>
    <xf numFmtId="176" fontId="4" fillId="0" borderId="31" xfId="3" applyNumberFormat="1" applyFont="1" applyFill="1" applyBorder="1" applyAlignment="1">
      <alignment horizontal="center" vertical="center"/>
    </xf>
    <xf numFmtId="176" fontId="4" fillId="0" borderId="29" xfId="3" applyNumberFormat="1" applyFont="1" applyFill="1" applyBorder="1" applyAlignment="1">
      <alignment horizontal="center" vertical="center"/>
    </xf>
    <xf numFmtId="176" fontId="4" fillId="0" borderId="32" xfId="3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1" fillId="0" borderId="23" xfId="1" applyNumberFormat="1" applyFont="1" applyFill="1" applyBorder="1" applyAlignment="1">
      <alignment vertical="center" wrapText="1"/>
    </xf>
    <xf numFmtId="176" fontId="1" fillId="0" borderId="16" xfId="1" applyNumberFormat="1" applyFont="1" applyFill="1" applyBorder="1" applyAlignment="1">
      <alignment vertical="center" wrapText="1"/>
    </xf>
    <xf numFmtId="176" fontId="1" fillId="0" borderId="24" xfId="1" applyNumberFormat="1" applyFont="1" applyFill="1" applyBorder="1" applyAlignment="1">
      <alignment vertical="center" wrapText="1"/>
    </xf>
    <xf numFmtId="176" fontId="1" fillId="0" borderId="48" xfId="1" applyNumberFormat="1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76" fontId="1" fillId="0" borderId="47" xfId="1" applyNumberFormat="1" applyFont="1" applyFill="1" applyBorder="1" applyAlignment="1">
      <alignment vertical="center" wrapText="1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11" fillId="0" borderId="66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1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1" fillId="0" borderId="34" xfId="1" applyNumberFormat="1" applyFont="1" applyFill="1" applyBorder="1" applyAlignment="1">
      <alignment horizontal="distributed" vertical="center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58" xfId="1" quotePrefix="1" applyNumberFormat="1" applyFont="1" applyFill="1" applyBorder="1" applyAlignment="1">
      <alignment horizontal="center" vertical="center"/>
    </xf>
    <xf numFmtId="176" fontId="18" fillId="0" borderId="23" xfId="1" applyNumberFormat="1" applyFont="1" applyFill="1" applyBorder="1" applyAlignment="1">
      <alignment horizontal="distributed" vertical="center"/>
    </xf>
    <xf numFmtId="176" fontId="18" fillId="0" borderId="16" xfId="1" applyNumberFormat="1" applyFont="1" applyFill="1" applyBorder="1" applyAlignment="1">
      <alignment horizontal="distributed" vertical="center"/>
    </xf>
    <xf numFmtId="176" fontId="18" fillId="0" borderId="24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5" xfId="1" applyNumberFormat="1" applyFont="1" applyFill="1" applyBorder="1" applyAlignment="1">
      <alignment horizontal="center" vertical="center" textRotation="255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77" xfId="1" applyNumberFormat="1" applyFont="1" applyFill="1" applyBorder="1" applyAlignment="1">
      <alignment horizontal="center" vertical="center" textRotation="255"/>
    </xf>
    <xf numFmtId="176" fontId="8" fillId="0" borderId="66" xfId="1" applyNumberFormat="1" applyFont="1" applyFill="1" applyBorder="1" applyAlignment="1">
      <alignment horizontal="distributed" vertical="center"/>
    </xf>
    <xf numFmtId="176" fontId="8" fillId="0" borderId="56" xfId="1" applyNumberFormat="1" applyFont="1" applyFill="1" applyBorder="1" applyAlignment="1">
      <alignment horizontal="distributed" vertical="center"/>
    </xf>
    <xf numFmtId="176" fontId="8" fillId="0" borderId="67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6" xfId="1" applyNumberFormat="1" applyFont="1" applyFill="1" applyBorder="1" applyAlignment="1">
      <alignment horizontal="distributed" vertical="center" wrapText="1"/>
    </xf>
    <xf numFmtId="176" fontId="11" fillId="0" borderId="56" xfId="1" applyNumberFormat="1" applyFont="1" applyFill="1" applyBorder="1" applyAlignment="1">
      <alignment horizontal="distributed" vertical="center" wrapText="1"/>
    </xf>
    <xf numFmtId="176" fontId="11" fillId="0" borderId="67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1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67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8" fillId="0" borderId="31" xfId="1" applyNumberFormat="1" applyFont="1" applyFill="1" applyBorder="1" applyAlignment="1">
      <alignment horizontal="distributed" vertical="top"/>
    </xf>
    <xf numFmtId="176" fontId="18" fillId="0" borderId="29" xfId="1" applyNumberFormat="1" applyFont="1" applyFill="1" applyBorder="1" applyAlignment="1">
      <alignment horizontal="distributed" vertical="top"/>
    </xf>
    <xf numFmtId="176" fontId="18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" fillId="0" borderId="22" xfId="1" applyNumberFormat="1" applyFont="1" applyFill="1" applyBorder="1" applyAlignment="1">
      <alignment vertical="center" wrapText="1"/>
    </xf>
    <xf numFmtId="176" fontId="1" fillId="0" borderId="0" xfId="1" applyNumberFormat="1" applyFont="1" applyFill="1" applyAlignment="1">
      <alignment vertical="center" wrapText="1"/>
    </xf>
    <xf numFmtId="176" fontId="1" fillId="0" borderId="31" xfId="1" applyNumberFormat="1" applyFont="1" applyFill="1" applyBorder="1" applyAlignment="1">
      <alignment vertical="center" wrapText="1"/>
    </xf>
    <xf numFmtId="176" fontId="1" fillId="0" borderId="29" xfId="1" applyNumberFormat="1" applyFont="1" applyFill="1" applyBorder="1" applyAlignment="1">
      <alignment vertical="center" wrapText="1"/>
    </xf>
    <xf numFmtId="176" fontId="4" fillId="0" borderId="69" xfId="1" applyNumberFormat="1" applyFont="1" applyFill="1" applyBorder="1" applyAlignment="1">
      <alignment horizontal="center" vertical="center" textRotation="255"/>
    </xf>
    <xf numFmtId="176" fontId="4" fillId="0" borderId="70" xfId="1" applyNumberFormat="1" applyFont="1" applyFill="1" applyBorder="1" applyAlignment="1">
      <alignment horizontal="center" vertical="center" textRotation="255"/>
    </xf>
    <xf numFmtId="176" fontId="4" fillId="0" borderId="73" xfId="1" applyNumberFormat="1" applyFont="1" applyFill="1" applyBorder="1" applyAlignment="1">
      <alignment horizontal="center" vertical="center" textRotation="255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47" xfId="1" applyNumberFormat="1" applyFont="1" applyFill="1" applyBorder="1" applyAlignment="1">
      <alignment horizontal="distributed" vertical="center"/>
    </xf>
    <xf numFmtId="0" fontId="1" fillId="0" borderId="16" xfId="3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63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7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7" fontId="4" fillId="0" borderId="29" xfId="1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56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56" xfId="1" applyNumberFormat="1" applyFont="1" applyFill="1" applyBorder="1" applyAlignment="1">
      <alignment horizontal="right"/>
    </xf>
    <xf numFmtId="176" fontId="4" fillId="0" borderId="57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58" xfId="1" applyNumberFormat="1" applyFont="1" applyFill="1" applyBorder="1" applyAlignment="1">
      <alignment horizontal="distributed" vertical="center" wrapText="1"/>
    </xf>
    <xf numFmtId="176" fontId="8" fillId="0" borderId="59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23" xfId="3" applyNumberFormat="1" applyFont="1" applyFill="1" applyBorder="1" applyAlignment="1">
      <alignment horizontal="right" vertical="center" wrapText="1"/>
    </xf>
    <xf numFmtId="176" fontId="4" fillId="0" borderId="16" xfId="3" applyNumberFormat="1" applyFont="1" applyFill="1" applyBorder="1" applyAlignment="1">
      <alignment horizontal="right" vertical="center" wrapText="1"/>
    </xf>
    <xf numFmtId="176" fontId="4" fillId="0" borderId="31" xfId="3" applyNumberFormat="1" applyFont="1" applyFill="1" applyBorder="1" applyAlignment="1">
      <alignment horizontal="right" vertical="center" wrapText="1"/>
    </xf>
    <xf numFmtId="176" fontId="4" fillId="0" borderId="29" xfId="3" applyNumberFormat="1" applyFont="1" applyFill="1" applyBorder="1" applyAlignment="1">
      <alignment horizontal="right" vertical="center" wrapText="1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8" fontId="4" fillId="0" borderId="38" xfId="4" quotePrefix="1" applyNumberFormat="1" applyFont="1" applyFill="1" applyBorder="1" applyAlignment="1">
      <alignment horizontal="center" vertical="center"/>
    </xf>
    <xf numFmtId="178" fontId="4" fillId="0" borderId="39" xfId="4" quotePrefix="1" applyNumberFormat="1" applyFont="1" applyFill="1" applyBorder="1" applyAlignment="1">
      <alignment horizontal="center" vertical="center"/>
    </xf>
    <xf numFmtId="178" fontId="4" fillId="0" borderId="49" xfId="4" quotePrefix="1" applyNumberFormat="1" applyFont="1" applyFill="1" applyBorder="1" applyAlignment="1">
      <alignment horizontal="center" vertical="center"/>
    </xf>
    <xf numFmtId="178" fontId="4" fillId="0" borderId="50" xfId="4" quotePrefix="1" applyNumberFormat="1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53" xfId="1" applyNumberFormat="1" applyFont="1" applyFill="1" applyBorder="1" applyAlignment="1">
      <alignment horizontal="distributed" vertical="center" wrapText="1"/>
    </xf>
    <xf numFmtId="176" fontId="4" fillId="0" borderId="38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49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176" fontId="4" fillId="0" borderId="54" xfId="1" applyNumberFormat="1" applyFont="1" applyFill="1" applyBorder="1" applyAlignment="1">
      <alignment horizontal="center" vertical="center" wrapText="1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8" fontId="4" fillId="0" borderId="40" xfId="4" quotePrefix="1" applyNumberFormat="1" applyFont="1" applyFill="1" applyBorder="1" applyAlignment="1">
      <alignment horizontal="center" vertical="center"/>
    </xf>
    <xf numFmtId="178" fontId="4" fillId="0" borderId="41" xfId="4" quotePrefix="1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9" xfId="1" applyNumberFormat="1" applyFont="1" applyFill="1" applyBorder="1" applyAlignment="1">
      <alignment horizontal="center" vertical="center" wrapText="1"/>
    </xf>
    <xf numFmtId="178" fontId="4" fillId="0" borderId="16" xfId="3" applyNumberFormat="1" applyFont="1" applyFill="1" applyBorder="1" applyAlignment="1">
      <alignment horizontal="center" vertical="center" wrapText="1"/>
    </xf>
    <xf numFmtId="178" fontId="4" fillId="0" borderId="29" xfId="3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9" fontId="4" fillId="0" borderId="16" xfId="3" applyNumberFormat="1" applyFont="1" applyFill="1" applyBorder="1" applyAlignment="1">
      <alignment horizontal="center" vertical="center" wrapText="1"/>
    </xf>
    <xf numFmtId="179" fontId="4" fillId="0" borderId="29" xfId="3" applyNumberFormat="1" applyFont="1" applyFill="1" applyBorder="1" applyAlignment="1">
      <alignment horizontal="center" vertical="center" wrapText="1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6" fontId="4" fillId="0" borderId="37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3" xfId="3" applyNumberFormat="1" applyFont="1" applyFill="1" applyBorder="1" applyAlignment="1">
      <alignment horizontal="center" vertical="center"/>
    </xf>
    <xf numFmtId="177" fontId="4" fillId="0" borderId="16" xfId="3" applyNumberFormat="1" applyFont="1" applyFill="1" applyBorder="1" applyAlignment="1">
      <alignment horizontal="center" vertical="center"/>
    </xf>
    <xf numFmtId="177" fontId="4" fillId="0" borderId="26" xfId="3" applyNumberFormat="1" applyFont="1" applyFill="1" applyBorder="1" applyAlignment="1">
      <alignment horizontal="center" vertical="center"/>
    </xf>
    <xf numFmtId="177" fontId="4" fillId="0" borderId="31" xfId="3" applyNumberFormat="1" applyFont="1" applyFill="1" applyBorder="1" applyAlignment="1">
      <alignment horizontal="center" vertical="center"/>
    </xf>
    <xf numFmtId="177" fontId="4" fillId="0" borderId="29" xfId="3" applyNumberFormat="1" applyFont="1" applyFill="1" applyBorder="1" applyAlignment="1">
      <alignment horizontal="center" vertical="center"/>
    </xf>
    <xf numFmtId="177" fontId="4" fillId="0" borderId="34" xfId="3" applyNumberFormat="1" applyFont="1" applyFill="1" applyBorder="1" applyAlignment="1">
      <alignment horizontal="center" vertical="center"/>
    </xf>
    <xf numFmtId="176" fontId="4" fillId="0" borderId="22" xfId="3" applyNumberFormat="1" applyFont="1" applyFill="1" applyBorder="1" applyAlignment="1">
      <alignment horizontal="right" vertical="center"/>
    </xf>
    <xf numFmtId="176" fontId="4" fillId="0" borderId="0" xfId="3" applyNumberFormat="1" applyFont="1" applyFill="1" applyAlignment="1">
      <alignment horizontal="right" vertical="center"/>
    </xf>
    <xf numFmtId="176" fontId="4" fillId="0" borderId="31" xfId="3" applyNumberFormat="1" applyFont="1" applyFill="1" applyBorder="1" applyAlignment="1">
      <alignment horizontal="right" vertical="center"/>
    </xf>
    <xf numFmtId="176" fontId="4" fillId="0" borderId="29" xfId="3" applyNumberFormat="1" applyFont="1" applyFill="1" applyBorder="1" applyAlignment="1">
      <alignment horizontal="right"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1" fillId="0" borderId="16" xfId="1" applyNumberFormat="1" applyFont="1" applyFill="1" applyBorder="1" applyAlignment="1">
      <alignment horizontal="right"/>
    </xf>
    <xf numFmtId="176" fontId="1" fillId="0" borderId="26" xfId="1" applyNumberFormat="1" applyFont="1" applyFill="1" applyBorder="1" applyAlignment="1">
      <alignment horizontal="right"/>
    </xf>
    <xf numFmtId="176" fontId="4" fillId="0" borderId="25" xfId="1" applyNumberFormat="1" applyFont="1" applyFill="1" applyBorder="1" applyAlignment="1">
      <alignment horizontal="distributed" vertical="center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/>
    </xf>
    <xf numFmtId="176" fontId="8" fillId="0" borderId="7" xfId="1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3" applyNumberFormat="1" applyFont="1" applyFill="1" applyBorder="1" applyAlignment="1">
      <alignment vertical="center"/>
    </xf>
    <xf numFmtId="176" fontId="9" fillId="0" borderId="14" xfId="3" applyNumberFormat="1" applyFont="1" applyFill="1" applyBorder="1" applyAlignment="1">
      <alignment vertical="center"/>
    </xf>
    <xf numFmtId="176" fontId="4" fillId="0" borderId="14" xfId="3" applyNumberFormat="1" applyFont="1" applyFill="1" applyBorder="1" applyAlignment="1">
      <alignment vertical="center"/>
    </xf>
    <xf numFmtId="177" fontId="4" fillId="0" borderId="15" xfId="3" applyNumberFormat="1" applyFont="1" applyFill="1" applyBorder="1" applyAlignment="1">
      <alignment vertical="center"/>
    </xf>
    <xf numFmtId="177" fontId="4" fillId="0" borderId="14" xfId="3" applyNumberFormat="1" applyFont="1" applyFill="1" applyBorder="1" applyAlignment="1">
      <alignment vertical="center"/>
    </xf>
    <xf numFmtId="176" fontId="4" fillId="0" borderId="15" xfId="3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horizontal="left" vertical="center"/>
    </xf>
    <xf numFmtId="176" fontId="9" fillId="0" borderId="9" xfId="1" quotePrefix="1" applyNumberFormat="1" applyFont="1" applyFill="1" applyBorder="1" applyAlignment="1">
      <alignment horizontal="left" vertical="center"/>
    </xf>
    <xf numFmtId="176" fontId="9" fillId="0" borderId="8" xfId="3" applyNumberFormat="1" applyFont="1" applyFill="1" applyBorder="1" applyAlignment="1">
      <alignment vertical="center"/>
    </xf>
    <xf numFmtId="176" fontId="9" fillId="0" borderId="9" xfId="3" applyNumberFormat="1" applyFont="1" applyFill="1" applyBorder="1" applyAlignment="1">
      <alignment vertical="center"/>
    </xf>
    <xf numFmtId="176" fontId="4" fillId="0" borderId="9" xfId="3" applyNumberFormat="1" applyFont="1" applyFill="1" applyBorder="1" applyAlignment="1">
      <alignment vertical="center"/>
    </xf>
    <xf numFmtId="177" fontId="4" fillId="0" borderId="10" xfId="3" applyNumberFormat="1" applyFont="1" applyFill="1" applyBorder="1" applyAlignment="1">
      <alignment vertical="center"/>
    </xf>
    <xf numFmtId="177" fontId="4" fillId="0" borderId="9" xfId="3" applyNumberFormat="1" applyFont="1" applyFill="1" applyBorder="1" applyAlignment="1">
      <alignment vertical="center"/>
    </xf>
    <xf numFmtId="176" fontId="4" fillId="0" borderId="10" xfId="3" applyNumberFormat="1" applyFont="1" applyFill="1" applyBorder="1" applyAlignment="1">
      <alignment vertical="center"/>
    </xf>
    <xf numFmtId="0" fontId="22" fillId="0" borderId="46" xfId="2" applyFont="1" applyFill="1" applyBorder="1" applyAlignment="1">
      <alignment horizontal="distributed" vertical="center"/>
    </xf>
    <xf numFmtId="0" fontId="22" fillId="0" borderId="47" xfId="2" applyFont="1" applyFill="1" applyBorder="1" applyAlignment="1">
      <alignment horizontal="distributed" vertical="center"/>
    </xf>
    <xf numFmtId="176" fontId="22" fillId="0" borderId="48" xfId="2" quotePrefix="1" applyNumberFormat="1" applyFont="1" applyFill="1" applyBorder="1">
      <alignment vertical="center"/>
    </xf>
    <xf numFmtId="0" fontId="22" fillId="0" borderId="47" xfId="2" applyFont="1" applyFill="1" applyBorder="1">
      <alignment vertical="center"/>
    </xf>
    <xf numFmtId="176" fontId="22" fillId="0" borderId="48" xfId="2" applyNumberFormat="1" applyFont="1" applyFill="1" applyBorder="1" applyAlignment="1">
      <alignment horizontal="right" vertical="center"/>
    </xf>
    <xf numFmtId="0" fontId="22" fillId="0" borderId="64" xfId="2" applyFont="1" applyFill="1" applyBorder="1" applyAlignment="1">
      <alignment horizontal="right" vertical="center"/>
    </xf>
    <xf numFmtId="0" fontId="18" fillId="0" borderId="28" xfId="2" applyFont="1" applyFill="1" applyBorder="1" applyAlignment="1">
      <alignment horizontal="distributed" vertical="center"/>
    </xf>
    <xf numFmtId="0" fontId="18" fillId="0" borderId="30" xfId="2" applyFont="1" applyFill="1" applyBorder="1" applyAlignment="1">
      <alignment horizontal="distributed" vertical="center"/>
    </xf>
    <xf numFmtId="176" fontId="22" fillId="0" borderId="31" xfId="2" quotePrefix="1" applyNumberFormat="1" applyFont="1" applyFill="1" applyBorder="1" applyAlignment="1">
      <alignment horizontal="right" vertical="center"/>
    </xf>
    <xf numFmtId="0" fontId="22" fillId="0" borderId="30" xfId="2" applyFont="1" applyFill="1" applyBorder="1" applyAlignment="1">
      <alignment horizontal="right" vertical="center"/>
    </xf>
    <xf numFmtId="0" fontId="22" fillId="0" borderId="34" xfId="2" applyFont="1" applyFill="1" applyBorder="1" applyAlignment="1">
      <alignment horizontal="right" vertical="center"/>
    </xf>
    <xf numFmtId="0" fontId="22" fillId="0" borderId="35" xfId="2" applyFont="1" applyFill="1" applyBorder="1" applyAlignment="1">
      <alignment horizontal="distributed" vertical="center"/>
    </xf>
    <xf numFmtId="0" fontId="22" fillId="0" borderId="24" xfId="2" applyFont="1" applyFill="1" applyBorder="1" applyAlignment="1">
      <alignment horizontal="distributed" vertical="center"/>
    </xf>
    <xf numFmtId="176" fontId="22" fillId="0" borderId="96" xfId="2" quotePrefix="1" applyNumberFormat="1" applyFont="1" applyFill="1" applyBorder="1">
      <alignment vertical="center"/>
    </xf>
    <xf numFmtId="0" fontId="22" fillId="0" borderId="97" xfId="2" applyFont="1" applyFill="1" applyBorder="1">
      <alignment vertical="center"/>
    </xf>
    <xf numFmtId="176" fontId="22" fillId="0" borderId="96" xfId="2" applyNumberFormat="1" applyFont="1" applyFill="1" applyBorder="1" applyAlignment="1">
      <alignment horizontal="right" vertical="center"/>
    </xf>
    <xf numFmtId="0" fontId="22" fillId="0" borderId="99" xfId="2" applyFont="1" applyFill="1" applyBorder="1" applyAlignment="1">
      <alignment horizontal="right" vertical="center"/>
    </xf>
    <xf numFmtId="176" fontId="22" fillId="0" borderId="31" xfId="2" quotePrefix="1" applyNumberFormat="1" applyFont="1" applyFill="1" applyBorder="1">
      <alignment vertical="center"/>
    </xf>
    <xf numFmtId="0" fontId="22" fillId="0" borderId="30" xfId="2" applyFont="1" applyFill="1" applyBorder="1">
      <alignment vertical="center"/>
    </xf>
    <xf numFmtId="0" fontId="22" fillId="0" borderId="34" xfId="2" applyFont="1" applyFill="1" applyBorder="1">
      <alignment vertical="center"/>
    </xf>
    <xf numFmtId="176" fontId="22" fillId="0" borderId="96" xfId="2" quotePrefix="1" applyNumberFormat="1" applyFont="1" applyFill="1" applyBorder="1" applyAlignment="1">
      <alignment horizontal="right" vertical="center"/>
    </xf>
    <xf numFmtId="0" fontId="22" fillId="0" borderId="97" xfId="2" applyFont="1" applyFill="1" applyBorder="1" applyAlignment="1">
      <alignment horizontal="right" vertical="center"/>
    </xf>
    <xf numFmtId="0" fontId="22" fillId="0" borderId="28" xfId="2" applyFont="1" applyFill="1" applyBorder="1" applyAlignment="1">
      <alignment horizontal="distributed" vertical="center"/>
    </xf>
    <xf numFmtId="0" fontId="22" fillId="0" borderId="30" xfId="2" applyFont="1" applyFill="1" applyBorder="1" applyAlignment="1">
      <alignment horizontal="distributed" vertical="center"/>
    </xf>
    <xf numFmtId="0" fontId="22" fillId="0" borderId="99" xfId="2" applyFont="1" applyFill="1" applyBorder="1">
      <alignment vertical="center"/>
    </xf>
    <xf numFmtId="0" fontId="22" fillId="0" borderId="33" xfId="2" applyFont="1" applyFill="1" applyBorder="1" applyAlignment="1">
      <alignment horizontal="distributed" vertical="center"/>
    </xf>
    <xf numFmtId="176" fontId="22" fillId="0" borderId="101" xfId="2" quotePrefix="1" applyNumberFormat="1" applyFont="1" applyFill="1" applyBorder="1">
      <alignment vertical="center"/>
    </xf>
    <xf numFmtId="0" fontId="22" fillId="0" borderId="102" xfId="2" applyFont="1" applyFill="1" applyBorder="1">
      <alignment vertical="center"/>
    </xf>
    <xf numFmtId="0" fontId="22" fillId="0" borderId="103" xfId="2" applyFont="1" applyFill="1" applyBorder="1">
      <alignment vertical="center"/>
    </xf>
    <xf numFmtId="0" fontId="22" fillId="0" borderId="37" xfId="2" applyFont="1" applyFill="1" applyBorder="1" applyAlignment="1">
      <alignment horizontal="distributed" vertical="center"/>
    </xf>
    <xf numFmtId="0" fontId="1" fillId="0" borderId="35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0" fontId="1" fillId="0" borderId="46" xfId="2" applyFont="1" applyFill="1" applyBorder="1" applyAlignment="1">
      <alignment horizontal="distributed" vertical="center"/>
    </xf>
    <xf numFmtId="0" fontId="1" fillId="0" borderId="47" xfId="2" applyFont="1" applyFill="1" applyBorder="1" applyAlignment="1">
      <alignment horizontal="distributed" vertical="center"/>
    </xf>
    <xf numFmtId="176" fontId="22" fillId="0" borderId="71" xfId="2" applyNumberFormat="1" applyFont="1" applyFill="1" applyBorder="1">
      <alignment vertical="center"/>
    </xf>
    <xf numFmtId="0" fontId="22" fillId="0" borderId="104" xfId="2" applyFont="1" applyFill="1" applyBorder="1">
      <alignment vertical="center"/>
    </xf>
    <xf numFmtId="178" fontId="24" fillId="0" borderId="71" xfId="2" applyNumberFormat="1" applyFont="1" applyFill="1" applyBorder="1">
      <alignment vertical="center"/>
    </xf>
    <xf numFmtId="0" fontId="24" fillId="0" borderId="104" xfId="2" applyFont="1" applyFill="1" applyBorder="1">
      <alignment vertical="center"/>
    </xf>
    <xf numFmtId="178" fontId="22" fillId="0" borderId="71" xfId="2" applyNumberFormat="1" applyFont="1" applyFill="1" applyBorder="1" applyAlignment="1">
      <alignment horizontal="right" vertical="center"/>
    </xf>
    <xf numFmtId="0" fontId="22" fillId="0" borderId="104" xfId="2" applyFont="1" applyFill="1" applyBorder="1" applyAlignment="1">
      <alignment horizontal="right" vertical="center"/>
    </xf>
    <xf numFmtId="176" fontId="22" fillId="0" borderId="23" xfId="2" applyNumberFormat="1" applyFont="1" applyFill="1" applyBorder="1">
      <alignment vertical="center"/>
    </xf>
    <xf numFmtId="0" fontId="22" fillId="0" borderId="16" xfId="2" applyFont="1" applyFill="1" applyBorder="1">
      <alignment vertical="center"/>
    </xf>
    <xf numFmtId="0" fontId="22" fillId="0" borderId="24" xfId="2" applyFont="1" applyFill="1" applyBorder="1">
      <alignment vertical="center"/>
    </xf>
    <xf numFmtId="0" fontId="22" fillId="0" borderId="48" xfId="2" applyFont="1" applyFill="1" applyBorder="1">
      <alignment vertical="center"/>
    </xf>
    <xf numFmtId="0" fontId="22" fillId="0" borderId="1" xfId="2" applyFont="1" applyFill="1" applyBorder="1">
      <alignment vertical="center"/>
    </xf>
    <xf numFmtId="178" fontId="24" fillId="0" borderId="100" xfId="2" applyNumberFormat="1" applyFont="1" applyFill="1" applyBorder="1">
      <alignment vertical="center"/>
    </xf>
    <xf numFmtId="0" fontId="24" fillId="0" borderId="105" xfId="2" applyFont="1" applyFill="1" applyBorder="1">
      <alignment vertical="center"/>
    </xf>
    <xf numFmtId="176" fontId="22" fillId="0" borderId="10" xfId="2" applyNumberFormat="1" applyFont="1" applyFill="1" applyBorder="1">
      <alignment vertical="center"/>
    </xf>
    <xf numFmtId="0" fontId="22" fillId="0" borderId="9" xfId="2" applyFont="1" applyFill="1" applyBorder="1">
      <alignment vertical="center"/>
    </xf>
    <xf numFmtId="0" fontId="22" fillId="0" borderId="11" xfId="2" applyFont="1" applyFill="1" applyBorder="1">
      <alignment vertical="center"/>
    </xf>
    <xf numFmtId="0" fontId="13" fillId="0" borderId="31" xfId="2" applyFont="1" applyFill="1" applyBorder="1" applyAlignment="1">
      <alignment horizontal="distributed" vertical="center"/>
    </xf>
    <xf numFmtId="0" fontId="22" fillId="0" borderId="34" xfId="2" applyFont="1" applyFill="1" applyBorder="1" applyAlignment="1">
      <alignment horizontal="distributed" vertical="center"/>
    </xf>
    <xf numFmtId="0" fontId="22" fillId="0" borderId="8" xfId="2" applyFont="1" applyFill="1" applyBorder="1" applyAlignment="1">
      <alignment horizontal="distributed" vertical="center"/>
    </xf>
    <xf numFmtId="0" fontId="22" fillId="0" borderId="11" xfId="2" applyFont="1" applyFill="1" applyBorder="1" applyAlignment="1">
      <alignment horizontal="distributed" vertical="center"/>
    </xf>
    <xf numFmtId="0" fontId="9" fillId="0" borderId="93" xfId="2" applyFont="1" applyFill="1" applyBorder="1" applyAlignment="1">
      <alignment horizontal="distributed" vertical="center" wrapText="1" justifyLastLine="1"/>
    </xf>
    <xf numFmtId="0" fontId="9" fillId="0" borderId="94" xfId="2" applyFont="1" applyFill="1" applyBorder="1" applyAlignment="1">
      <alignment horizontal="distributed" vertical="center" wrapText="1" justifyLastLine="1"/>
    </xf>
    <xf numFmtId="0" fontId="9" fillId="0" borderId="95" xfId="2" applyFont="1" applyFill="1" applyBorder="1" applyAlignment="1">
      <alignment horizontal="distributed" vertical="center" wrapText="1" justifyLastLine="1"/>
    </xf>
    <xf numFmtId="0" fontId="22" fillId="0" borderId="16" xfId="2" applyFont="1" applyFill="1" applyBorder="1" applyAlignment="1">
      <alignment horizontal="distributed" vertical="center"/>
    </xf>
    <xf numFmtId="0" fontId="22" fillId="0" borderId="29" xfId="2" applyFont="1" applyFill="1" applyBorder="1" applyAlignment="1">
      <alignment horizontal="distributed" vertical="center"/>
    </xf>
    <xf numFmtId="0" fontId="22" fillId="0" borderId="23" xfId="2" applyFont="1" applyFill="1" applyBorder="1" applyAlignment="1">
      <alignment horizontal="center" vertical="center"/>
    </xf>
    <xf numFmtId="0" fontId="22" fillId="0" borderId="24" xfId="2" applyFont="1" applyFill="1" applyBorder="1" applyAlignment="1">
      <alignment horizontal="center" vertical="center"/>
    </xf>
    <xf numFmtId="0" fontId="22" fillId="0" borderId="31" xfId="2" applyFont="1" applyFill="1" applyBorder="1" applyAlignment="1">
      <alignment horizontal="center" vertical="center"/>
    </xf>
    <xf numFmtId="0" fontId="22" fillId="0" borderId="30" xfId="2" applyFont="1" applyFill="1" applyBorder="1" applyAlignment="1">
      <alignment horizontal="center" vertical="center"/>
    </xf>
    <xf numFmtId="0" fontId="13" fillId="0" borderId="71" xfId="2" applyFont="1" applyFill="1" applyBorder="1" applyAlignment="1">
      <alignment horizontal="distributed" vertical="center"/>
    </xf>
    <xf numFmtId="0" fontId="22" fillId="0" borderId="74" xfId="2" applyFont="1" applyFill="1" applyBorder="1" applyAlignment="1">
      <alignment horizontal="distributed" vertical="center"/>
    </xf>
    <xf numFmtId="0" fontId="13" fillId="0" borderId="23" xfId="2" applyFont="1" applyFill="1" applyBorder="1" applyAlignment="1">
      <alignment horizontal="distributed" vertical="center"/>
    </xf>
    <xf numFmtId="0" fontId="22" fillId="0" borderId="26" xfId="2" applyFont="1" applyFill="1" applyBorder="1" applyAlignment="1">
      <alignment horizontal="distributed" vertical="center"/>
    </xf>
    <xf numFmtId="0" fontId="22" fillId="0" borderId="59" xfId="2" applyFont="1" applyFill="1" applyBorder="1" applyAlignment="1">
      <alignment horizontal="distributed" vertical="center"/>
    </xf>
    <xf numFmtId="0" fontId="22" fillId="0" borderId="9" xfId="2" applyFont="1" applyFill="1" applyBorder="1" applyAlignment="1">
      <alignment horizontal="distributed" vertical="center"/>
    </xf>
    <xf numFmtId="0" fontId="22" fillId="0" borderId="10" xfId="2" applyFont="1" applyFill="1" applyBorder="1" applyAlignment="1">
      <alignment horizontal="distributed" vertical="center"/>
    </xf>
    <xf numFmtId="0" fontId="22" fillId="0" borderId="10" xfId="2" applyFont="1" applyFill="1" applyBorder="1" applyAlignment="1">
      <alignment horizontal="center" vertical="center"/>
    </xf>
    <xf numFmtId="0" fontId="22" fillId="0" borderId="9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center" vertical="center"/>
    </xf>
    <xf numFmtId="180" fontId="22" fillId="0" borderId="88" xfId="2" applyNumberFormat="1" applyFont="1" applyFill="1" applyBorder="1">
      <alignment vertical="center"/>
    </xf>
    <xf numFmtId="180" fontId="22" fillId="0" borderId="89" xfId="2" applyNumberFormat="1" applyFont="1" applyFill="1" applyBorder="1">
      <alignment vertical="center"/>
    </xf>
    <xf numFmtId="180" fontId="22" fillId="0" borderId="90" xfId="2" applyNumberFormat="1" applyFont="1" applyFill="1" applyBorder="1">
      <alignment vertical="center"/>
    </xf>
    <xf numFmtId="180" fontId="22" fillId="0" borderId="91" xfId="2" applyNumberFormat="1" applyFont="1" applyFill="1" applyBorder="1">
      <alignment vertical="center"/>
    </xf>
    <xf numFmtId="180" fontId="22" fillId="0" borderId="92" xfId="2" applyNumberFormat="1" applyFont="1" applyFill="1" applyBorder="1">
      <alignment vertical="center"/>
    </xf>
    <xf numFmtId="176" fontId="22" fillId="0" borderId="11" xfId="2" applyNumberFormat="1" applyFont="1" applyFill="1" applyBorder="1">
      <alignment vertical="center"/>
    </xf>
    <xf numFmtId="178" fontId="22" fillId="0" borderId="10" xfId="2" applyNumberFormat="1" applyFont="1" applyFill="1" applyBorder="1" applyAlignment="1">
      <alignment horizontal="right" vertical="center"/>
    </xf>
    <xf numFmtId="178" fontId="22" fillId="0" borderId="12" xfId="2" applyNumberFormat="1" applyFont="1" applyFill="1" applyBorder="1" applyAlignment="1">
      <alignment horizontal="right" vertical="center"/>
    </xf>
    <xf numFmtId="0" fontId="9" fillId="0" borderId="59" xfId="2" applyFont="1" applyFill="1" applyBorder="1" applyAlignment="1">
      <alignment horizontal="distributed" vertical="center" justifyLastLine="1"/>
    </xf>
    <xf numFmtId="0" fontId="9" fillId="0" borderId="9" xfId="2" applyFont="1" applyFill="1" applyBorder="1" applyAlignment="1">
      <alignment horizontal="distributed" vertical="center" justifyLastLine="1"/>
    </xf>
    <xf numFmtId="0" fontId="9" fillId="0" borderId="12" xfId="2" applyFont="1" applyFill="1" applyBorder="1" applyAlignment="1">
      <alignment horizontal="distributed" vertical="center" justifyLastLine="1"/>
    </xf>
    <xf numFmtId="178" fontId="22" fillId="0" borderId="10" xfId="2" quotePrefix="1" applyNumberFormat="1" applyFont="1" applyFill="1" applyBorder="1" applyAlignment="1">
      <alignment horizontal="right" vertical="center"/>
    </xf>
    <xf numFmtId="176" fontId="22" fillId="0" borderId="31" xfId="2" applyNumberFormat="1" applyFont="1" applyFill="1" applyBorder="1">
      <alignment vertical="center"/>
    </xf>
    <xf numFmtId="0" fontId="22" fillId="0" borderId="29" xfId="2" applyFont="1" applyFill="1" applyBorder="1">
      <alignment vertical="center"/>
    </xf>
    <xf numFmtId="0" fontId="17" fillId="0" borderId="3" xfId="2" applyFont="1" applyFill="1" applyBorder="1" applyAlignment="1">
      <alignment horizontal="center" vertical="center"/>
    </xf>
    <xf numFmtId="0" fontId="22" fillId="0" borderId="4" xfId="2" applyFont="1" applyFill="1" applyBorder="1" applyAlignment="1">
      <alignment horizontal="center" vertical="center"/>
    </xf>
    <xf numFmtId="0" fontId="22" fillId="0" borderId="19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distributed" vertical="center"/>
    </xf>
    <xf numFmtId="0" fontId="22" fillId="0" borderId="12" xfId="2" applyFont="1" applyFill="1" applyBorder="1" applyAlignment="1">
      <alignment horizontal="distributed" vertical="center"/>
    </xf>
    <xf numFmtId="0" fontId="22" fillId="0" borderId="8" xfId="1" applyFill="1" applyBorder="1" applyAlignment="1">
      <alignment horizontal="distributed" vertical="center" wrapText="1" shrinkToFit="1"/>
    </xf>
    <xf numFmtId="0" fontId="22" fillId="0" borderId="11" xfId="1" applyFill="1" applyBorder="1" applyAlignment="1">
      <alignment horizontal="distributed" vertical="center" wrapText="1" shrinkToFit="1"/>
    </xf>
    <xf numFmtId="176" fontId="22" fillId="0" borderId="22" xfId="1" applyNumberFormat="1" applyFill="1" applyBorder="1" applyAlignment="1">
      <alignment horizontal="right"/>
    </xf>
    <xf numFmtId="0" fontId="22" fillId="0" borderId="0" xfId="1" applyFill="1" applyAlignment="1">
      <alignment horizontal="right"/>
    </xf>
    <xf numFmtId="0" fontId="1" fillId="0" borderId="13" xfId="1" applyFont="1" applyFill="1" applyBorder="1" applyAlignment="1">
      <alignment horizontal="distributed" vertical="center" wrapText="1" shrinkToFit="1"/>
    </xf>
    <xf numFmtId="0" fontId="1" fillId="0" borderId="75" xfId="1" applyFont="1" applyFill="1" applyBorder="1" applyAlignment="1">
      <alignment horizontal="distributed" vertical="center" wrapText="1" shrinkToFit="1"/>
    </xf>
    <xf numFmtId="0" fontId="1" fillId="0" borderId="84" xfId="2" applyFont="1" applyFill="1" applyBorder="1" applyAlignment="1">
      <alignment horizontal="distributed" vertical="center"/>
    </xf>
    <xf numFmtId="0" fontId="22" fillId="0" borderId="14" xfId="2" applyFont="1" applyFill="1" applyBorder="1" applyAlignment="1">
      <alignment horizontal="distributed" vertical="center"/>
    </xf>
    <xf numFmtId="0" fontId="22" fillId="0" borderId="75" xfId="2" applyFont="1" applyFill="1" applyBorder="1" applyAlignment="1">
      <alignment horizontal="distributed" vertical="center"/>
    </xf>
    <xf numFmtId="176" fontId="22" fillId="0" borderId="15" xfId="2" applyNumberFormat="1" applyFont="1" applyFill="1" applyBorder="1">
      <alignment vertical="center"/>
    </xf>
    <xf numFmtId="0" fontId="22" fillId="0" borderId="75" xfId="2" applyFont="1" applyFill="1" applyBorder="1">
      <alignment vertical="center"/>
    </xf>
    <xf numFmtId="178" fontId="24" fillId="0" borderId="15" xfId="2" applyNumberFormat="1" applyFont="1" applyFill="1" applyBorder="1" applyAlignment="1">
      <alignment horizontal="right" vertical="center"/>
    </xf>
    <xf numFmtId="178" fontId="24" fillId="0" borderId="75" xfId="2" applyNumberFormat="1" applyFont="1" applyFill="1" applyBorder="1" applyAlignment="1">
      <alignment horizontal="right" vertical="center"/>
    </xf>
    <xf numFmtId="38" fontId="22" fillId="0" borderId="48" xfId="1" applyNumberFormat="1" applyFill="1" applyBorder="1"/>
    <xf numFmtId="38" fontId="22" fillId="0" borderId="1" xfId="1" applyNumberFormat="1" applyFill="1" applyBorder="1"/>
    <xf numFmtId="0" fontId="22" fillId="0" borderId="59" xfId="1" applyFill="1" applyBorder="1" applyAlignment="1">
      <alignment horizontal="distributed" vertical="center"/>
    </xf>
    <xf numFmtId="0" fontId="22" fillId="0" borderId="9" xfId="1" applyFill="1" applyBorder="1" applyAlignment="1">
      <alignment horizontal="distributed" vertical="center"/>
    </xf>
    <xf numFmtId="0" fontId="22" fillId="0" borderId="11" xfId="1" applyFill="1" applyBorder="1" applyAlignment="1">
      <alignment horizontal="distributed" vertical="center"/>
    </xf>
    <xf numFmtId="178" fontId="24" fillId="0" borderId="10" xfId="2" applyNumberFormat="1" applyFont="1" applyFill="1" applyBorder="1" applyAlignment="1">
      <alignment horizontal="right" vertical="center"/>
    </xf>
    <xf numFmtId="178" fontId="24" fillId="0" borderId="11" xfId="2" applyNumberFormat="1" applyFont="1" applyFill="1" applyBorder="1" applyAlignment="1">
      <alignment horizontal="right" vertical="center"/>
    </xf>
    <xf numFmtId="176" fontId="22" fillId="0" borderId="22" xfId="2" applyNumberFormat="1" applyFont="1" applyFill="1" applyBorder="1" applyAlignment="1">
      <alignment horizontal="right"/>
    </xf>
    <xf numFmtId="176" fontId="22" fillId="0" borderId="0" xfId="2" applyNumberFormat="1" applyFont="1" applyFill="1" applyAlignment="1">
      <alignment horizontal="right"/>
    </xf>
    <xf numFmtId="178" fontId="24" fillId="0" borderId="10" xfId="2" quotePrefix="1" applyNumberFormat="1" applyFont="1" applyFill="1" applyBorder="1" applyAlignment="1">
      <alignment horizontal="right" vertical="center"/>
    </xf>
    <xf numFmtId="176" fontId="24" fillId="0" borderId="22" xfId="2" applyNumberFormat="1" applyFont="1" applyFill="1" applyBorder="1" applyAlignment="1">
      <alignment horizontal="right"/>
    </xf>
    <xf numFmtId="176" fontId="24" fillId="0" borderId="0" xfId="2" applyNumberFormat="1" applyFont="1" applyFill="1" applyAlignment="1">
      <alignment horizontal="right"/>
    </xf>
    <xf numFmtId="0" fontId="13" fillId="0" borderId="8" xfId="1" applyFont="1" applyFill="1" applyBorder="1" applyAlignment="1">
      <alignment horizontal="distributed" vertical="center" wrapText="1" shrinkToFit="1"/>
    </xf>
    <xf numFmtId="0" fontId="13" fillId="0" borderId="11" xfId="1" applyFont="1" applyFill="1" applyBorder="1" applyAlignment="1">
      <alignment horizontal="distributed" vertical="center" wrapText="1" shrinkToFit="1"/>
    </xf>
    <xf numFmtId="176" fontId="22" fillId="0" borderId="38" xfId="2" applyNumberFormat="1" applyFont="1" applyFill="1" applyBorder="1" applyAlignment="1">
      <alignment horizontal="center" vertical="center"/>
    </xf>
    <xf numFmtId="176" fontId="22" fillId="0" borderId="43" xfId="2" applyNumberFormat="1" applyFont="1" applyFill="1" applyBorder="1" applyAlignment="1">
      <alignment horizontal="center" vertical="center"/>
    </xf>
    <xf numFmtId="176" fontId="22" fillId="0" borderId="45" xfId="2" applyNumberFormat="1" applyFont="1" applyFill="1" applyBorder="1" applyAlignment="1">
      <alignment horizontal="center" vertical="center"/>
    </xf>
    <xf numFmtId="176" fontId="22" fillId="0" borderId="40" xfId="2" applyNumberFormat="1" applyFont="1" applyFill="1" applyBorder="1" applyAlignment="1">
      <alignment horizontal="center" vertical="center"/>
    </xf>
    <xf numFmtId="176" fontId="22" fillId="0" borderId="82" xfId="2" applyNumberFormat="1" applyFont="1" applyFill="1" applyBorder="1" applyAlignment="1">
      <alignment horizontal="center" vertical="center"/>
    </xf>
    <xf numFmtId="176" fontId="22" fillId="0" borderId="83" xfId="2" applyNumberFormat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distributed" vertical="center" shrinkToFit="1"/>
    </xf>
    <xf numFmtId="0" fontId="13" fillId="0" borderId="11" xfId="1" applyFont="1" applyFill="1" applyBorder="1" applyAlignment="1">
      <alignment horizontal="distributed" vertical="center" shrinkToFit="1"/>
    </xf>
    <xf numFmtId="178" fontId="24" fillId="0" borderId="31" xfId="2" applyNumberFormat="1" applyFont="1" applyFill="1" applyBorder="1" applyAlignment="1">
      <alignment horizontal="right" vertical="center"/>
    </xf>
    <xf numFmtId="178" fontId="24" fillId="0" borderId="30" xfId="2" applyNumberFormat="1" applyFont="1" applyFill="1" applyBorder="1" applyAlignment="1">
      <alignment horizontal="right" vertical="center"/>
    </xf>
    <xf numFmtId="0" fontId="22" fillId="0" borderId="109" xfId="1" applyFill="1" applyBorder="1" applyAlignment="1">
      <alignment horizontal="center" vertical="center"/>
    </xf>
    <xf numFmtId="0" fontId="22" fillId="0" borderId="108" xfId="1" applyFill="1" applyBorder="1" applyAlignment="1">
      <alignment horizontal="center" vertical="center"/>
    </xf>
    <xf numFmtId="0" fontId="22" fillId="0" borderId="107" xfId="1" applyFill="1" applyBorder="1" applyAlignment="1">
      <alignment horizontal="center" vertical="center"/>
    </xf>
    <xf numFmtId="0" fontId="13" fillId="0" borderId="10" xfId="1" applyFont="1" applyFill="1" applyBorder="1" applyAlignment="1">
      <alignment vertical="center"/>
    </xf>
    <xf numFmtId="0" fontId="22" fillId="0" borderId="11" xfId="1" applyFill="1" applyBorder="1" applyAlignment="1">
      <alignment vertical="center"/>
    </xf>
    <xf numFmtId="0" fontId="19" fillId="0" borderId="8" xfId="1" applyFont="1" applyFill="1" applyBorder="1" applyAlignment="1">
      <alignment horizontal="distributed" vertical="center" wrapText="1" shrinkToFit="1"/>
    </xf>
    <xf numFmtId="0" fontId="19" fillId="0" borderId="11" xfId="1" applyFont="1" applyFill="1" applyBorder="1" applyAlignment="1">
      <alignment horizontal="distributed" vertical="center" wrapText="1" shrinkToFit="1"/>
    </xf>
    <xf numFmtId="178" fontId="24" fillId="0" borderId="31" xfId="2" quotePrefix="1" applyNumberFormat="1" applyFont="1" applyFill="1" applyBorder="1" applyAlignment="1">
      <alignment horizontal="right" vertical="center"/>
    </xf>
    <xf numFmtId="0" fontId="22" fillId="0" borderId="10" xfId="1" applyFill="1" applyBorder="1" applyAlignment="1">
      <alignment vertical="center"/>
    </xf>
    <xf numFmtId="0" fontId="13" fillId="0" borderId="23" xfId="1" applyFont="1" applyFill="1" applyBorder="1" applyAlignment="1">
      <alignment horizontal="right"/>
    </xf>
    <xf numFmtId="0" fontId="22" fillId="0" borderId="24" xfId="1" applyFill="1" applyBorder="1" applyAlignment="1">
      <alignment horizontal="right"/>
    </xf>
    <xf numFmtId="0" fontId="13" fillId="0" borderId="24" xfId="1" applyFont="1" applyFill="1" applyBorder="1" applyAlignment="1">
      <alignment horizontal="right"/>
    </xf>
    <xf numFmtId="0" fontId="22" fillId="0" borderId="28" xfId="1" applyFill="1" applyBorder="1" applyAlignment="1">
      <alignment horizontal="distributed" vertical="center" wrapText="1" shrinkToFit="1"/>
    </xf>
    <xf numFmtId="0" fontId="22" fillId="0" borderId="30" xfId="1" applyFill="1" applyBorder="1" applyAlignment="1">
      <alignment horizontal="distributed" vertical="center" wrapText="1" shrinkToFit="1"/>
    </xf>
    <xf numFmtId="0" fontId="22" fillId="0" borderId="33" xfId="1" applyFill="1" applyBorder="1" applyAlignment="1">
      <alignment horizontal="distributed" vertical="center"/>
    </xf>
    <xf numFmtId="0" fontId="22" fillId="0" borderId="29" xfId="1" applyFill="1" applyBorder="1" applyAlignment="1">
      <alignment horizontal="distributed" vertical="center"/>
    </xf>
    <xf numFmtId="0" fontId="22" fillId="0" borderId="30" xfId="1" applyFill="1" applyBorder="1" applyAlignment="1">
      <alignment horizontal="distributed" vertical="center"/>
    </xf>
    <xf numFmtId="176" fontId="22" fillId="0" borderId="30" xfId="2" applyNumberFormat="1" applyFont="1" applyFill="1" applyBorder="1">
      <alignment vertical="center"/>
    </xf>
    <xf numFmtId="0" fontId="15" fillId="0" borderId="1" xfId="1" applyFont="1" applyBorder="1" applyAlignment="1">
      <alignment horizontal="center"/>
    </xf>
    <xf numFmtId="0" fontId="22" fillId="0" borderId="1" xfId="1" applyBorder="1" applyAlignment="1">
      <alignment horizontal="center"/>
    </xf>
    <xf numFmtId="0" fontId="17" fillId="0" borderId="3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/>
    </xf>
    <xf numFmtId="0" fontId="17" fillId="0" borderId="20" xfId="1" applyFont="1" applyFill="1" applyBorder="1" applyAlignment="1">
      <alignment horizontal="center" vertical="center"/>
    </xf>
    <xf numFmtId="0" fontId="22" fillId="0" borderId="4" xfId="1" applyFill="1" applyBorder="1" applyAlignment="1">
      <alignment horizontal="center" vertical="center"/>
    </xf>
    <xf numFmtId="0" fontId="22" fillId="0" borderId="7" xfId="1" applyFill="1" applyBorder="1" applyAlignment="1">
      <alignment horizontal="center" vertical="center"/>
    </xf>
    <xf numFmtId="0" fontId="22" fillId="0" borderId="8" xfId="1" applyFill="1" applyBorder="1" applyAlignment="1">
      <alignment horizontal="distributed" vertical="center"/>
    </xf>
    <xf numFmtId="0" fontId="22" fillId="0" borderId="10" xfId="1" applyFill="1" applyBorder="1" applyAlignment="1">
      <alignment horizontal="distributed" vertical="center"/>
    </xf>
  </cellXfs>
  <cellStyles count="5">
    <cellStyle name="標準" xfId="0" builtinId="0"/>
    <cellStyle name="標準 2" xfId="1"/>
    <cellStyle name="標準 3" xfId="2"/>
    <cellStyle name="標準 3 2" xfId="3"/>
    <cellStyle name="標準 3 2 2" xfId="4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F39303B-048E-4DC7-AB82-071D0213FD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  <pageSetUpPr fitToPage="1"/>
  </sheetPr>
  <dimension ref="A1:AN134"/>
  <sheetViews>
    <sheetView tabSelected="1" zoomScale="85" zoomScaleNormal="85" zoomScaleSheetLayoutView="100" workbookViewId="0">
      <selection activeCell="B2" sqref="B2:E2"/>
    </sheetView>
  </sheetViews>
  <sheetFormatPr defaultColWidth="7.875" defaultRowHeight="12.75" x14ac:dyDescent="0.15"/>
  <cols>
    <col min="1" max="1" width="1.75" style="21" customWidth="1"/>
    <col min="2" max="2" width="2.875" style="21" customWidth="1"/>
    <col min="3" max="3" width="1.25" style="21" customWidth="1"/>
    <col min="4" max="4" width="10.5" style="21" customWidth="1"/>
    <col min="5" max="5" width="5.125" style="21" customWidth="1"/>
    <col min="6" max="6" width="3.375" style="21" customWidth="1"/>
    <col min="7" max="7" width="2.25" style="21" customWidth="1"/>
    <col min="8" max="9" width="4" style="21" customWidth="1"/>
    <col min="10" max="10" width="6.25" style="21" customWidth="1"/>
    <col min="11" max="11" width="2.25" style="21" customWidth="1"/>
    <col min="12" max="12" width="4" style="21" customWidth="1"/>
    <col min="13" max="13" width="3" style="21" customWidth="1"/>
    <col min="14" max="14" width="2.375" style="21" customWidth="1"/>
    <col min="15" max="15" width="7.125" style="21" customWidth="1"/>
    <col min="16" max="16" width="2.25" style="21" customWidth="1"/>
    <col min="17" max="17" width="6.125" style="21" customWidth="1"/>
    <col min="18" max="18" width="5.125" style="21" customWidth="1"/>
    <col min="19" max="19" width="2.875" style="21" customWidth="1"/>
    <col min="20" max="20" width="6.125" style="21" customWidth="1"/>
    <col min="21" max="21" width="4" style="21" customWidth="1"/>
    <col min="22" max="22" width="2.875" style="21" customWidth="1"/>
    <col min="23" max="23" width="1.75" style="21" customWidth="1"/>
    <col min="24" max="25" width="4.375" style="21" customWidth="1"/>
    <col min="26" max="26" width="4.5" style="21" customWidth="1"/>
    <col min="27" max="27" width="7.375" style="21" customWidth="1"/>
    <col min="28" max="28" width="3.5" style="21" customWidth="1"/>
    <col min="29" max="29" width="1.75" style="21" customWidth="1"/>
    <col min="30" max="31" width="3" style="21" customWidth="1"/>
    <col min="32" max="32" width="0.125" style="21" customWidth="1"/>
    <col min="33" max="33" width="7.875" style="21" customWidth="1"/>
    <col min="34" max="34" width="2.25" style="21" customWidth="1"/>
    <col min="35" max="35" width="10.625" style="21" customWidth="1"/>
    <col min="36" max="36" width="1.625" style="21" customWidth="1"/>
    <col min="37" max="37" width="2.75" style="21" customWidth="1"/>
    <col min="38" max="38" width="1.25" style="1" customWidth="1"/>
    <col min="39" max="39" width="12.5" style="1" bestFit="1" customWidth="1"/>
    <col min="40" max="16384" width="7.875" style="1"/>
  </cols>
  <sheetData>
    <row r="1" spans="1:38" s="35" customFormat="1" ht="15" customHeight="1" x14ac:dyDescent="0.15">
      <c r="A1" s="21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8" s="37" customFormat="1" ht="25.5" customHeight="1" x14ac:dyDescent="0.25">
      <c r="A2" s="27"/>
      <c r="B2" s="528" t="s">
        <v>
0</v>
      </c>
      <c r="C2" s="528"/>
      <c r="D2" s="528"/>
      <c r="E2" s="528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8" s="35" customFormat="1" ht="19.5" customHeight="1" thickBot="1" x14ac:dyDescent="0.2">
      <c r="A3" s="2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8" s="40" customFormat="1" ht="26.25" customHeight="1" x14ac:dyDescent="0.15">
      <c r="A4" s="28"/>
      <c r="B4" s="521" t="s">
        <v>
1</v>
      </c>
      <c r="C4" s="522"/>
      <c r="D4" s="522"/>
      <c r="E4" s="522"/>
      <c r="F4" s="522"/>
      <c r="G4" s="522"/>
      <c r="H4" s="522"/>
      <c r="I4" s="523"/>
      <c r="J4" s="524" t="s">
        <v>
2</v>
      </c>
      <c r="K4" s="522"/>
      <c r="L4" s="522"/>
      <c r="M4" s="522"/>
      <c r="N4" s="523"/>
      <c r="O4" s="524" t="s">
        <v>
3</v>
      </c>
      <c r="P4" s="522"/>
      <c r="Q4" s="522"/>
      <c r="R4" s="522"/>
      <c r="S4" s="522"/>
      <c r="T4" s="522"/>
      <c r="U4" s="523"/>
      <c r="V4" s="524" t="s">
        <v>
4</v>
      </c>
      <c r="W4" s="522"/>
      <c r="X4" s="522"/>
      <c r="Y4" s="522"/>
      <c r="Z4" s="522"/>
      <c r="AA4" s="522"/>
      <c r="AB4" s="523"/>
      <c r="AC4" s="524" t="s">
        <v>
5</v>
      </c>
      <c r="AD4" s="522"/>
      <c r="AE4" s="522"/>
      <c r="AF4" s="522"/>
      <c r="AG4" s="522"/>
      <c r="AH4" s="522"/>
      <c r="AI4" s="522"/>
      <c r="AJ4" s="522"/>
      <c r="AK4" s="529"/>
      <c r="AL4" s="39"/>
    </row>
    <row r="5" spans="1:38" s="46" customFormat="1" ht="28.5" customHeight="1" x14ac:dyDescent="0.15">
      <c r="A5" s="29"/>
      <c r="B5" s="539" t="s">
        <v>
6</v>
      </c>
      <c r="C5" s="540"/>
      <c r="D5" s="541">
        <v>
219724</v>
      </c>
      <c r="E5" s="541"/>
      <c r="F5" s="541"/>
      <c r="G5" s="541"/>
      <c r="H5" s="541"/>
      <c r="I5" s="41" t="s">
        <v>
7</v>
      </c>
      <c r="J5" s="542">
        <v>
11.29</v>
      </c>
      <c r="K5" s="543"/>
      <c r="L5" s="543"/>
      <c r="M5" s="543"/>
      <c r="N5" s="42" t="s">
        <v>
8</v>
      </c>
      <c r="O5" s="544">
        <v>
19462</v>
      </c>
      <c r="P5" s="541"/>
      <c r="Q5" s="541"/>
      <c r="R5" s="541"/>
      <c r="S5" s="541"/>
      <c r="T5" s="541"/>
      <c r="U5" s="41" t="s">
        <v>
7</v>
      </c>
      <c r="V5" s="544">
        <v>
219724</v>
      </c>
      <c r="W5" s="541"/>
      <c r="X5" s="541"/>
      <c r="Y5" s="541"/>
      <c r="Z5" s="541"/>
      <c r="AA5" s="541"/>
      <c r="AB5" s="43" t="s">
        <v>
7</v>
      </c>
      <c r="AC5" s="537" t="s">
        <v>
195</v>
      </c>
      <c r="AD5" s="538"/>
      <c r="AE5" s="538"/>
      <c r="AF5" s="538"/>
      <c r="AG5" s="530">
        <v>
226933</v>
      </c>
      <c r="AH5" s="530"/>
      <c r="AI5" s="530"/>
      <c r="AJ5" s="44"/>
      <c r="AK5" s="45" t="s">
        <v>
7</v>
      </c>
    </row>
    <row r="6" spans="1:38" s="46" customFormat="1" ht="28.5" customHeight="1" thickBot="1" x14ac:dyDescent="0.2">
      <c r="A6" s="29"/>
      <c r="B6" s="531" t="s">
        <v>
10</v>
      </c>
      <c r="C6" s="532"/>
      <c r="D6" s="533">
        <v>
206626</v>
      </c>
      <c r="E6" s="533"/>
      <c r="F6" s="533"/>
      <c r="G6" s="533"/>
      <c r="H6" s="533"/>
      <c r="I6" s="47" t="s">
        <v>
7</v>
      </c>
      <c r="J6" s="534">
        <v>
11.31</v>
      </c>
      <c r="K6" s="535"/>
      <c r="L6" s="535"/>
      <c r="M6" s="535"/>
      <c r="N6" s="48" t="s">
        <v>
8</v>
      </c>
      <c r="O6" s="536">
        <v>
18269</v>
      </c>
      <c r="P6" s="533"/>
      <c r="Q6" s="533"/>
      <c r="R6" s="533"/>
      <c r="S6" s="533"/>
      <c r="T6" s="533"/>
      <c r="U6" s="47" t="s">
        <v>
7</v>
      </c>
      <c r="V6" s="536">
        <v>
206626</v>
      </c>
      <c r="W6" s="533"/>
      <c r="X6" s="533"/>
      <c r="Y6" s="533"/>
      <c r="Z6" s="533"/>
      <c r="AA6" s="533"/>
      <c r="AB6" s="49" t="s">
        <v>
7</v>
      </c>
      <c r="AC6" s="537" t="s">
        <v>
9</v>
      </c>
      <c r="AD6" s="538"/>
      <c r="AE6" s="538"/>
      <c r="AF6" s="538"/>
      <c r="AG6" s="530">
        <v>
223079</v>
      </c>
      <c r="AH6" s="530"/>
      <c r="AI6" s="530"/>
      <c r="AJ6" s="50"/>
      <c r="AK6" s="51" t="s">
        <v>
7</v>
      </c>
    </row>
    <row r="7" spans="1:38" s="46" customFormat="1" ht="8.1" customHeight="1" thickBot="1" x14ac:dyDescent="0.2">
      <c r="A7" s="30"/>
      <c r="B7" s="52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4"/>
      <c r="R7" s="54"/>
      <c r="S7" s="54"/>
      <c r="T7" s="54"/>
      <c r="U7" s="53"/>
      <c r="V7" s="53"/>
      <c r="W7" s="53"/>
      <c r="X7" s="53"/>
      <c r="Y7" s="53"/>
      <c r="Z7" s="53"/>
      <c r="AA7" s="53"/>
      <c r="AB7" s="53"/>
      <c r="AC7" s="53"/>
      <c r="AD7" s="54"/>
      <c r="AE7" s="54"/>
      <c r="AF7" s="55"/>
      <c r="AG7" s="52"/>
      <c r="AH7" s="53"/>
      <c r="AI7" s="53"/>
      <c r="AJ7" s="53"/>
      <c r="AK7" s="53"/>
    </row>
    <row r="8" spans="1:38" s="57" customFormat="1" ht="26.25" customHeight="1" x14ac:dyDescent="0.15">
      <c r="A8" s="31"/>
      <c r="B8" s="521" t="s">
        <v>
11</v>
      </c>
      <c r="C8" s="522"/>
      <c r="D8" s="522"/>
      <c r="E8" s="522"/>
      <c r="F8" s="523"/>
      <c r="G8" s="524" t="s">
        <v>
196</v>
      </c>
      <c r="H8" s="522"/>
      <c r="I8" s="522"/>
      <c r="J8" s="522"/>
      <c r="K8" s="522"/>
      <c r="L8" s="522"/>
      <c r="M8" s="523"/>
      <c r="N8" s="515" t="s">
        <v>
12</v>
      </c>
      <c r="O8" s="516"/>
      <c r="P8" s="516"/>
      <c r="Q8" s="516"/>
      <c r="R8" s="525"/>
      <c r="S8" s="515" t="s">
        <v>
13</v>
      </c>
      <c r="T8" s="526"/>
      <c r="U8" s="527" t="s">
        <v>
14</v>
      </c>
      <c r="V8" s="522"/>
      <c r="W8" s="522"/>
      <c r="X8" s="522"/>
      <c r="Y8" s="523"/>
      <c r="Z8" s="524" t="s">
        <v>
196</v>
      </c>
      <c r="AA8" s="522"/>
      <c r="AB8" s="522"/>
      <c r="AC8" s="522"/>
      <c r="AD8" s="522"/>
      <c r="AE8" s="522"/>
      <c r="AF8" s="523"/>
      <c r="AG8" s="515" t="s">
        <v>
12</v>
      </c>
      <c r="AH8" s="516"/>
      <c r="AI8" s="516"/>
      <c r="AJ8" s="516"/>
      <c r="AK8" s="517"/>
      <c r="AL8" s="56"/>
    </row>
    <row r="9" spans="1:38" s="35" customFormat="1" ht="14.25" customHeight="1" x14ac:dyDescent="0.15">
      <c r="A9" s="32"/>
      <c r="B9" s="58" t="s">
        <v>
15</v>
      </c>
      <c r="C9" s="59"/>
      <c r="D9" s="60"/>
      <c r="E9" s="60"/>
      <c r="F9" s="61"/>
      <c r="G9" s="62"/>
      <c r="H9" s="61"/>
      <c r="I9" s="61"/>
      <c r="J9" s="61"/>
      <c r="K9" s="63"/>
      <c r="L9" s="63"/>
      <c r="M9" s="63" t="s">
        <v>
16</v>
      </c>
      <c r="N9" s="64"/>
      <c r="O9" s="63"/>
      <c r="P9" s="63"/>
      <c r="Q9" s="63"/>
      <c r="R9" s="65" t="s">
        <v>
17</v>
      </c>
      <c r="S9" s="64"/>
      <c r="T9" s="61" t="s">
        <v>
18</v>
      </c>
      <c r="U9" s="66"/>
      <c r="V9" s="67"/>
      <c r="W9" s="68"/>
      <c r="X9" s="67"/>
      <c r="Y9" s="67"/>
      <c r="Z9" s="69"/>
      <c r="AA9" s="68"/>
      <c r="AB9" s="63"/>
      <c r="AC9" s="63"/>
      <c r="AD9" s="63"/>
      <c r="AE9" s="70" t="s">
        <v>
17</v>
      </c>
      <c r="AF9" s="63"/>
      <c r="AG9" s="60"/>
      <c r="AH9" s="71"/>
      <c r="AI9" s="518" t="s">
        <v>
17</v>
      </c>
      <c r="AJ9" s="518"/>
      <c r="AK9" s="519"/>
      <c r="AL9" s="72"/>
    </row>
    <row r="10" spans="1:38" s="35" customFormat="1" ht="25.5" customHeight="1" x14ac:dyDescent="0.15">
      <c r="A10" s="32"/>
      <c r="B10" s="347" t="s">
        <v>
19</v>
      </c>
      <c r="C10" s="348"/>
      <c r="D10" s="348"/>
      <c r="E10" s="348"/>
      <c r="F10" s="349" t="s">
        <v>
20</v>
      </c>
      <c r="G10" s="311">
        <v>
116968428</v>
      </c>
      <c r="H10" s="312"/>
      <c r="I10" s="312"/>
      <c r="J10" s="312"/>
      <c r="K10" s="312"/>
      <c r="L10" s="73"/>
      <c r="M10" s="74"/>
      <c r="N10" s="311">
        <v>
103855995</v>
      </c>
      <c r="O10" s="312"/>
      <c r="P10" s="312"/>
      <c r="Q10" s="312"/>
      <c r="R10" s="75"/>
      <c r="S10" s="473">
        <f>
IF(N10=0,IF(G10&gt;0,"皆増",0),IF(G10=0,"皆減",ROUND((G10-N10)/N10*100,1)))</f>
        <v>
12.6</v>
      </c>
      <c r="T10" s="474"/>
      <c r="U10" s="520" t="s">
        <v>
21</v>
      </c>
      <c r="V10" s="348"/>
      <c r="W10" s="348"/>
      <c r="X10" s="348"/>
      <c r="Y10" s="349"/>
      <c r="Z10" s="311">
        <v>
53945607</v>
      </c>
      <c r="AA10" s="312"/>
      <c r="AB10" s="312"/>
      <c r="AC10" s="312"/>
      <c r="AD10" s="76"/>
      <c r="AE10" s="77"/>
      <c r="AF10" s="511">
        <v>
50955158</v>
      </c>
      <c r="AG10" s="512"/>
      <c r="AH10" s="512"/>
      <c r="AI10" s="512"/>
      <c r="AJ10" s="78"/>
      <c r="AK10" s="79"/>
    </row>
    <row r="11" spans="1:38" s="35" customFormat="1" ht="25.5" customHeight="1" x14ac:dyDescent="0.15">
      <c r="A11" s="32"/>
      <c r="B11" s="282"/>
      <c r="C11" s="283"/>
      <c r="D11" s="283"/>
      <c r="E11" s="283"/>
      <c r="F11" s="284"/>
      <c r="G11" s="274"/>
      <c r="H11" s="275"/>
      <c r="I11" s="275"/>
      <c r="J11" s="275"/>
      <c r="K11" s="275"/>
      <c r="L11" s="80"/>
      <c r="M11" s="81"/>
      <c r="N11" s="274"/>
      <c r="O11" s="275"/>
      <c r="P11" s="275"/>
      <c r="Q11" s="275"/>
      <c r="R11" s="82"/>
      <c r="S11" s="475"/>
      <c r="T11" s="476"/>
      <c r="U11" s="499"/>
      <c r="V11" s="283"/>
      <c r="W11" s="283"/>
      <c r="X11" s="283"/>
      <c r="Y11" s="284"/>
      <c r="Z11" s="274"/>
      <c r="AA11" s="275"/>
      <c r="AB11" s="275"/>
      <c r="AC11" s="275"/>
      <c r="AD11" s="83"/>
      <c r="AE11" s="84"/>
      <c r="AF11" s="513"/>
      <c r="AG11" s="514"/>
      <c r="AH11" s="514"/>
      <c r="AI11" s="514"/>
      <c r="AJ11" s="85"/>
      <c r="AK11" s="86"/>
    </row>
    <row r="12" spans="1:38" s="35" customFormat="1" ht="25.5" customHeight="1" x14ac:dyDescent="0.15">
      <c r="A12" s="32"/>
      <c r="B12" s="279" t="s">
        <v>
22</v>
      </c>
      <c r="C12" s="280"/>
      <c r="D12" s="280"/>
      <c r="E12" s="280"/>
      <c r="F12" s="281" t="s">
        <v>
23</v>
      </c>
      <c r="G12" s="311">
        <v>
110333028</v>
      </c>
      <c r="H12" s="312"/>
      <c r="I12" s="312"/>
      <c r="J12" s="312"/>
      <c r="K12" s="312"/>
      <c r="L12" s="73"/>
      <c r="M12" s="74"/>
      <c r="N12" s="311">
        <v>
97806004</v>
      </c>
      <c r="O12" s="312"/>
      <c r="P12" s="312"/>
      <c r="Q12" s="312"/>
      <c r="R12" s="75"/>
      <c r="S12" s="473">
        <f t="shared" ref="S12" si="0">
IF(N12=0,IF(G12&gt;0,"皆増",0),IF(G12=0,"皆減",ROUND((G12-N12)/N12*100,1)))</f>
        <v>
12.8</v>
      </c>
      <c r="T12" s="474"/>
      <c r="U12" s="498" t="s">
        <v>
24</v>
      </c>
      <c r="V12" s="280"/>
      <c r="W12" s="280"/>
      <c r="X12" s="280"/>
      <c r="Y12" s="281"/>
      <c r="Z12" s="311">
        <v>
34142543</v>
      </c>
      <c r="AA12" s="312"/>
      <c r="AB12" s="312"/>
      <c r="AC12" s="312"/>
      <c r="AD12" s="87"/>
      <c r="AE12" s="88" t="s">
        <v>
17</v>
      </c>
      <c r="AF12" s="511">
        <v>
33112897</v>
      </c>
      <c r="AG12" s="512"/>
      <c r="AH12" s="512"/>
      <c r="AI12" s="512"/>
      <c r="AJ12" s="89"/>
      <c r="AK12" s="90" t="s">
        <v>
17</v>
      </c>
      <c r="AL12" s="72"/>
    </row>
    <row r="13" spans="1:38" s="35" customFormat="1" ht="25.5" customHeight="1" x14ac:dyDescent="0.15">
      <c r="A13" s="32"/>
      <c r="B13" s="282"/>
      <c r="C13" s="283"/>
      <c r="D13" s="283"/>
      <c r="E13" s="283"/>
      <c r="F13" s="284"/>
      <c r="G13" s="274"/>
      <c r="H13" s="275"/>
      <c r="I13" s="275"/>
      <c r="J13" s="275"/>
      <c r="K13" s="275"/>
      <c r="L13" s="80"/>
      <c r="M13" s="81"/>
      <c r="N13" s="274"/>
      <c r="O13" s="275"/>
      <c r="P13" s="275"/>
      <c r="Q13" s="275"/>
      <c r="R13" s="82"/>
      <c r="S13" s="475"/>
      <c r="T13" s="476"/>
      <c r="U13" s="499"/>
      <c r="V13" s="283"/>
      <c r="W13" s="283"/>
      <c r="X13" s="283"/>
      <c r="Y13" s="284"/>
      <c r="Z13" s="274"/>
      <c r="AA13" s="275"/>
      <c r="AB13" s="275"/>
      <c r="AC13" s="275"/>
      <c r="AD13" s="91"/>
      <c r="AE13" s="92"/>
      <c r="AF13" s="513"/>
      <c r="AG13" s="514"/>
      <c r="AH13" s="514"/>
      <c r="AI13" s="514"/>
      <c r="AJ13" s="93"/>
      <c r="AK13" s="94"/>
    </row>
    <row r="14" spans="1:38" s="35" customFormat="1" ht="25.5" customHeight="1" x14ac:dyDescent="0.15">
      <c r="A14" s="32"/>
      <c r="B14" s="453" t="s">
        <v>
25</v>
      </c>
      <c r="C14" s="454"/>
      <c r="D14" s="454"/>
      <c r="E14" s="454"/>
      <c r="F14" s="281" t="s">
        <v>
26</v>
      </c>
      <c r="G14" s="271">
        <f>
G10-G12</f>
        <v>
6635400</v>
      </c>
      <c r="H14" s="272"/>
      <c r="I14" s="272"/>
      <c r="J14" s="272"/>
      <c r="K14" s="272"/>
      <c r="L14" s="73"/>
      <c r="M14" s="74"/>
      <c r="N14" s="271">
        <v>
6049991</v>
      </c>
      <c r="O14" s="272"/>
      <c r="P14" s="272"/>
      <c r="Q14" s="272"/>
      <c r="R14" s="95"/>
      <c r="S14" s="473">
        <f t="shared" ref="S14" si="1">
IF(N14=0,IF(G14&gt;0,"皆増",0),IF(G14=0,"皆減",ROUND((G14-N14)/N14*100,1)))</f>
        <v>
9.6999999999999993</v>
      </c>
      <c r="T14" s="474"/>
      <c r="U14" s="498" t="s">
        <v>
27</v>
      </c>
      <c r="V14" s="280"/>
      <c r="W14" s="280"/>
      <c r="X14" s="280"/>
      <c r="Y14" s="281"/>
      <c r="Z14" s="311">
        <v>
60754149</v>
      </c>
      <c r="AA14" s="312"/>
      <c r="AB14" s="312"/>
      <c r="AC14" s="312"/>
      <c r="AD14" s="96"/>
      <c r="AE14" s="88" t="s">
        <v>
17</v>
      </c>
      <c r="AF14" s="511">
        <v>
57402736</v>
      </c>
      <c r="AG14" s="512"/>
      <c r="AH14" s="512"/>
      <c r="AI14" s="512"/>
      <c r="AJ14" s="97"/>
      <c r="AK14" s="90" t="s">
        <v>
17</v>
      </c>
      <c r="AL14" s="72"/>
    </row>
    <row r="15" spans="1:38" s="35" customFormat="1" ht="25.5" customHeight="1" x14ac:dyDescent="0.15">
      <c r="A15" s="32"/>
      <c r="B15" s="495" t="s">
        <v>
28</v>
      </c>
      <c r="C15" s="359"/>
      <c r="D15" s="359"/>
      <c r="E15" s="359"/>
      <c r="F15" s="284"/>
      <c r="G15" s="274"/>
      <c r="H15" s="275"/>
      <c r="I15" s="275"/>
      <c r="J15" s="275"/>
      <c r="K15" s="275"/>
      <c r="L15" s="80"/>
      <c r="M15" s="81"/>
      <c r="N15" s="274"/>
      <c r="O15" s="275"/>
      <c r="P15" s="275"/>
      <c r="Q15" s="275"/>
      <c r="R15" s="82"/>
      <c r="S15" s="475"/>
      <c r="T15" s="476"/>
      <c r="U15" s="499"/>
      <c r="V15" s="283"/>
      <c r="W15" s="283"/>
      <c r="X15" s="283"/>
      <c r="Y15" s="284"/>
      <c r="Z15" s="274"/>
      <c r="AA15" s="275"/>
      <c r="AB15" s="275"/>
      <c r="AC15" s="275"/>
      <c r="AD15" s="91"/>
      <c r="AE15" s="92"/>
      <c r="AF15" s="513"/>
      <c r="AG15" s="514"/>
      <c r="AH15" s="514"/>
      <c r="AI15" s="514"/>
      <c r="AJ15" s="93"/>
      <c r="AK15" s="94"/>
      <c r="AL15" s="98"/>
    </row>
    <row r="16" spans="1:38" s="35" customFormat="1" ht="25.5" customHeight="1" x14ac:dyDescent="0.15">
      <c r="A16" s="32"/>
      <c r="B16" s="453" t="s">
        <v>
29</v>
      </c>
      <c r="C16" s="454"/>
      <c r="D16" s="454"/>
      <c r="E16" s="454"/>
      <c r="F16" s="281" t="s">
        <v>
30</v>
      </c>
      <c r="G16" s="311">
        <v>
1045397</v>
      </c>
      <c r="H16" s="312"/>
      <c r="I16" s="312"/>
      <c r="J16" s="312"/>
      <c r="K16" s="312"/>
      <c r="L16" s="73"/>
      <c r="M16" s="74"/>
      <c r="N16" s="311">
        <v>
1469645</v>
      </c>
      <c r="O16" s="312"/>
      <c r="P16" s="312"/>
      <c r="Q16" s="312"/>
      <c r="R16" s="75"/>
      <c r="S16" s="473">
        <f t="shared" ref="S16" si="2">
IF(N16=0,IF(G16&gt;0,"皆増",0),IF(G16=0,"皆減",ROUND((G16-N16)/N16*100,1)))</f>
        <v>
-28.9</v>
      </c>
      <c r="T16" s="474"/>
      <c r="U16" s="477" t="s">
        <v>
31</v>
      </c>
      <c r="V16" s="478"/>
      <c r="W16" s="478"/>
      <c r="X16" s="478"/>
      <c r="Y16" s="479"/>
      <c r="Z16" s="285" t="s">
        <v>
32</v>
      </c>
      <c r="AA16" s="286"/>
      <c r="AB16" s="286"/>
      <c r="AC16" s="286"/>
      <c r="AD16" s="96"/>
      <c r="AE16" s="88" t="s">
        <v>
17</v>
      </c>
      <c r="AF16" s="320" t="s">
        <v>
32</v>
      </c>
      <c r="AG16" s="321"/>
      <c r="AH16" s="321"/>
      <c r="AI16" s="321"/>
      <c r="AJ16" s="97"/>
      <c r="AK16" s="90" t="s">
        <v>
17</v>
      </c>
    </row>
    <row r="17" spans="1:38" s="35" customFormat="1" ht="25.5" customHeight="1" x14ac:dyDescent="0.15">
      <c r="A17" s="32"/>
      <c r="B17" s="495" t="s">
        <v>
33</v>
      </c>
      <c r="C17" s="359"/>
      <c r="D17" s="359"/>
      <c r="E17" s="359"/>
      <c r="F17" s="284"/>
      <c r="G17" s="274"/>
      <c r="H17" s="275"/>
      <c r="I17" s="275"/>
      <c r="J17" s="275"/>
      <c r="K17" s="275"/>
      <c r="L17" s="80"/>
      <c r="M17" s="81"/>
      <c r="N17" s="274"/>
      <c r="O17" s="275"/>
      <c r="P17" s="275"/>
      <c r="Q17" s="275"/>
      <c r="R17" s="82"/>
      <c r="S17" s="475"/>
      <c r="T17" s="476"/>
      <c r="U17" s="480"/>
      <c r="V17" s="481"/>
      <c r="W17" s="481"/>
      <c r="X17" s="481"/>
      <c r="Y17" s="482"/>
      <c r="Z17" s="288"/>
      <c r="AA17" s="289"/>
      <c r="AB17" s="289"/>
      <c r="AC17" s="289"/>
      <c r="AD17" s="99"/>
      <c r="AE17" s="100"/>
      <c r="AF17" s="323"/>
      <c r="AG17" s="324"/>
      <c r="AH17" s="324"/>
      <c r="AI17" s="324"/>
      <c r="AJ17" s="101"/>
      <c r="AK17" s="102"/>
    </row>
    <row r="18" spans="1:38" s="35" customFormat="1" ht="25.5" customHeight="1" x14ac:dyDescent="0.15">
      <c r="A18" s="32"/>
      <c r="B18" s="496" t="s">
        <v>
34</v>
      </c>
      <c r="C18" s="478"/>
      <c r="D18" s="478"/>
      <c r="E18" s="478"/>
      <c r="F18" s="281" t="s">
        <v>
35</v>
      </c>
      <c r="G18" s="271">
        <f>
G14-G16</f>
        <v>
5590003</v>
      </c>
      <c r="H18" s="272"/>
      <c r="I18" s="272"/>
      <c r="J18" s="272"/>
      <c r="K18" s="272"/>
      <c r="L18" s="73"/>
      <c r="M18" s="74"/>
      <c r="N18" s="271">
        <v>
4580346</v>
      </c>
      <c r="O18" s="272"/>
      <c r="P18" s="272"/>
      <c r="Q18" s="272"/>
      <c r="R18" s="95"/>
      <c r="S18" s="473">
        <f t="shared" ref="S18" si="3">
IF(N18=0,IF(G18&gt;0,"皆増",0),IF(G18=0,"皆減",ROUND((G18-N18)/N18*100,1)))</f>
        <v>
22</v>
      </c>
      <c r="T18" s="474"/>
      <c r="U18" s="498" t="s">
        <v>
36</v>
      </c>
      <c r="V18" s="280"/>
      <c r="W18" s="280"/>
      <c r="X18" s="280"/>
      <c r="Y18" s="281"/>
      <c r="Z18" s="500">
        <v>
0.65</v>
      </c>
      <c r="AA18" s="501"/>
      <c r="AB18" s="501"/>
      <c r="AC18" s="501"/>
      <c r="AD18" s="501"/>
      <c r="AE18" s="502"/>
      <c r="AF18" s="505">
        <v>
0.67</v>
      </c>
      <c r="AG18" s="506"/>
      <c r="AH18" s="506"/>
      <c r="AI18" s="506"/>
      <c r="AJ18" s="506"/>
      <c r="AK18" s="507"/>
      <c r="AL18" s="72"/>
    </row>
    <row r="19" spans="1:38" s="35" customFormat="1" ht="25.5" customHeight="1" x14ac:dyDescent="0.15">
      <c r="A19" s="32"/>
      <c r="B19" s="497"/>
      <c r="C19" s="481"/>
      <c r="D19" s="481"/>
      <c r="E19" s="481"/>
      <c r="F19" s="284"/>
      <c r="G19" s="274"/>
      <c r="H19" s="275"/>
      <c r="I19" s="275"/>
      <c r="J19" s="275"/>
      <c r="K19" s="275"/>
      <c r="L19" s="80"/>
      <c r="M19" s="81"/>
      <c r="N19" s="274"/>
      <c r="O19" s="275"/>
      <c r="P19" s="275"/>
      <c r="Q19" s="275"/>
      <c r="R19" s="82"/>
      <c r="S19" s="475"/>
      <c r="T19" s="476"/>
      <c r="U19" s="499"/>
      <c r="V19" s="283"/>
      <c r="W19" s="283"/>
      <c r="X19" s="283"/>
      <c r="Y19" s="284"/>
      <c r="Z19" s="503"/>
      <c r="AA19" s="423"/>
      <c r="AB19" s="423"/>
      <c r="AC19" s="423"/>
      <c r="AD19" s="423"/>
      <c r="AE19" s="504"/>
      <c r="AF19" s="508"/>
      <c r="AG19" s="509"/>
      <c r="AH19" s="509"/>
      <c r="AI19" s="509"/>
      <c r="AJ19" s="509"/>
      <c r="AK19" s="510"/>
      <c r="AL19" s="98"/>
    </row>
    <row r="20" spans="1:38" s="35" customFormat="1" ht="25.5" customHeight="1" x14ac:dyDescent="0.15">
      <c r="A20" s="32"/>
      <c r="B20" s="279" t="s">
        <v>
37</v>
      </c>
      <c r="C20" s="280"/>
      <c r="D20" s="280"/>
      <c r="E20" s="280"/>
      <c r="F20" s="281" t="s">
        <v>
38</v>
      </c>
      <c r="G20" s="311">
        <v>
1009657</v>
      </c>
      <c r="H20" s="312"/>
      <c r="I20" s="312"/>
      <c r="J20" s="312"/>
      <c r="K20" s="312"/>
      <c r="L20" s="73"/>
      <c r="M20" s="74"/>
      <c r="N20" s="311">
        <v>
-323870</v>
      </c>
      <c r="O20" s="312"/>
      <c r="P20" s="312"/>
      <c r="Q20" s="312"/>
      <c r="R20" s="75"/>
      <c r="S20" s="455"/>
      <c r="T20" s="456"/>
      <c r="U20" s="477" t="s">
        <v>
39</v>
      </c>
      <c r="V20" s="478"/>
      <c r="W20" s="478"/>
      <c r="X20" s="478"/>
      <c r="Y20" s="479"/>
      <c r="Z20" s="103"/>
      <c r="AA20" s="487">
        <v>
9.1999999999999993</v>
      </c>
      <c r="AB20" s="487"/>
      <c r="AC20" s="487"/>
      <c r="AD20" s="104"/>
      <c r="AE20" s="105" t="s">
        <v>
18</v>
      </c>
      <c r="AF20" s="106"/>
      <c r="AG20" s="489">
        <v>
8</v>
      </c>
      <c r="AH20" s="489"/>
      <c r="AI20" s="489"/>
      <c r="AJ20" s="107"/>
      <c r="AK20" s="108" t="s">
        <v>
18</v>
      </c>
      <c r="AL20" s="72"/>
    </row>
    <row r="21" spans="1:38" s="35" customFormat="1" ht="25.5" customHeight="1" x14ac:dyDescent="0.15">
      <c r="A21" s="32"/>
      <c r="B21" s="282"/>
      <c r="C21" s="283"/>
      <c r="D21" s="283"/>
      <c r="E21" s="283"/>
      <c r="F21" s="284"/>
      <c r="G21" s="274"/>
      <c r="H21" s="275"/>
      <c r="I21" s="275"/>
      <c r="J21" s="275"/>
      <c r="K21" s="275"/>
      <c r="L21" s="80"/>
      <c r="M21" s="81"/>
      <c r="N21" s="274"/>
      <c r="O21" s="275"/>
      <c r="P21" s="275"/>
      <c r="Q21" s="275"/>
      <c r="R21" s="82"/>
      <c r="S21" s="485"/>
      <c r="T21" s="486"/>
      <c r="U21" s="480"/>
      <c r="V21" s="481"/>
      <c r="W21" s="481"/>
      <c r="X21" s="481"/>
      <c r="Y21" s="482"/>
      <c r="Z21" s="109"/>
      <c r="AA21" s="488"/>
      <c r="AB21" s="488"/>
      <c r="AC21" s="488"/>
      <c r="AD21" s="110"/>
      <c r="AE21" s="111"/>
      <c r="AF21" s="112"/>
      <c r="AG21" s="490"/>
      <c r="AH21" s="490"/>
      <c r="AI21" s="490"/>
      <c r="AJ21" s="113"/>
      <c r="AK21" s="114"/>
    </row>
    <row r="22" spans="1:38" s="35" customFormat="1" ht="25.5" customHeight="1" x14ac:dyDescent="0.15">
      <c r="A22" s="32"/>
      <c r="B22" s="279" t="s">
        <v>
40</v>
      </c>
      <c r="C22" s="280"/>
      <c r="D22" s="280"/>
      <c r="E22" s="280"/>
      <c r="F22" s="281" t="s">
        <v>
41</v>
      </c>
      <c r="G22" s="311">
        <v>
2771581</v>
      </c>
      <c r="H22" s="312"/>
      <c r="I22" s="312"/>
      <c r="J22" s="312"/>
      <c r="K22" s="312"/>
      <c r="L22" s="73"/>
      <c r="M22" s="74"/>
      <c r="N22" s="311">
        <v>
2574210</v>
      </c>
      <c r="O22" s="312"/>
      <c r="P22" s="312"/>
      <c r="Q22" s="312"/>
      <c r="R22" s="75"/>
      <c r="S22" s="473">
        <f t="shared" ref="S22" si="4">
IF(N22=0,IF(G22&gt;0,"皆増",0),IF(G22=0,"皆減",ROUND((G22-N22)/N22*100,1)))</f>
        <v>
7.7</v>
      </c>
      <c r="T22" s="474"/>
      <c r="U22" s="477" t="s">
        <v>
42</v>
      </c>
      <c r="V22" s="478"/>
      <c r="W22" s="478"/>
      <c r="X22" s="478"/>
      <c r="Y22" s="479"/>
      <c r="Z22" s="103"/>
      <c r="AA22" s="491">
        <v>
80</v>
      </c>
      <c r="AB22" s="491"/>
      <c r="AC22" s="491"/>
      <c r="AD22" s="104"/>
      <c r="AE22" s="105" t="s">
        <v>
18</v>
      </c>
      <c r="AF22" s="106"/>
      <c r="AG22" s="493">
        <v>
81.599999999999994</v>
      </c>
      <c r="AH22" s="493"/>
      <c r="AI22" s="493"/>
      <c r="AJ22" s="107"/>
      <c r="AK22" s="108" t="s">
        <v>
18</v>
      </c>
      <c r="AL22" s="115"/>
    </row>
    <row r="23" spans="1:38" s="35" customFormat="1" ht="25.5" customHeight="1" x14ac:dyDescent="0.15">
      <c r="A23" s="32"/>
      <c r="B23" s="282"/>
      <c r="C23" s="283"/>
      <c r="D23" s="283"/>
      <c r="E23" s="283"/>
      <c r="F23" s="284"/>
      <c r="G23" s="274"/>
      <c r="H23" s="275"/>
      <c r="I23" s="275"/>
      <c r="J23" s="275"/>
      <c r="K23" s="275"/>
      <c r="L23" s="80"/>
      <c r="M23" s="81"/>
      <c r="N23" s="274"/>
      <c r="O23" s="275"/>
      <c r="P23" s="275"/>
      <c r="Q23" s="275"/>
      <c r="R23" s="82"/>
      <c r="S23" s="475"/>
      <c r="T23" s="476"/>
      <c r="U23" s="480"/>
      <c r="V23" s="481"/>
      <c r="W23" s="481"/>
      <c r="X23" s="481"/>
      <c r="Y23" s="482"/>
      <c r="Z23" s="109"/>
      <c r="AA23" s="492"/>
      <c r="AB23" s="492"/>
      <c r="AC23" s="492"/>
      <c r="AD23" s="116"/>
      <c r="AE23" s="111"/>
      <c r="AF23" s="112"/>
      <c r="AG23" s="494"/>
      <c r="AH23" s="494"/>
      <c r="AI23" s="494"/>
      <c r="AJ23" s="117"/>
      <c r="AK23" s="114"/>
      <c r="AL23" s="115"/>
    </row>
    <row r="24" spans="1:38" s="35" customFormat="1" ht="25.5" customHeight="1" x14ac:dyDescent="0.15">
      <c r="A24" s="32"/>
      <c r="B24" s="279" t="s">
        <v>
43</v>
      </c>
      <c r="C24" s="280"/>
      <c r="D24" s="280"/>
      <c r="E24" s="280"/>
      <c r="F24" s="281" t="s">
        <v>
44</v>
      </c>
      <c r="G24" s="311">
        <v>
0</v>
      </c>
      <c r="H24" s="312"/>
      <c r="I24" s="312"/>
      <c r="J24" s="312"/>
      <c r="K24" s="312"/>
      <c r="L24" s="73"/>
      <c r="M24" s="74"/>
      <c r="N24" s="311">
        <v>
0</v>
      </c>
      <c r="O24" s="312"/>
      <c r="P24" s="312"/>
      <c r="Q24" s="312"/>
      <c r="R24" s="75"/>
      <c r="S24" s="473" t="s">
        <v>
197</v>
      </c>
      <c r="T24" s="474"/>
      <c r="U24" s="477" t="s">
        <v>
45</v>
      </c>
      <c r="V24" s="478"/>
      <c r="W24" s="478"/>
      <c r="X24" s="478"/>
      <c r="Y24" s="479"/>
      <c r="Z24" s="445">
        <v>
4207177</v>
      </c>
      <c r="AA24" s="446"/>
      <c r="AB24" s="446"/>
      <c r="AC24" s="446"/>
      <c r="AD24" s="96"/>
      <c r="AE24" s="88" t="s">
        <v>
17</v>
      </c>
      <c r="AF24" s="449">
        <v>
4742082</v>
      </c>
      <c r="AG24" s="450"/>
      <c r="AH24" s="450"/>
      <c r="AI24" s="450"/>
      <c r="AJ24" s="97"/>
      <c r="AK24" s="90" t="s">
        <v>
17</v>
      </c>
      <c r="AL24" s="72"/>
    </row>
    <row r="25" spans="1:38" s="35" customFormat="1" ht="25.5" customHeight="1" x14ac:dyDescent="0.15">
      <c r="A25" s="32"/>
      <c r="B25" s="282"/>
      <c r="C25" s="283"/>
      <c r="D25" s="283"/>
      <c r="E25" s="283"/>
      <c r="F25" s="284"/>
      <c r="G25" s="274"/>
      <c r="H25" s="275"/>
      <c r="I25" s="275"/>
      <c r="J25" s="275"/>
      <c r="K25" s="275"/>
      <c r="L25" s="80"/>
      <c r="M25" s="81"/>
      <c r="N25" s="274"/>
      <c r="O25" s="275"/>
      <c r="P25" s="275"/>
      <c r="Q25" s="275"/>
      <c r="R25" s="82"/>
      <c r="S25" s="475"/>
      <c r="T25" s="476"/>
      <c r="U25" s="480"/>
      <c r="V25" s="481"/>
      <c r="W25" s="481"/>
      <c r="X25" s="481"/>
      <c r="Y25" s="482"/>
      <c r="Z25" s="447"/>
      <c r="AA25" s="448"/>
      <c r="AB25" s="448"/>
      <c r="AC25" s="448"/>
      <c r="AD25" s="91"/>
      <c r="AE25" s="92"/>
      <c r="AF25" s="451"/>
      <c r="AG25" s="452"/>
      <c r="AH25" s="452"/>
      <c r="AI25" s="452"/>
      <c r="AJ25" s="93"/>
      <c r="AK25" s="94"/>
    </row>
    <row r="26" spans="1:38" s="35" customFormat="1" ht="25.5" customHeight="1" x14ac:dyDescent="0.15">
      <c r="A26" s="32"/>
      <c r="B26" s="279" t="s">
        <v>
46</v>
      </c>
      <c r="C26" s="280"/>
      <c r="D26" s="280"/>
      <c r="E26" s="280"/>
      <c r="F26" s="281" t="s">
        <v>
47</v>
      </c>
      <c r="G26" s="311">
        <v>
5320177</v>
      </c>
      <c r="H26" s="312"/>
      <c r="I26" s="312"/>
      <c r="J26" s="312"/>
      <c r="K26" s="312"/>
      <c r="L26" s="73"/>
      <c r="M26" s="74"/>
      <c r="N26" s="311">
        <v>
5267000</v>
      </c>
      <c r="O26" s="312"/>
      <c r="P26" s="312"/>
      <c r="Q26" s="312"/>
      <c r="R26" s="75"/>
      <c r="S26" s="473">
        <f t="shared" ref="S26" si="5">
IF(N26=0,IF(G26&gt;0,"皆増",0),IF(G26=0,"皆減",ROUND((G26-N26)/N26*100,1)))</f>
        <v>
1</v>
      </c>
      <c r="T26" s="474"/>
      <c r="U26" s="477" t="s">
        <v>
48</v>
      </c>
      <c r="V26" s="478"/>
      <c r="W26" s="478"/>
      <c r="X26" s="478"/>
      <c r="Y26" s="479"/>
      <c r="Z26" s="445">
        <v>
20507195</v>
      </c>
      <c r="AA26" s="446"/>
      <c r="AB26" s="446"/>
      <c r="AC26" s="446"/>
      <c r="AD26" s="96"/>
      <c r="AE26" s="88" t="s">
        <v>
17</v>
      </c>
      <c r="AF26" s="449">
        <v>
12244565</v>
      </c>
      <c r="AG26" s="450"/>
      <c r="AH26" s="450"/>
      <c r="AI26" s="450"/>
      <c r="AJ26" s="97"/>
      <c r="AK26" s="90" t="s">
        <v>
17</v>
      </c>
      <c r="AL26" s="72"/>
    </row>
    <row r="27" spans="1:38" s="35" customFormat="1" ht="25.5" customHeight="1" x14ac:dyDescent="0.15">
      <c r="A27" s="32"/>
      <c r="B27" s="282"/>
      <c r="C27" s="283"/>
      <c r="D27" s="283"/>
      <c r="E27" s="283"/>
      <c r="F27" s="284"/>
      <c r="G27" s="274"/>
      <c r="H27" s="275"/>
      <c r="I27" s="275"/>
      <c r="J27" s="275"/>
      <c r="K27" s="275"/>
      <c r="L27" s="80"/>
      <c r="M27" s="81"/>
      <c r="N27" s="274"/>
      <c r="O27" s="275"/>
      <c r="P27" s="275"/>
      <c r="Q27" s="275"/>
      <c r="R27" s="82"/>
      <c r="S27" s="475"/>
      <c r="T27" s="476"/>
      <c r="U27" s="480"/>
      <c r="V27" s="481"/>
      <c r="W27" s="481"/>
      <c r="X27" s="481"/>
      <c r="Y27" s="482"/>
      <c r="Z27" s="447"/>
      <c r="AA27" s="448"/>
      <c r="AB27" s="448"/>
      <c r="AC27" s="448"/>
      <c r="AD27" s="118"/>
      <c r="AE27" s="119"/>
      <c r="AF27" s="451"/>
      <c r="AG27" s="452"/>
      <c r="AH27" s="452"/>
      <c r="AI27" s="452"/>
      <c r="AJ27" s="120"/>
      <c r="AK27" s="121"/>
    </row>
    <row r="28" spans="1:38" s="35" customFormat="1" ht="25.5" customHeight="1" x14ac:dyDescent="0.15">
      <c r="A28" s="32"/>
      <c r="B28" s="453" t="s">
        <v>
49</v>
      </c>
      <c r="C28" s="454"/>
      <c r="D28" s="454"/>
      <c r="E28" s="454"/>
      <c r="F28" s="281" t="s">
        <v>
50</v>
      </c>
      <c r="G28" s="271">
        <f>
G20+G22+G24-G26</f>
        <v>
-1538939</v>
      </c>
      <c r="H28" s="272"/>
      <c r="I28" s="272"/>
      <c r="J28" s="272"/>
      <c r="K28" s="272"/>
      <c r="L28" s="73"/>
      <c r="M28" s="74"/>
      <c r="N28" s="271">
        <f>
N20+N22+N24-N26</f>
        <v>
-3016660</v>
      </c>
      <c r="O28" s="272"/>
      <c r="P28" s="272"/>
      <c r="Q28" s="272"/>
      <c r="R28" s="95"/>
      <c r="S28" s="455"/>
      <c r="T28" s="456"/>
      <c r="U28" s="459"/>
      <c r="V28" s="460"/>
      <c r="W28" s="460"/>
      <c r="X28" s="460"/>
      <c r="Y28" s="461"/>
      <c r="Z28" s="465"/>
      <c r="AA28" s="466"/>
      <c r="AB28" s="466"/>
      <c r="AC28" s="466"/>
      <c r="AD28" s="466"/>
      <c r="AE28" s="467"/>
      <c r="AF28" s="465"/>
      <c r="AG28" s="466"/>
      <c r="AH28" s="466"/>
      <c r="AI28" s="466"/>
      <c r="AJ28" s="466"/>
      <c r="AK28" s="471"/>
      <c r="AL28" s="72"/>
    </row>
    <row r="29" spans="1:38" s="35" customFormat="1" ht="25.5" customHeight="1" thickBot="1" x14ac:dyDescent="0.2">
      <c r="A29" s="32"/>
      <c r="B29" s="483" t="s">
        <v>
51</v>
      </c>
      <c r="C29" s="484"/>
      <c r="D29" s="484"/>
      <c r="E29" s="484"/>
      <c r="F29" s="407"/>
      <c r="G29" s="298"/>
      <c r="H29" s="299"/>
      <c r="I29" s="299"/>
      <c r="J29" s="299"/>
      <c r="K29" s="299"/>
      <c r="L29" s="122"/>
      <c r="M29" s="123"/>
      <c r="N29" s="298"/>
      <c r="O29" s="299"/>
      <c r="P29" s="299"/>
      <c r="Q29" s="299"/>
      <c r="R29" s="124"/>
      <c r="S29" s="457"/>
      <c r="T29" s="458"/>
      <c r="U29" s="462"/>
      <c r="V29" s="463"/>
      <c r="W29" s="463"/>
      <c r="X29" s="463"/>
      <c r="Y29" s="464"/>
      <c r="Z29" s="468"/>
      <c r="AA29" s="469"/>
      <c r="AB29" s="469"/>
      <c r="AC29" s="469"/>
      <c r="AD29" s="469"/>
      <c r="AE29" s="470"/>
      <c r="AF29" s="468"/>
      <c r="AG29" s="469"/>
      <c r="AH29" s="469"/>
      <c r="AI29" s="469"/>
      <c r="AJ29" s="469"/>
      <c r="AK29" s="472"/>
    </row>
    <row r="30" spans="1:38" s="35" customFormat="1" ht="7.5" customHeight="1" thickBot="1" x14ac:dyDescent="0.2">
      <c r="A30" s="21"/>
      <c r="B30" s="125"/>
      <c r="C30" s="125"/>
      <c r="D30" s="125"/>
      <c r="E30" s="125"/>
      <c r="F30" s="126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8"/>
      <c r="S30" s="128"/>
      <c r="T30" s="125"/>
      <c r="U30" s="125"/>
      <c r="V30" s="125"/>
      <c r="W30" s="125"/>
      <c r="X30" s="125"/>
      <c r="Y30" s="125"/>
      <c r="Z30" s="125"/>
      <c r="AA30" s="125"/>
      <c r="AB30" s="125"/>
      <c r="AC30" s="129"/>
      <c r="AD30" s="129"/>
      <c r="AE30" s="129"/>
      <c r="AF30" s="129"/>
      <c r="AG30" s="129"/>
      <c r="AH30" s="427"/>
      <c r="AI30" s="427"/>
      <c r="AJ30" s="129"/>
      <c r="AK30" s="129"/>
    </row>
    <row r="31" spans="1:38" s="57" customFormat="1" ht="13.5" customHeight="1" x14ac:dyDescent="0.15">
      <c r="A31" s="31"/>
      <c r="B31" s="428" t="s">
        <v>
198</v>
      </c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130"/>
      <c r="Y31" s="130"/>
      <c r="Z31" s="432" t="s">
        <v>
52</v>
      </c>
      <c r="AA31" s="432"/>
      <c r="AB31" s="432"/>
      <c r="AC31" s="432"/>
      <c r="AD31" s="432"/>
      <c r="AE31" s="432"/>
      <c r="AF31" s="432"/>
      <c r="AG31" s="432"/>
      <c r="AH31" s="432"/>
      <c r="AI31" s="432"/>
      <c r="AJ31" s="432"/>
      <c r="AK31" s="433"/>
      <c r="AL31" s="56"/>
    </row>
    <row r="32" spans="1:38" s="57" customFormat="1" ht="13.5" customHeight="1" x14ac:dyDescent="0.15">
      <c r="A32" s="31"/>
      <c r="B32" s="430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131"/>
      <c r="Y32" s="131"/>
      <c r="Z32" s="434"/>
      <c r="AA32" s="434"/>
      <c r="AB32" s="434"/>
      <c r="AC32" s="434"/>
      <c r="AD32" s="434"/>
      <c r="AE32" s="434"/>
      <c r="AF32" s="434"/>
      <c r="AG32" s="434"/>
      <c r="AH32" s="434"/>
      <c r="AI32" s="434"/>
      <c r="AJ32" s="434"/>
      <c r="AK32" s="435"/>
      <c r="AL32" s="56"/>
    </row>
    <row r="33" spans="1:40" s="57" customFormat="1" ht="23.25" customHeight="1" x14ac:dyDescent="0.15">
      <c r="A33" s="31"/>
      <c r="B33" s="436" t="s">
        <v>
11</v>
      </c>
      <c r="C33" s="437"/>
      <c r="D33" s="437"/>
      <c r="E33" s="437"/>
      <c r="F33" s="438"/>
      <c r="G33" s="439" t="s">
        <v>
196</v>
      </c>
      <c r="H33" s="437"/>
      <c r="I33" s="437"/>
      <c r="J33" s="437"/>
      <c r="K33" s="437"/>
      <c r="L33" s="437"/>
      <c r="M33" s="438"/>
      <c r="N33" s="440" t="s">
        <v>
12</v>
      </c>
      <c r="O33" s="441"/>
      <c r="P33" s="441"/>
      <c r="Q33" s="441"/>
      <c r="R33" s="442"/>
      <c r="S33" s="443" t="s">
        <v>
53</v>
      </c>
      <c r="T33" s="437"/>
      <c r="U33" s="437"/>
      <c r="V33" s="437"/>
      <c r="W33" s="437"/>
      <c r="X33" s="437"/>
      <c r="Y33" s="438"/>
      <c r="Z33" s="439" t="s">
        <v>
196</v>
      </c>
      <c r="AA33" s="437"/>
      <c r="AB33" s="437"/>
      <c r="AC33" s="437"/>
      <c r="AD33" s="437"/>
      <c r="AE33" s="437"/>
      <c r="AF33" s="438"/>
      <c r="AG33" s="440" t="s">
        <v>
12</v>
      </c>
      <c r="AH33" s="441"/>
      <c r="AI33" s="441"/>
      <c r="AJ33" s="441"/>
      <c r="AK33" s="444"/>
      <c r="AL33" s="56"/>
    </row>
    <row r="34" spans="1:40" s="35" customFormat="1" ht="26.25" customHeight="1" x14ac:dyDescent="0.15">
      <c r="A34" s="32"/>
      <c r="B34" s="279" t="s">
        <v>
54</v>
      </c>
      <c r="C34" s="280"/>
      <c r="D34" s="280"/>
      <c r="E34" s="280"/>
      <c r="F34" s="281"/>
      <c r="G34" s="132"/>
      <c r="H34" s="286" t="s">
        <v>
197</v>
      </c>
      <c r="I34" s="286"/>
      <c r="J34" s="286"/>
      <c r="K34" s="286"/>
      <c r="L34" s="73" t="s">
        <v>
55</v>
      </c>
      <c r="M34" s="74"/>
      <c r="N34" s="133"/>
      <c r="O34" s="408" t="s">
        <v>
56</v>
      </c>
      <c r="P34" s="408"/>
      <c r="Q34" s="408"/>
      <c r="R34" s="134" t="s">
        <v>
55</v>
      </c>
      <c r="S34" s="409" t="s">
        <v>
57</v>
      </c>
      <c r="T34" s="410"/>
      <c r="U34" s="410"/>
      <c r="V34" s="410"/>
      <c r="W34" s="410"/>
      <c r="X34" s="410"/>
      <c r="Y34" s="411"/>
      <c r="Z34" s="103"/>
      <c r="AA34" s="415">
        <v>
-4.5</v>
      </c>
      <c r="AB34" s="415"/>
      <c r="AC34" s="415"/>
      <c r="AD34" s="104"/>
      <c r="AE34" s="105" t="s">
        <v>
18</v>
      </c>
      <c r="AF34" s="104"/>
      <c r="AG34" s="415">
        <v>
-4.5</v>
      </c>
      <c r="AH34" s="415"/>
      <c r="AI34" s="415"/>
      <c r="AJ34" s="135" t="s">
        <v>
55</v>
      </c>
      <c r="AK34" s="136"/>
      <c r="AL34" s="72"/>
    </row>
    <row r="35" spans="1:40" s="35" customFormat="1" ht="26.25" customHeight="1" x14ac:dyDescent="0.15">
      <c r="A35" s="32"/>
      <c r="B35" s="282"/>
      <c r="C35" s="283"/>
      <c r="D35" s="283"/>
      <c r="E35" s="283"/>
      <c r="F35" s="284"/>
      <c r="G35" s="109" t="s">
        <v>
58</v>
      </c>
      <c r="H35" s="137"/>
      <c r="I35" s="423">
        <v>
11.25</v>
      </c>
      <c r="J35" s="423"/>
      <c r="K35" s="137"/>
      <c r="L35" s="80" t="s">
        <v>
59</v>
      </c>
      <c r="M35" s="81"/>
      <c r="N35" s="138" t="s">
        <v>
58</v>
      </c>
      <c r="O35" s="424">
        <v>
11.25</v>
      </c>
      <c r="P35" s="424"/>
      <c r="Q35" s="424"/>
      <c r="R35" s="139" t="s">
        <v>
59</v>
      </c>
      <c r="S35" s="420"/>
      <c r="T35" s="421"/>
      <c r="U35" s="421"/>
      <c r="V35" s="421"/>
      <c r="W35" s="421"/>
      <c r="X35" s="421"/>
      <c r="Y35" s="422"/>
      <c r="Z35" s="109" t="s">
        <v>
58</v>
      </c>
      <c r="AA35" s="425">
        <v>
25</v>
      </c>
      <c r="AB35" s="425"/>
      <c r="AC35" s="425"/>
      <c r="AD35" s="116"/>
      <c r="AE35" s="111" t="s">
        <v>
59</v>
      </c>
      <c r="AF35" s="109" t="s">
        <v>
58</v>
      </c>
      <c r="AG35" s="426" t="s">
        <v>
199</v>
      </c>
      <c r="AH35" s="426"/>
      <c r="AI35" s="426"/>
      <c r="AJ35" s="140" t="s">
        <v>
59</v>
      </c>
      <c r="AK35" s="141"/>
    </row>
    <row r="36" spans="1:40" s="35" customFormat="1" ht="26.25" customHeight="1" x14ac:dyDescent="0.15">
      <c r="A36" s="32"/>
      <c r="B36" s="279" t="s">
        <v>
60</v>
      </c>
      <c r="C36" s="280"/>
      <c r="D36" s="280"/>
      <c r="E36" s="280"/>
      <c r="F36" s="281"/>
      <c r="G36" s="132"/>
      <c r="H36" s="286" t="s">
        <v>
197</v>
      </c>
      <c r="I36" s="286"/>
      <c r="J36" s="286"/>
      <c r="K36" s="286"/>
      <c r="L36" s="73" t="s">
        <v>
55</v>
      </c>
      <c r="M36" s="74"/>
      <c r="N36" s="133"/>
      <c r="O36" s="408" t="s">
        <v>
56</v>
      </c>
      <c r="P36" s="408"/>
      <c r="Q36" s="408"/>
      <c r="R36" s="134" t="s">
        <v>
55</v>
      </c>
      <c r="S36" s="409" t="s">
        <v>
61</v>
      </c>
      <c r="T36" s="410"/>
      <c r="U36" s="410"/>
      <c r="V36" s="410"/>
      <c r="W36" s="410"/>
      <c r="X36" s="410"/>
      <c r="Y36" s="411"/>
      <c r="Z36" s="103"/>
      <c r="AA36" s="415" t="s">
        <v>
197</v>
      </c>
      <c r="AB36" s="415"/>
      <c r="AC36" s="415"/>
      <c r="AD36" s="104"/>
      <c r="AE36" s="105" t="s">
        <v>
18</v>
      </c>
      <c r="AF36" s="142"/>
      <c r="AG36" s="415" t="s">
        <v>
32</v>
      </c>
      <c r="AH36" s="415"/>
      <c r="AI36" s="415"/>
      <c r="AJ36" s="143" t="s">
        <v>
55</v>
      </c>
      <c r="AK36" s="144"/>
      <c r="AL36" s="72"/>
    </row>
    <row r="37" spans="1:40" s="35" customFormat="1" ht="26.25" customHeight="1" thickBot="1" x14ac:dyDescent="0.2">
      <c r="A37" s="32"/>
      <c r="B37" s="405"/>
      <c r="C37" s="406"/>
      <c r="D37" s="406"/>
      <c r="E37" s="406"/>
      <c r="F37" s="407"/>
      <c r="G37" s="145" t="s">
        <v>
58</v>
      </c>
      <c r="H37" s="146"/>
      <c r="I37" s="416">
        <v>
16.25</v>
      </c>
      <c r="J37" s="416"/>
      <c r="K37" s="146"/>
      <c r="L37" s="122" t="s">
        <v>
59</v>
      </c>
      <c r="M37" s="123"/>
      <c r="N37" s="147" t="s">
        <v>
58</v>
      </c>
      <c r="O37" s="417">
        <v>
16.25</v>
      </c>
      <c r="P37" s="417"/>
      <c r="Q37" s="417"/>
      <c r="R37" s="148" t="s">
        <v>
59</v>
      </c>
      <c r="S37" s="412"/>
      <c r="T37" s="413"/>
      <c r="U37" s="413"/>
      <c r="V37" s="413"/>
      <c r="W37" s="413"/>
      <c r="X37" s="413"/>
      <c r="Y37" s="414"/>
      <c r="Z37" s="145" t="s">
        <v>
58</v>
      </c>
      <c r="AA37" s="418">
        <v>
350</v>
      </c>
      <c r="AB37" s="418"/>
      <c r="AC37" s="418"/>
      <c r="AD37" s="149"/>
      <c r="AE37" s="150" t="s">
        <v>
59</v>
      </c>
      <c r="AF37" s="145" t="s">
        <v>
58</v>
      </c>
      <c r="AG37" s="419" t="s">
        <v>
200</v>
      </c>
      <c r="AH37" s="419"/>
      <c r="AI37" s="419"/>
      <c r="AJ37" s="151" t="s">
        <v>
59</v>
      </c>
      <c r="AK37" s="152"/>
    </row>
    <row r="38" spans="1:40" s="35" customFormat="1" ht="8.25" customHeight="1" thickBot="1" x14ac:dyDescent="0.2">
      <c r="A38" s="21"/>
      <c r="B38" s="153"/>
      <c r="C38" s="153"/>
      <c r="D38" s="153"/>
      <c r="E38" s="153"/>
      <c r="F38" s="153"/>
      <c r="G38" s="50"/>
      <c r="H38" s="50"/>
      <c r="I38" s="154"/>
      <c r="J38" s="154"/>
      <c r="K38" s="50"/>
      <c r="L38" s="73"/>
      <c r="M38" s="73"/>
      <c r="N38" s="155"/>
      <c r="O38" s="155"/>
      <c r="P38" s="155"/>
      <c r="Q38" s="155"/>
      <c r="R38" s="155"/>
      <c r="S38" s="156"/>
      <c r="T38" s="156"/>
      <c r="U38" s="156"/>
      <c r="V38" s="156"/>
      <c r="W38" s="156"/>
      <c r="X38" s="156"/>
      <c r="Y38" s="156"/>
      <c r="Z38" s="50"/>
      <c r="AA38" s="157"/>
      <c r="AB38" s="157"/>
      <c r="AC38" s="157"/>
      <c r="AD38" s="104"/>
      <c r="AE38" s="104"/>
      <c r="AF38" s="76"/>
      <c r="AG38" s="76"/>
      <c r="AH38" s="76"/>
      <c r="AI38" s="76"/>
      <c r="AJ38" s="76"/>
      <c r="AK38" s="76"/>
    </row>
    <row r="39" spans="1:40" s="35" customFormat="1" ht="27" customHeight="1" x14ac:dyDescent="0.15">
      <c r="A39" s="32"/>
      <c r="B39" s="361" t="s">
        <v>
62</v>
      </c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3"/>
      <c r="T39" s="364" t="s">
        <v>
63</v>
      </c>
      <c r="U39" s="367" t="s">
        <v>
11</v>
      </c>
      <c r="V39" s="368"/>
      <c r="W39" s="369"/>
      <c r="X39" s="376" t="s">
        <v>
64</v>
      </c>
      <c r="Y39" s="377"/>
      <c r="Z39" s="378"/>
      <c r="AA39" s="376" t="s">
        <v>
65</v>
      </c>
      <c r="AB39" s="377"/>
      <c r="AC39" s="378"/>
      <c r="AD39" s="376" t="s">
        <v>
201</v>
      </c>
      <c r="AE39" s="339"/>
      <c r="AF39" s="339"/>
      <c r="AG39" s="385"/>
      <c r="AH39" s="338" t="s">
        <v>
66</v>
      </c>
      <c r="AI39" s="339"/>
      <c r="AJ39" s="339"/>
      <c r="AK39" s="340"/>
    </row>
    <row r="40" spans="1:40" s="35" customFormat="1" ht="23.25" customHeight="1" x14ac:dyDescent="0.15">
      <c r="A40" s="32"/>
      <c r="B40" s="279" t="s">
        <v>
11</v>
      </c>
      <c r="C40" s="280"/>
      <c r="D40" s="281"/>
      <c r="E40" s="350" t="s">
        <v>
202</v>
      </c>
      <c r="F40" s="351"/>
      <c r="G40" s="351"/>
      <c r="H40" s="351"/>
      <c r="I40" s="351"/>
      <c r="J40" s="351"/>
      <c r="K40" s="351"/>
      <c r="L40" s="351"/>
      <c r="M40" s="351"/>
      <c r="N40" s="352"/>
      <c r="O40" s="350" t="s">
        <v>
9</v>
      </c>
      <c r="P40" s="351"/>
      <c r="Q40" s="351"/>
      <c r="R40" s="351"/>
      <c r="S40" s="353"/>
      <c r="T40" s="365"/>
      <c r="U40" s="370"/>
      <c r="V40" s="371"/>
      <c r="W40" s="372"/>
      <c r="X40" s="379"/>
      <c r="Y40" s="380"/>
      <c r="Z40" s="381"/>
      <c r="AA40" s="379"/>
      <c r="AB40" s="380"/>
      <c r="AC40" s="381"/>
      <c r="AD40" s="341"/>
      <c r="AE40" s="342"/>
      <c r="AF40" s="342"/>
      <c r="AG40" s="386"/>
      <c r="AH40" s="341"/>
      <c r="AI40" s="342"/>
      <c r="AJ40" s="342"/>
      <c r="AK40" s="343"/>
    </row>
    <row r="41" spans="1:40" s="35" customFormat="1" ht="18" customHeight="1" x14ac:dyDescent="0.15">
      <c r="A41" s="32"/>
      <c r="B41" s="347"/>
      <c r="C41" s="348"/>
      <c r="D41" s="349"/>
      <c r="E41" s="315" t="s">
        <v>
67</v>
      </c>
      <c r="F41" s="280"/>
      <c r="G41" s="281"/>
      <c r="H41" s="315" t="s">
        <v>
68</v>
      </c>
      <c r="I41" s="280"/>
      <c r="J41" s="280"/>
      <c r="K41" s="281"/>
      <c r="L41" s="354" t="s">
        <v>
69</v>
      </c>
      <c r="M41" s="355"/>
      <c r="N41" s="356"/>
      <c r="O41" s="315" t="s">
        <v>
67</v>
      </c>
      <c r="P41" s="281"/>
      <c r="Q41" s="315" t="s">
        <v>
70</v>
      </c>
      <c r="R41" s="280"/>
      <c r="S41" s="357"/>
      <c r="T41" s="365"/>
      <c r="U41" s="373"/>
      <c r="V41" s="374"/>
      <c r="W41" s="375"/>
      <c r="X41" s="382"/>
      <c r="Y41" s="383"/>
      <c r="Z41" s="384"/>
      <c r="AA41" s="382"/>
      <c r="AB41" s="383"/>
      <c r="AC41" s="384"/>
      <c r="AD41" s="344"/>
      <c r="AE41" s="345"/>
      <c r="AF41" s="345"/>
      <c r="AG41" s="387"/>
      <c r="AH41" s="344"/>
      <c r="AI41" s="345"/>
      <c r="AJ41" s="345"/>
      <c r="AK41" s="346"/>
    </row>
    <row r="42" spans="1:40" s="35" customFormat="1" ht="18" customHeight="1" x14ac:dyDescent="0.15">
      <c r="A42" s="32"/>
      <c r="B42" s="282"/>
      <c r="C42" s="283"/>
      <c r="D42" s="284"/>
      <c r="E42" s="316"/>
      <c r="F42" s="283"/>
      <c r="G42" s="284"/>
      <c r="H42" s="358" t="s">
        <v>
71</v>
      </c>
      <c r="I42" s="359"/>
      <c r="J42" s="359"/>
      <c r="K42" s="360"/>
      <c r="L42" s="388" t="s">
        <v>
67</v>
      </c>
      <c r="M42" s="389"/>
      <c r="N42" s="390"/>
      <c r="O42" s="316"/>
      <c r="P42" s="284"/>
      <c r="Q42" s="358" t="s">
        <v>
71</v>
      </c>
      <c r="R42" s="359"/>
      <c r="S42" s="391"/>
      <c r="T42" s="365"/>
      <c r="U42" s="328" t="s">
        <v>
83</v>
      </c>
      <c r="V42" s="329"/>
      <c r="W42" s="329"/>
      <c r="X42" s="158"/>
      <c r="Y42" s="159"/>
      <c r="Z42" s="160" t="s">
        <v>
17</v>
      </c>
      <c r="AA42" s="158"/>
      <c r="AB42" s="159"/>
      <c r="AC42" s="160" t="s">
        <v>
17</v>
      </c>
      <c r="AD42" s="142"/>
      <c r="AE42" s="87"/>
      <c r="AF42" s="87"/>
      <c r="AG42" s="160" t="s">
        <v>
17</v>
      </c>
      <c r="AH42" s="158"/>
      <c r="AI42" s="71"/>
      <c r="AJ42" s="71"/>
      <c r="AK42" s="161" t="s">
        <v>
17</v>
      </c>
    </row>
    <row r="43" spans="1:40" s="35" customFormat="1" ht="12.6" customHeight="1" x14ac:dyDescent="0.15">
      <c r="A43" s="32"/>
      <c r="B43" s="396" t="s">
        <v>
72</v>
      </c>
      <c r="C43" s="162"/>
      <c r="D43" s="71"/>
      <c r="E43" s="163"/>
      <c r="F43" s="71"/>
      <c r="G43" s="65" t="s">
        <v>
7</v>
      </c>
      <c r="H43" s="64"/>
      <c r="I43" s="63"/>
      <c r="J43" s="63"/>
      <c r="K43" s="65" t="s">
        <v>
73</v>
      </c>
      <c r="L43" s="63"/>
      <c r="M43" s="63"/>
      <c r="N43" s="65" t="s">
        <v>
7</v>
      </c>
      <c r="O43" s="64"/>
      <c r="P43" s="65" t="s">
        <v>
7</v>
      </c>
      <c r="Q43" s="64"/>
      <c r="R43" s="63"/>
      <c r="S43" s="63" t="s">
        <v>
73</v>
      </c>
      <c r="T43" s="365"/>
      <c r="U43" s="392"/>
      <c r="V43" s="393"/>
      <c r="W43" s="393"/>
      <c r="X43" s="311">
        <v>
22276129</v>
      </c>
      <c r="Y43" s="312"/>
      <c r="Z43" s="313"/>
      <c r="AA43" s="311">
        <v>
55214</v>
      </c>
      <c r="AB43" s="312"/>
      <c r="AC43" s="313"/>
      <c r="AD43" s="399">
        <v>
43274517</v>
      </c>
      <c r="AE43" s="400"/>
      <c r="AF43" s="400"/>
      <c r="AG43" s="401"/>
      <c r="AH43" s="311">
        <v>
65605860</v>
      </c>
      <c r="AI43" s="312"/>
      <c r="AJ43" s="312"/>
      <c r="AK43" s="314"/>
    </row>
    <row r="44" spans="1:40" s="35" customFormat="1" ht="39" customHeight="1" x14ac:dyDescent="0.15">
      <c r="A44" s="32"/>
      <c r="B44" s="397"/>
      <c r="C44" s="316" t="s">
        <v>
74</v>
      </c>
      <c r="D44" s="284"/>
      <c r="E44" s="274">
        <v>
1734</v>
      </c>
      <c r="F44" s="275"/>
      <c r="G44" s="81"/>
      <c r="H44" s="288">
        <v>
287459</v>
      </c>
      <c r="I44" s="289"/>
      <c r="J44" s="289"/>
      <c r="K44" s="290"/>
      <c r="L44" s="274">
        <v>
116</v>
      </c>
      <c r="M44" s="275"/>
      <c r="N44" s="81"/>
      <c r="O44" s="293">
        <v>
1685</v>
      </c>
      <c r="P44" s="294"/>
      <c r="Q44" s="288">
        <v>
291883</v>
      </c>
      <c r="R44" s="289"/>
      <c r="S44" s="327"/>
      <c r="T44" s="365"/>
      <c r="U44" s="394"/>
      <c r="V44" s="395"/>
      <c r="W44" s="395"/>
      <c r="X44" s="274"/>
      <c r="Y44" s="275"/>
      <c r="Z44" s="276"/>
      <c r="AA44" s="274"/>
      <c r="AB44" s="275"/>
      <c r="AC44" s="276"/>
      <c r="AD44" s="402"/>
      <c r="AE44" s="403"/>
      <c r="AF44" s="403"/>
      <c r="AG44" s="404"/>
      <c r="AH44" s="274"/>
      <c r="AI44" s="275"/>
      <c r="AJ44" s="275"/>
      <c r="AK44" s="278"/>
      <c r="AM44" s="34"/>
      <c r="AN44" s="34"/>
    </row>
    <row r="45" spans="1:40" s="35" customFormat="1" ht="39" customHeight="1" x14ac:dyDescent="0.15">
      <c r="A45" s="32"/>
      <c r="B45" s="397"/>
      <c r="C45" s="164"/>
      <c r="D45" s="165" t="s">
        <v>
75</v>
      </c>
      <c r="E45" s="263">
        <v>
177</v>
      </c>
      <c r="F45" s="264"/>
      <c r="G45" s="81"/>
      <c r="H45" s="260">
        <v>
284334</v>
      </c>
      <c r="I45" s="261"/>
      <c r="J45" s="261"/>
      <c r="K45" s="262"/>
      <c r="L45" s="263">
        <v>
2</v>
      </c>
      <c r="M45" s="264"/>
      <c r="N45" s="81"/>
      <c r="O45" s="265">
        <v>
184</v>
      </c>
      <c r="P45" s="266"/>
      <c r="Q45" s="260">
        <v>
287583</v>
      </c>
      <c r="R45" s="261"/>
      <c r="S45" s="297"/>
      <c r="T45" s="365"/>
      <c r="U45" s="317" t="s">
        <v>
203</v>
      </c>
      <c r="V45" s="334" t="s">
        <v>
76</v>
      </c>
      <c r="W45" s="335"/>
      <c r="X45" s="311">
        <v>
2771581</v>
      </c>
      <c r="Y45" s="312"/>
      <c r="Z45" s="313"/>
      <c r="AA45" s="311">
        <v>
196</v>
      </c>
      <c r="AB45" s="312"/>
      <c r="AC45" s="313"/>
      <c r="AD45" s="311">
        <v>
5113329</v>
      </c>
      <c r="AE45" s="312"/>
      <c r="AF45" s="312"/>
      <c r="AG45" s="313"/>
      <c r="AH45" s="311">
        <v>
7885106</v>
      </c>
      <c r="AI45" s="312"/>
      <c r="AJ45" s="312"/>
      <c r="AK45" s="314"/>
    </row>
    <row r="46" spans="1:40" s="35" customFormat="1" ht="18.75" customHeight="1" x14ac:dyDescent="0.15">
      <c r="A46" s="32"/>
      <c r="B46" s="397"/>
      <c r="C46" s="315" t="s">
        <v>
77</v>
      </c>
      <c r="D46" s="281"/>
      <c r="E46" s="271">
        <v>
70</v>
      </c>
      <c r="F46" s="272"/>
      <c r="G46" s="166"/>
      <c r="H46" s="285">
        <v>
318908</v>
      </c>
      <c r="I46" s="286"/>
      <c r="J46" s="286"/>
      <c r="K46" s="287"/>
      <c r="L46" s="271">
        <v>
7</v>
      </c>
      <c r="M46" s="272"/>
      <c r="N46" s="166"/>
      <c r="O46" s="291">
        <v>
70</v>
      </c>
      <c r="P46" s="292"/>
      <c r="Q46" s="320">
        <v>
330222</v>
      </c>
      <c r="R46" s="321"/>
      <c r="S46" s="322"/>
      <c r="T46" s="365"/>
      <c r="U46" s="318"/>
      <c r="V46" s="336"/>
      <c r="W46" s="337"/>
      <c r="X46" s="274"/>
      <c r="Y46" s="275"/>
      <c r="Z46" s="276"/>
      <c r="AA46" s="274"/>
      <c r="AB46" s="275"/>
      <c r="AC46" s="276"/>
      <c r="AD46" s="274"/>
      <c r="AE46" s="275"/>
      <c r="AF46" s="275"/>
      <c r="AG46" s="276"/>
      <c r="AH46" s="274"/>
      <c r="AI46" s="275"/>
      <c r="AJ46" s="275"/>
      <c r="AK46" s="278"/>
    </row>
    <row r="47" spans="1:40" s="35" customFormat="1" ht="18.75" customHeight="1" x14ac:dyDescent="0.15">
      <c r="A47" s="32"/>
      <c r="B47" s="397"/>
      <c r="C47" s="316"/>
      <c r="D47" s="284"/>
      <c r="E47" s="274"/>
      <c r="F47" s="275"/>
      <c r="G47" s="81"/>
      <c r="H47" s="288"/>
      <c r="I47" s="289"/>
      <c r="J47" s="289"/>
      <c r="K47" s="290"/>
      <c r="L47" s="274"/>
      <c r="M47" s="275"/>
      <c r="N47" s="81"/>
      <c r="O47" s="293"/>
      <c r="P47" s="294"/>
      <c r="Q47" s="323"/>
      <c r="R47" s="324"/>
      <c r="S47" s="325"/>
      <c r="T47" s="365"/>
      <c r="U47" s="318"/>
      <c r="V47" s="334" t="s">
        <v>
78</v>
      </c>
      <c r="W47" s="335"/>
      <c r="X47" s="271">
        <v>
5320177</v>
      </c>
      <c r="Y47" s="272"/>
      <c r="Z47" s="273"/>
      <c r="AA47" s="271">
        <v>
0</v>
      </c>
      <c r="AB47" s="272"/>
      <c r="AC47" s="273"/>
      <c r="AD47" s="271">
        <v>
6671755</v>
      </c>
      <c r="AE47" s="272"/>
      <c r="AF47" s="272"/>
      <c r="AG47" s="273"/>
      <c r="AH47" s="271">
        <v>
11991932</v>
      </c>
      <c r="AI47" s="272"/>
      <c r="AJ47" s="272"/>
      <c r="AK47" s="277"/>
    </row>
    <row r="48" spans="1:40" s="35" customFormat="1" ht="39" customHeight="1" x14ac:dyDescent="0.15">
      <c r="A48" s="32"/>
      <c r="B48" s="397"/>
      <c r="C48" s="295" t="s">
        <v>
79</v>
      </c>
      <c r="D48" s="296"/>
      <c r="E48" s="263">
        <v>
0</v>
      </c>
      <c r="F48" s="264"/>
      <c r="G48" s="81"/>
      <c r="H48" s="260" t="s">
        <v>
197</v>
      </c>
      <c r="I48" s="261"/>
      <c r="J48" s="261"/>
      <c r="K48" s="262"/>
      <c r="L48" s="263">
        <v>
0</v>
      </c>
      <c r="M48" s="264"/>
      <c r="N48" s="81"/>
      <c r="O48" s="265">
        <v>
0</v>
      </c>
      <c r="P48" s="266"/>
      <c r="Q48" s="260" t="s">
        <v>
32</v>
      </c>
      <c r="R48" s="261"/>
      <c r="S48" s="297"/>
      <c r="T48" s="365"/>
      <c r="U48" s="318"/>
      <c r="V48" s="336"/>
      <c r="W48" s="337"/>
      <c r="X48" s="274"/>
      <c r="Y48" s="275"/>
      <c r="Z48" s="276"/>
      <c r="AA48" s="274"/>
      <c r="AB48" s="275"/>
      <c r="AC48" s="276"/>
      <c r="AD48" s="274"/>
      <c r="AE48" s="275"/>
      <c r="AF48" s="275"/>
      <c r="AG48" s="276"/>
      <c r="AH48" s="274"/>
      <c r="AI48" s="275"/>
      <c r="AJ48" s="275"/>
      <c r="AK48" s="278"/>
    </row>
    <row r="49" spans="1:40" s="35" customFormat="1" ht="39" customHeight="1" x14ac:dyDescent="0.15">
      <c r="A49" s="32"/>
      <c r="B49" s="398"/>
      <c r="C49" s="295" t="s">
        <v>
80</v>
      </c>
      <c r="D49" s="296"/>
      <c r="E49" s="263">
        <f>
E44+E46+E48</f>
        <v>
1804</v>
      </c>
      <c r="F49" s="264"/>
      <c r="G49" s="81"/>
      <c r="H49" s="260">
        <v>
288679</v>
      </c>
      <c r="I49" s="261"/>
      <c r="J49" s="261"/>
      <c r="K49" s="262"/>
      <c r="L49" s="263">
        <f>
L44+L46+L48</f>
        <v>
123</v>
      </c>
      <c r="M49" s="264"/>
      <c r="N49" s="81"/>
      <c r="O49" s="265">
        <f>
O44+O46+O48</f>
        <v>
1755</v>
      </c>
      <c r="P49" s="266"/>
      <c r="Q49" s="260">
        <v>
293412</v>
      </c>
      <c r="R49" s="261"/>
      <c r="S49" s="297"/>
      <c r="T49" s="365"/>
      <c r="U49" s="318"/>
      <c r="V49" s="267" t="s">
        <v>
81</v>
      </c>
      <c r="W49" s="268"/>
      <c r="X49" s="271">
        <v>
0</v>
      </c>
      <c r="Y49" s="272"/>
      <c r="Z49" s="273"/>
      <c r="AA49" s="271">
        <v>
0</v>
      </c>
      <c r="AB49" s="272"/>
      <c r="AC49" s="273"/>
      <c r="AD49" s="271">
        <v>
1</v>
      </c>
      <c r="AE49" s="272"/>
      <c r="AF49" s="272"/>
      <c r="AG49" s="273"/>
      <c r="AH49" s="271">
        <v>
1</v>
      </c>
      <c r="AI49" s="272"/>
      <c r="AJ49" s="272"/>
      <c r="AK49" s="277"/>
    </row>
    <row r="50" spans="1:40" s="35" customFormat="1" ht="18.75" customHeight="1" x14ac:dyDescent="0.15">
      <c r="A50" s="32"/>
      <c r="B50" s="279" t="s">
        <v>
82</v>
      </c>
      <c r="C50" s="280"/>
      <c r="D50" s="281"/>
      <c r="E50" s="271">
        <v>
103</v>
      </c>
      <c r="F50" s="272"/>
      <c r="G50" s="166"/>
      <c r="H50" s="285">
        <v>
291770</v>
      </c>
      <c r="I50" s="286"/>
      <c r="J50" s="286"/>
      <c r="K50" s="287"/>
      <c r="L50" s="271">
        <v>
9</v>
      </c>
      <c r="M50" s="272"/>
      <c r="N50" s="166"/>
      <c r="O50" s="291">
        <v>
101</v>
      </c>
      <c r="P50" s="292"/>
      <c r="Q50" s="285">
        <v>
303291</v>
      </c>
      <c r="R50" s="286"/>
      <c r="S50" s="326"/>
      <c r="T50" s="365"/>
      <c r="U50" s="319"/>
      <c r="V50" s="269"/>
      <c r="W50" s="270"/>
      <c r="X50" s="274"/>
      <c r="Y50" s="275"/>
      <c r="Z50" s="276"/>
      <c r="AA50" s="274"/>
      <c r="AB50" s="275"/>
      <c r="AC50" s="276"/>
      <c r="AD50" s="274"/>
      <c r="AE50" s="275"/>
      <c r="AF50" s="275"/>
      <c r="AG50" s="276"/>
      <c r="AH50" s="274"/>
      <c r="AI50" s="275"/>
      <c r="AJ50" s="275"/>
      <c r="AK50" s="278"/>
    </row>
    <row r="51" spans="1:40" s="35" customFormat="1" ht="18.75" customHeight="1" x14ac:dyDescent="0.15">
      <c r="A51" s="32"/>
      <c r="B51" s="282"/>
      <c r="C51" s="283"/>
      <c r="D51" s="284"/>
      <c r="E51" s="274"/>
      <c r="F51" s="275"/>
      <c r="G51" s="81"/>
      <c r="H51" s="288"/>
      <c r="I51" s="289"/>
      <c r="J51" s="289"/>
      <c r="K51" s="290"/>
      <c r="L51" s="274"/>
      <c r="M51" s="275"/>
      <c r="N51" s="81"/>
      <c r="O51" s="293"/>
      <c r="P51" s="294"/>
      <c r="Q51" s="288"/>
      <c r="R51" s="289"/>
      <c r="S51" s="327"/>
      <c r="T51" s="365"/>
      <c r="U51" s="328" t="s">
        <v>
204</v>
      </c>
      <c r="V51" s="329"/>
      <c r="W51" s="330"/>
      <c r="X51" s="271">
        <f>
X43+X45-X47+X49</f>
        <v>
19727533</v>
      </c>
      <c r="Y51" s="272"/>
      <c r="Z51" s="273"/>
      <c r="AA51" s="271">
        <f>
AA43+AA45-AA47+AA49</f>
        <v>
55410</v>
      </c>
      <c r="AB51" s="272"/>
      <c r="AC51" s="273"/>
      <c r="AD51" s="301">
        <f>
AD43+AD45-AD47+AD49</f>
        <v>
41716092</v>
      </c>
      <c r="AE51" s="302"/>
      <c r="AF51" s="302"/>
      <c r="AG51" s="303"/>
      <c r="AH51" s="271">
        <f>
AH43+AH45-AH47+AH49</f>
        <v>
61499035</v>
      </c>
      <c r="AI51" s="272"/>
      <c r="AJ51" s="272"/>
      <c r="AK51" s="277"/>
      <c r="AM51" s="34"/>
      <c r="AN51" s="34"/>
    </row>
    <row r="52" spans="1:40" s="35" customFormat="1" ht="39.75" customHeight="1" thickBot="1" x14ac:dyDescent="0.2">
      <c r="A52" s="32"/>
      <c r="B52" s="308" t="s">
        <v>
66</v>
      </c>
      <c r="C52" s="309"/>
      <c r="D52" s="310"/>
      <c r="E52" s="252">
        <f>
E49+E50</f>
        <v>
1907</v>
      </c>
      <c r="F52" s="253"/>
      <c r="G52" s="123"/>
      <c r="H52" s="254">
        <v>
288847</v>
      </c>
      <c r="I52" s="255"/>
      <c r="J52" s="255"/>
      <c r="K52" s="256"/>
      <c r="L52" s="252">
        <f>
L49+L50</f>
        <v>
132</v>
      </c>
      <c r="M52" s="253"/>
      <c r="N52" s="123"/>
      <c r="O52" s="257">
        <f>
O49+O50</f>
        <v>
1856</v>
      </c>
      <c r="P52" s="258"/>
      <c r="Q52" s="254">
        <v>
293950</v>
      </c>
      <c r="R52" s="255"/>
      <c r="S52" s="259"/>
      <c r="T52" s="366"/>
      <c r="U52" s="331"/>
      <c r="V52" s="332"/>
      <c r="W52" s="333"/>
      <c r="X52" s="298"/>
      <c r="Y52" s="299"/>
      <c r="Z52" s="300"/>
      <c r="AA52" s="298"/>
      <c r="AB52" s="299"/>
      <c r="AC52" s="300"/>
      <c r="AD52" s="304"/>
      <c r="AE52" s="305"/>
      <c r="AF52" s="305"/>
      <c r="AG52" s="306"/>
      <c r="AH52" s="298"/>
      <c r="AI52" s="299"/>
      <c r="AJ52" s="299"/>
      <c r="AK52" s="307"/>
    </row>
    <row r="53" spans="1:40" s="35" customFormat="1" ht="14.25" x14ac:dyDescent="0.15">
      <c r="A53" s="21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</row>
    <row r="54" spans="1:40" s="35" customFormat="1" ht="14.25" x14ac:dyDescent="0.15">
      <c r="A54" s="33"/>
      <c r="B54" s="168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</row>
    <row r="55" spans="1:40" s="35" customFormat="1" ht="14.25" x14ac:dyDescent="0.15">
      <c r="A55" s="33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</row>
    <row r="56" spans="1:40" s="35" customFormat="1" ht="14.25" x14ac:dyDescent="0.15">
      <c r="A56" s="33"/>
      <c r="B56" s="60"/>
      <c r="C56" s="60"/>
      <c r="D56" s="168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</row>
    <row r="57" spans="1:40" s="169" customFormat="1" ht="13.5" x14ac:dyDescent="0.15">
      <c r="A57" s="33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</row>
    <row r="58" spans="1:40" s="35" customFormat="1" ht="14.25" x14ac:dyDescent="0.15">
      <c r="A58" s="33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</row>
    <row r="59" spans="1:40" s="35" customFormat="1" x14ac:dyDescent="0.15">
      <c r="A59" s="2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</row>
    <row r="60" spans="1:40" s="35" customFormat="1" x14ac:dyDescent="0.15">
      <c r="A60" s="21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</row>
    <row r="61" spans="1:40" s="35" customFormat="1" x14ac:dyDescent="0.15">
      <c r="A61" s="21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</row>
    <row r="62" spans="1:40" s="35" customFormat="1" x14ac:dyDescent="0.15">
      <c r="A62" s="2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</row>
    <row r="63" spans="1:40" s="35" customFormat="1" x14ac:dyDescent="0.15">
      <c r="A63" s="2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</row>
    <row r="64" spans="1:40" s="35" customFormat="1" x14ac:dyDescent="0.15">
      <c r="A64" s="21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7" s="35" customFormat="1" x14ac:dyDescent="0.15">
      <c r="A65" s="21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</row>
    <row r="66" spans="1:37" s="35" customFormat="1" x14ac:dyDescent="0.15">
      <c r="A66" s="21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</row>
    <row r="67" spans="1:37" s="35" customFormat="1" x14ac:dyDescent="0.15">
      <c r="A67" s="21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</row>
    <row r="68" spans="1:37" s="35" customFormat="1" x14ac:dyDescent="0.15">
      <c r="A68" s="21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</row>
    <row r="69" spans="1:37" s="35" customFormat="1" x14ac:dyDescent="0.15">
      <c r="A69" s="21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</row>
    <row r="70" spans="1:37" s="35" customFormat="1" x14ac:dyDescent="0.15">
      <c r="A70" s="21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</row>
    <row r="71" spans="1:37" s="35" customFormat="1" x14ac:dyDescent="0.15">
      <c r="A71" s="21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</row>
    <row r="72" spans="1:37" s="35" customFormat="1" x14ac:dyDescent="0.15">
      <c r="A72" s="21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</row>
    <row r="73" spans="1:37" s="35" customFormat="1" x14ac:dyDescent="0.15">
      <c r="A73" s="21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</row>
    <row r="74" spans="1:37" s="35" customFormat="1" x14ac:dyDescent="0.15">
      <c r="A74" s="21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</row>
    <row r="75" spans="1:37" s="35" customFormat="1" x14ac:dyDescent="0.15">
      <c r="A75" s="21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</row>
    <row r="76" spans="1:37" s="35" customFormat="1" x14ac:dyDescent="0.15">
      <c r="A76" s="21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</row>
    <row r="77" spans="1:37" s="35" customFormat="1" x14ac:dyDescent="0.15">
      <c r="A77" s="21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</row>
    <row r="78" spans="1:37" s="35" customFormat="1" x14ac:dyDescent="0.15">
      <c r="A78" s="21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</row>
    <row r="79" spans="1:37" s="35" customFormat="1" x14ac:dyDescent="0.15">
      <c r="A79" s="21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</row>
    <row r="80" spans="1:37" s="35" customFormat="1" x14ac:dyDescent="0.15">
      <c r="A80" s="21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</row>
    <row r="81" spans="1:37" s="35" customFormat="1" x14ac:dyDescent="0.15">
      <c r="A81" s="21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</row>
    <row r="82" spans="1:37" s="35" customFormat="1" x14ac:dyDescent="0.15">
      <c r="A82" s="21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</row>
    <row r="83" spans="1:37" s="35" customFormat="1" x14ac:dyDescent="0.15">
      <c r="A83" s="21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</row>
    <row r="84" spans="1:37" s="35" customFormat="1" x14ac:dyDescent="0.15">
      <c r="A84" s="21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</row>
    <row r="85" spans="1:37" s="35" customFormat="1" x14ac:dyDescent="0.15">
      <c r="A85" s="21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</row>
    <row r="86" spans="1:37" s="35" customFormat="1" x14ac:dyDescent="0.15">
      <c r="A86" s="21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</row>
    <row r="87" spans="1:37" s="35" customFormat="1" x14ac:dyDescent="0.15">
      <c r="A87" s="21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</row>
    <row r="88" spans="1:37" s="35" customFormat="1" x14ac:dyDescent="0.15">
      <c r="A88" s="21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</row>
    <row r="89" spans="1:37" s="35" customFormat="1" x14ac:dyDescent="0.15">
      <c r="A89" s="21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</row>
    <row r="90" spans="1:37" s="35" customFormat="1" x14ac:dyDescent="0.15">
      <c r="A90" s="21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</row>
    <row r="91" spans="1:37" s="35" customFormat="1" x14ac:dyDescent="0.15">
      <c r="A91" s="21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</row>
    <row r="92" spans="1:37" s="35" customFormat="1" x14ac:dyDescent="0.15">
      <c r="A92" s="21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</row>
    <row r="93" spans="1:37" s="35" customFormat="1" x14ac:dyDescent="0.15">
      <c r="A93" s="21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</row>
    <row r="94" spans="1:37" s="35" customFormat="1" x14ac:dyDescent="0.15">
      <c r="A94" s="21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</row>
    <row r="95" spans="1:37" s="35" customFormat="1" x14ac:dyDescent="0.15">
      <c r="A95" s="21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</row>
    <row r="96" spans="1:37" s="35" customFormat="1" x14ac:dyDescent="0.15">
      <c r="A96" s="21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</row>
    <row r="97" spans="1:37" s="35" customFormat="1" x14ac:dyDescent="0.15">
      <c r="A97" s="21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</row>
    <row r="98" spans="1:37" s="35" customFormat="1" x14ac:dyDescent="0.15">
      <c r="A98" s="21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s="35" customFormat="1" x14ac:dyDescent="0.15">
      <c r="A99" s="21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</row>
    <row r="100" spans="1:37" s="35" customFormat="1" x14ac:dyDescent="0.15">
      <c r="A100" s="21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</row>
    <row r="101" spans="1:37" s="35" customFormat="1" x14ac:dyDescent="0.15">
      <c r="A101" s="21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</row>
    <row r="102" spans="1:37" s="35" customFormat="1" x14ac:dyDescent="0.15">
      <c r="A102" s="21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</row>
    <row r="103" spans="1:37" s="35" customFormat="1" x14ac:dyDescent="0.15">
      <c r="A103" s="21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</row>
    <row r="104" spans="1:37" s="35" customFormat="1" x14ac:dyDescent="0.15">
      <c r="A104" s="21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</row>
    <row r="105" spans="1:37" s="35" customFormat="1" x14ac:dyDescent="0.15">
      <c r="A105" s="21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</row>
    <row r="106" spans="1:37" s="35" customFormat="1" x14ac:dyDescent="0.15">
      <c r="A106" s="21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</row>
    <row r="107" spans="1:37" s="35" customFormat="1" x14ac:dyDescent="0.15">
      <c r="A107" s="21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</row>
    <row r="108" spans="1:37" s="35" customFormat="1" x14ac:dyDescent="0.15">
      <c r="A108" s="21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</row>
    <row r="109" spans="1:37" s="35" customFormat="1" x14ac:dyDescent="0.15">
      <c r="A109" s="2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</row>
    <row r="110" spans="1:37" s="35" customFormat="1" x14ac:dyDescent="0.15">
      <c r="A110" s="21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</row>
    <row r="111" spans="1:37" s="35" customFormat="1" x14ac:dyDescent="0.15">
      <c r="A111" s="21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</row>
    <row r="112" spans="1:37" s="35" customFormat="1" x14ac:dyDescent="0.15">
      <c r="A112" s="21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</row>
    <row r="113" spans="1:37" s="35" customFormat="1" x14ac:dyDescent="0.15">
      <c r="A113" s="21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</row>
    <row r="114" spans="1:37" s="35" customFormat="1" x14ac:dyDescent="0.15">
      <c r="A114" s="21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</row>
    <row r="115" spans="1:37" s="35" customFormat="1" x14ac:dyDescent="0.15">
      <c r="A115" s="2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</row>
    <row r="116" spans="1:37" s="35" customFormat="1" x14ac:dyDescent="0.15">
      <c r="A116" s="21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</row>
    <row r="117" spans="1:37" s="35" customFormat="1" x14ac:dyDescent="0.15">
      <c r="A117" s="21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</row>
    <row r="118" spans="1:37" s="35" customFormat="1" x14ac:dyDescent="0.15">
      <c r="A118" s="21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</row>
    <row r="119" spans="1:37" s="35" customFormat="1" x14ac:dyDescent="0.15">
      <c r="A119" s="21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</row>
    <row r="120" spans="1:37" s="35" customFormat="1" x14ac:dyDescent="0.15">
      <c r="A120" s="21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</row>
    <row r="121" spans="1:37" s="35" customFormat="1" x14ac:dyDescent="0.15">
      <c r="A121" s="21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</row>
    <row r="122" spans="1:37" s="35" customFormat="1" x14ac:dyDescent="0.15">
      <c r="A122" s="21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</row>
    <row r="123" spans="1:37" s="35" customFormat="1" x14ac:dyDescent="0.15">
      <c r="A123" s="21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</row>
    <row r="124" spans="1:37" s="35" customFormat="1" x14ac:dyDescent="0.15">
      <c r="A124" s="21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</row>
    <row r="125" spans="1:37" s="35" customFormat="1" x14ac:dyDescent="0.15">
      <c r="A125" s="21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</row>
    <row r="126" spans="1:37" s="35" customFormat="1" x14ac:dyDescent="0.15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</row>
    <row r="127" spans="1:37" s="35" customFormat="1" x14ac:dyDescent="0.15">
      <c r="A127" s="21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</row>
    <row r="128" spans="1:37" s="35" customFormat="1" x14ac:dyDescent="0.15">
      <c r="A128" s="21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</row>
    <row r="129" spans="1:37" s="35" customFormat="1" x14ac:dyDescent="0.15">
      <c r="A129" s="21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</row>
    <row r="130" spans="1:37" s="35" customFormat="1" x14ac:dyDescent="0.15">
      <c r="A130" s="21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</row>
    <row r="131" spans="1:37" s="35" customFormat="1" x14ac:dyDescent="0.15">
      <c r="A131" s="21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</row>
    <row r="132" spans="1:37" s="35" customFormat="1" x14ac:dyDescent="0.15">
      <c r="A132" s="21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</row>
    <row r="133" spans="1:37" s="35" customFormat="1" x14ac:dyDescent="0.15">
      <c r="A133" s="21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</row>
    <row r="134" spans="1:37" s="35" customFormat="1" x14ac:dyDescent="0.15">
      <c r="A134" s="21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H48:K48"/>
    <mergeCell ref="L48:M48"/>
    <mergeCell ref="O48:P48"/>
    <mergeCell ref="V49:W50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-0.249977111117893"/>
    <pageSetUpPr fitToPage="1"/>
  </sheetPr>
  <dimension ref="A1:U68"/>
  <sheetViews>
    <sheetView zoomScale="85" zoomScaleNormal="85" zoomScaleSheetLayoutView="11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1" customWidth="1"/>
    <col min="2" max="2" width="1.375" style="1" customWidth="1"/>
    <col min="3" max="3" width="17.5" style="1" customWidth="1"/>
    <col min="4" max="4" width="15" style="1" customWidth="1"/>
    <col min="5" max="5" width="9.125" style="1" customWidth="1"/>
    <col min="6" max="6" width="7.875" style="1" customWidth="1"/>
    <col min="7" max="8" width="1.375" style="1" customWidth="1"/>
    <col min="9" max="9" width="14.125" style="1" customWidth="1"/>
    <col min="10" max="10" width="8.5" style="1" customWidth="1"/>
    <col min="11" max="11" width="7.125" style="1" customWidth="1"/>
    <col min="12" max="12" width="9.625" style="1" customWidth="1"/>
    <col min="13" max="14" width="5.625" style="1" customWidth="1"/>
    <col min="15" max="15" width="14.875" style="1" customWidth="1"/>
    <col min="16" max="16" width="10.75" style="1" customWidth="1"/>
    <col min="17" max="17" width="4.625" style="1" customWidth="1"/>
    <col min="18" max="18" width="9" style="1" customWidth="1"/>
    <col min="19" max="19" width="1.125" style="1" customWidth="1"/>
    <col min="20" max="20" width="6.625" style="1" customWidth="1"/>
    <col min="21" max="16384" width="10" style="1"/>
  </cols>
  <sheetData>
    <row r="1" spans="1:20" ht="24" customHeight="1" thickBot="1" x14ac:dyDescent="0.25">
      <c r="A1" s="1" t="s">
        <v>
84</v>
      </c>
      <c r="N1" s="26" t="s">
        <v>
85</v>
      </c>
      <c r="O1" s="25"/>
      <c r="P1" s="695" t="s">
        <v>
194</v>
      </c>
      <c r="Q1" s="696"/>
      <c r="R1" s="696"/>
    </row>
    <row r="2" spans="1:20" ht="6" customHeight="1" thickBot="1" x14ac:dyDescent="0.2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20" s="23" customFormat="1" ht="27" customHeight="1" x14ac:dyDescent="0.15">
      <c r="A3" s="170"/>
      <c r="B3" s="697" t="s">
        <v>
86</v>
      </c>
      <c r="C3" s="698"/>
      <c r="D3" s="698"/>
      <c r="E3" s="698"/>
      <c r="F3" s="699"/>
      <c r="G3" s="700" t="s">
        <v>
87</v>
      </c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2"/>
      <c r="S3" s="24"/>
      <c r="T3" s="24"/>
    </row>
    <row r="4" spans="1:20" ht="26.25" customHeight="1" x14ac:dyDescent="0.15">
      <c r="A4" s="171"/>
      <c r="B4" s="703" t="s">
        <v>
11</v>
      </c>
      <c r="C4" s="657"/>
      <c r="D4" s="172" t="s">
        <v>
88</v>
      </c>
      <c r="E4" s="172" t="s">
        <v>
89</v>
      </c>
      <c r="F4" s="173" t="s">
        <v>
90</v>
      </c>
      <c r="G4" s="655" t="s">
        <v>
11</v>
      </c>
      <c r="H4" s="656"/>
      <c r="I4" s="657"/>
      <c r="J4" s="704" t="s">
        <v>
88</v>
      </c>
      <c r="K4" s="657"/>
      <c r="L4" s="172" t="s">
        <v>
89</v>
      </c>
      <c r="M4" s="704" t="s">
        <v>
90</v>
      </c>
      <c r="N4" s="657"/>
      <c r="O4" s="172" t="s">
        <v>
91</v>
      </c>
      <c r="P4" s="704" t="s">
        <v>
92</v>
      </c>
      <c r="Q4" s="657"/>
      <c r="R4" s="174" t="s">
        <v>
42</v>
      </c>
      <c r="S4" s="22"/>
      <c r="T4" s="22"/>
    </row>
    <row r="5" spans="1:20" s="12" customFormat="1" ht="12" customHeight="1" x14ac:dyDescent="0.15">
      <c r="A5" s="175"/>
      <c r="B5" s="176"/>
      <c r="C5" s="177"/>
      <c r="D5" s="178" t="s">
        <v>
16</v>
      </c>
      <c r="E5" s="178" t="s">
        <v>
18</v>
      </c>
      <c r="F5" s="179" t="s">
        <v>
18</v>
      </c>
      <c r="G5" s="180"/>
      <c r="H5" s="177"/>
      <c r="I5" s="179"/>
      <c r="J5" s="686" t="s">
        <v>
17</v>
      </c>
      <c r="K5" s="687"/>
      <c r="L5" s="178" t="s">
        <v>
18</v>
      </c>
      <c r="M5" s="686" t="s">
        <v>
18</v>
      </c>
      <c r="N5" s="688"/>
      <c r="O5" s="178" t="s">
        <v>
16</v>
      </c>
      <c r="P5" s="686" t="s">
        <v>
17</v>
      </c>
      <c r="Q5" s="688"/>
      <c r="R5" s="181" t="s">
        <v>
18</v>
      </c>
    </row>
    <row r="6" spans="1:20" ht="21" customHeight="1" x14ac:dyDescent="0.15">
      <c r="A6" s="171"/>
      <c r="B6" s="689" t="s">
        <v>
93</v>
      </c>
      <c r="C6" s="690"/>
      <c r="D6" s="182">
        <v>
34898452</v>
      </c>
      <c r="E6" s="183">
        <f t="shared" ref="E6:E33" si="0">
ROUND(D6/$D$33*100,1)</f>
        <v>
29.8</v>
      </c>
      <c r="F6" s="184">
        <v>
3.7</v>
      </c>
      <c r="G6" s="691" t="s">
        <v>
94</v>
      </c>
      <c r="H6" s="692"/>
      <c r="I6" s="693"/>
      <c r="J6" s="630">
        <v>
19537586</v>
      </c>
      <c r="K6" s="694"/>
      <c r="L6" s="185">
        <f t="shared" ref="L6:L13" si="1">
ROUND(J6/$J$33*100,1)</f>
        <v>
17.7</v>
      </c>
      <c r="M6" s="675">
        <v>
3.9</v>
      </c>
      <c r="N6" s="676"/>
      <c r="O6" s="182">
        <v>
17720727</v>
      </c>
      <c r="P6" s="630">
        <v>
17240732</v>
      </c>
      <c r="Q6" s="694"/>
      <c r="R6" s="186">
        <f t="shared" ref="R6:R13" si="2">
ROUND(P6/$P$28*100,1)</f>
        <v>
27.3</v>
      </c>
    </row>
    <row r="7" spans="1:20" ht="21.95" customHeight="1" x14ac:dyDescent="0.15">
      <c r="A7" s="171"/>
      <c r="B7" s="640" t="s">
        <v>
95</v>
      </c>
      <c r="C7" s="641"/>
      <c r="D7" s="182">
        <v>
274855</v>
      </c>
      <c r="E7" s="187">
        <f t="shared" si="0"/>
        <v>
0.2</v>
      </c>
      <c r="F7" s="184">
        <v>
2.2999999999999998</v>
      </c>
      <c r="G7" s="188" t="s">
        <v>
96</v>
      </c>
      <c r="H7" s="685" t="s">
        <v>
97</v>
      </c>
      <c r="I7" s="681"/>
      <c r="J7" s="592">
        <v>
11223111</v>
      </c>
      <c r="K7" s="623"/>
      <c r="L7" s="185">
        <f t="shared" si="1"/>
        <v>
10.199999999999999</v>
      </c>
      <c r="M7" s="675">
        <v>
2.2999999999999998</v>
      </c>
      <c r="N7" s="676"/>
      <c r="O7" s="182">
        <v>
10475548</v>
      </c>
      <c r="P7" s="592">
        <v>
10463807</v>
      </c>
      <c r="Q7" s="623"/>
      <c r="R7" s="189">
        <f t="shared" si="2"/>
        <v>
16.600000000000001</v>
      </c>
    </row>
    <row r="8" spans="1:20" ht="21.95" customHeight="1" x14ac:dyDescent="0.15">
      <c r="A8" s="171"/>
      <c r="B8" s="640" t="s">
        <v>
98</v>
      </c>
      <c r="C8" s="641"/>
      <c r="D8" s="182">
        <v>
105384</v>
      </c>
      <c r="E8" s="187">
        <f t="shared" si="0"/>
        <v>
0.1</v>
      </c>
      <c r="F8" s="184">
        <v>
-23.7</v>
      </c>
      <c r="G8" s="190"/>
      <c r="H8" s="685" t="s">
        <v>
99</v>
      </c>
      <c r="I8" s="681"/>
      <c r="J8" s="592">
        <v>
1151889</v>
      </c>
      <c r="K8" s="623"/>
      <c r="L8" s="185">
        <f t="shared" si="1"/>
        <v>
1</v>
      </c>
      <c r="M8" s="675">
        <v>
19.2</v>
      </c>
      <c r="N8" s="676"/>
      <c r="O8" s="182">
        <v>
1151889</v>
      </c>
      <c r="P8" s="592">
        <v>
749736</v>
      </c>
      <c r="Q8" s="623"/>
      <c r="R8" s="189">
        <f t="shared" si="2"/>
        <v>
1.2</v>
      </c>
    </row>
    <row r="9" spans="1:20" ht="21.95" customHeight="1" x14ac:dyDescent="0.15">
      <c r="A9" s="171"/>
      <c r="B9" s="640" t="s">
        <v>
100</v>
      </c>
      <c r="C9" s="641"/>
      <c r="D9" s="182">
        <v>
525005</v>
      </c>
      <c r="E9" s="187">
        <f t="shared" si="0"/>
        <v>
0.4</v>
      </c>
      <c r="F9" s="184">
        <v>
13.9</v>
      </c>
      <c r="G9" s="655" t="s">
        <v>
101</v>
      </c>
      <c r="H9" s="656"/>
      <c r="I9" s="657"/>
      <c r="J9" s="592">
        <v>
22182909</v>
      </c>
      <c r="K9" s="623"/>
      <c r="L9" s="185">
        <f t="shared" si="1"/>
        <v>
20.100000000000001</v>
      </c>
      <c r="M9" s="675">
        <v>
6.3</v>
      </c>
      <c r="N9" s="676"/>
      <c r="O9" s="182">
        <v>
8962804</v>
      </c>
      <c r="P9" s="592">
        <v>
8852405</v>
      </c>
      <c r="Q9" s="623"/>
      <c r="R9" s="189">
        <f t="shared" si="2"/>
        <v>
14</v>
      </c>
    </row>
    <row r="10" spans="1:20" ht="28.5" customHeight="1" x14ac:dyDescent="0.15">
      <c r="A10" s="171"/>
      <c r="B10" s="665" t="s">
        <v>
193</v>
      </c>
      <c r="C10" s="666"/>
      <c r="D10" s="182">
        <v>
324953</v>
      </c>
      <c r="E10" s="187">
        <f t="shared" si="0"/>
        <v>
0.3</v>
      </c>
      <c r="F10" s="184">
        <v>
-14</v>
      </c>
      <c r="G10" s="655" t="s">
        <v>
102</v>
      </c>
      <c r="H10" s="656"/>
      <c r="I10" s="657"/>
      <c r="J10" s="592">
        <v>
778811</v>
      </c>
      <c r="K10" s="623"/>
      <c r="L10" s="185">
        <f t="shared" si="1"/>
        <v>
0.7</v>
      </c>
      <c r="M10" s="675">
        <v>
-24.1</v>
      </c>
      <c r="N10" s="676"/>
      <c r="O10" s="182">
        <v>
778811</v>
      </c>
      <c r="P10" s="592">
        <v>
778811</v>
      </c>
      <c r="Q10" s="623"/>
      <c r="R10" s="189">
        <f t="shared" si="2"/>
        <v>
1.2</v>
      </c>
    </row>
    <row r="11" spans="1:20" ht="21.95" customHeight="1" x14ac:dyDescent="0.15">
      <c r="A11" s="171"/>
      <c r="B11" s="665" t="s">
        <v>
103</v>
      </c>
      <c r="C11" s="666"/>
      <c r="D11" s="182">
        <v>
4853432</v>
      </c>
      <c r="E11" s="187">
        <f t="shared" si="0"/>
        <v>
4.0999999999999996</v>
      </c>
      <c r="F11" s="184">
        <v>
-4.3</v>
      </c>
      <c r="G11" s="191"/>
      <c r="H11" s="680" t="s">
        <v>
104</v>
      </c>
      <c r="I11" s="681"/>
      <c r="J11" s="592">
        <v>
778811</v>
      </c>
      <c r="K11" s="623"/>
      <c r="L11" s="185">
        <f t="shared" si="1"/>
        <v>
0.7</v>
      </c>
      <c r="M11" s="675">
        <v>
-24.1</v>
      </c>
      <c r="N11" s="676"/>
      <c r="O11" s="182">
        <v>
778811</v>
      </c>
      <c r="P11" s="592">
        <v>
778811</v>
      </c>
      <c r="Q11" s="623"/>
      <c r="R11" s="189">
        <f t="shared" si="2"/>
        <v>
1.2</v>
      </c>
    </row>
    <row r="12" spans="1:20" ht="21.95" customHeight="1" x14ac:dyDescent="0.15">
      <c r="A12" s="171"/>
      <c r="B12" s="682" t="s">
        <v>
105</v>
      </c>
      <c r="C12" s="683"/>
      <c r="D12" s="182">
        <v>
0</v>
      </c>
      <c r="E12" s="192">
        <f t="shared" si="0"/>
        <v>
0</v>
      </c>
      <c r="F12" s="184" t="s">
        <v>
187</v>
      </c>
      <c r="G12" s="190" t="s">
        <v>
96</v>
      </c>
      <c r="H12" s="680" t="s">
        <v>
106</v>
      </c>
      <c r="I12" s="681"/>
      <c r="J12" s="592">
        <v>
0</v>
      </c>
      <c r="K12" s="623"/>
      <c r="L12" s="185">
        <f t="shared" si="1"/>
        <v>
0</v>
      </c>
      <c r="M12" s="684" t="s">
        <v>
187</v>
      </c>
      <c r="N12" s="676"/>
      <c r="O12" s="182">
        <v>
0</v>
      </c>
      <c r="P12" s="592">
        <v>
0</v>
      </c>
      <c r="Q12" s="623"/>
      <c r="R12" s="189">
        <f t="shared" si="2"/>
        <v>
0</v>
      </c>
    </row>
    <row r="13" spans="1:20" ht="21.95" customHeight="1" x14ac:dyDescent="0.15">
      <c r="A13" s="171"/>
      <c r="B13" s="665" t="s">
        <v>
107</v>
      </c>
      <c r="C13" s="666"/>
      <c r="D13" s="182">
        <v>
80057</v>
      </c>
      <c r="E13" s="193">
        <f t="shared" si="0"/>
        <v>
0.1</v>
      </c>
      <c r="F13" s="184">
        <v>
-49.8</v>
      </c>
      <c r="G13" s="655" t="s">
        <v>
108</v>
      </c>
      <c r="H13" s="656"/>
      <c r="I13" s="657"/>
      <c r="J13" s="592">
        <f>
J6+J9+J10</f>
        <v>
42499306</v>
      </c>
      <c r="K13" s="623"/>
      <c r="L13" s="185">
        <f t="shared" si="1"/>
        <v>
38.5</v>
      </c>
      <c r="M13" s="675">
        <v>
4.5</v>
      </c>
      <c r="N13" s="676"/>
      <c r="O13" s="194">
        <f>
O6+O9+O10</f>
        <v>
27462342</v>
      </c>
      <c r="P13" s="592">
        <f>
P6+P9+P10</f>
        <v>
26871948</v>
      </c>
      <c r="Q13" s="623"/>
      <c r="R13" s="189">
        <f t="shared" si="2"/>
        <v>
42.6</v>
      </c>
    </row>
    <row r="14" spans="1:20" ht="27.75" customHeight="1" x14ac:dyDescent="0.15">
      <c r="A14" s="171"/>
      <c r="B14" s="665" t="s">
        <v>
192</v>
      </c>
      <c r="C14" s="666"/>
      <c r="D14" s="182">
        <v>
28288</v>
      </c>
      <c r="E14" s="193">
        <f t="shared" si="0"/>
        <v>
0</v>
      </c>
      <c r="F14" s="184" t="s">
        <v>
191</v>
      </c>
      <c r="G14" s="677"/>
      <c r="H14" s="678"/>
      <c r="I14" s="678"/>
      <c r="J14" s="678"/>
      <c r="K14" s="678"/>
      <c r="L14" s="678"/>
      <c r="M14" s="678"/>
      <c r="N14" s="678"/>
      <c r="O14" s="678"/>
      <c r="P14" s="678"/>
      <c r="Q14" s="678"/>
      <c r="R14" s="679"/>
    </row>
    <row r="15" spans="1:20" ht="21.95" customHeight="1" x14ac:dyDescent="0.15">
      <c r="A15" s="171"/>
      <c r="B15" s="673" t="s">
        <v>
190</v>
      </c>
      <c r="C15" s="674"/>
      <c r="D15" s="182">
        <v>
609857</v>
      </c>
      <c r="E15" s="192">
        <f t="shared" si="0"/>
        <v>
0.5</v>
      </c>
      <c r="F15" s="184">
        <v>
995.9</v>
      </c>
      <c r="G15" s="655" t="s">
        <v>
109</v>
      </c>
      <c r="H15" s="656"/>
      <c r="I15" s="657"/>
      <c r="J15" s="592">
        <v>
20049998</v>
      </c>
      <c r="K15" s="623"/>
      <c r="L15" s="185">
        <f t="shared" ref="L15:L30" si="3">
ROUND(J15/$J$33*100,1)</f>
        <v>
18.2</v>
      </c>
      <c r="M15" s="658">
        <v>
15</v>
      </c>
      <c r="N15" s="659"/>
      <c r="O15" s="182">
        <v>
17684697</v>
      </c>
      <c r="P15" s="592">
        <v>
15470945</v>
      </c>
      <c r="Q15" s="623"/>
      <c r="R15" s="195">
        <f>
ROUND(P15/$P$28*100,1)</f>
        <v>
24.5</v>
      </c>
    </row>
    <row r="16" spans="1:20" ht="21.95" customHeight="1" x14ac:dyDescent="0.15">
      <c r="A16" s="171"/>
      <c r="B16" s="640" t="s">
        <v>
110</v>
      </c>
      <c r="C16" s="641"/>
      <c r="D16" s="182">
        <v>
22315957</v>
      </c>
      <c r="E16" s="187">
        <f t="shared" si="0"/>
        <v>
19.100000000000001</v>
      </c>
      <c r="F16" s="184">
        <v>
15.1</v>
      </c>
      <c r="G16" s="655" t="s">
        <v>
111</v>
      </c>
      <c r="H16" s="656"/>
      <c r="I16" s="657"/>
      <c r="J16" s="592">
        <v>
445584</v>
      </c>
      <c r="K16" s="623"/>
      <c r="L16" s="185">
        <f t="shared" si="3"/>
        <v>
0.4</v>
      </c>
      <c r="M16" s="658">
        <v>
8.1999999999999993</v>
      </c>
      <c r="N16" s="659"/>
      <c r="O16" s="182">
        <v>
414276</v>
      </c>
      <c r="P16" s="592">
        <v>
414276</v>
      </c>
      <c r="Q16" s="623"/>
      <c r="R16" s="189">
        <f>
ROUND(P16/$P$28*100,1)</f>
        <v>
0.7</v>
      </c>
    </row>
    <row r="17" spans="1:21" ht="21.95" customHeight="1" x14ac:dyDescent="0.15">
      <c r="A17" s="171"/>
      <c r="B17" s="196"/>
      <c r="C17" s="197" t="s">
        <v>
112</v>
      </c>
      <c r="D17" s="182">
        <v>
19803064</v>
      </c>
      <c r="E17" s="187">
        <f t="shared" si="0"/>
        <v>
16.899999999999999</v>
      </c>
      <c r="F17" s="184">
        <v>
11</v>
      </c>
      <c r="G17" s="655" t="s">
        <v>
113</v>
      </c>
      <c r="H17" s="656"/>
      <c r="I17" s="657"/>
      <c r="J17" s="592">
        <v>
6691841</v>
      </c>
      <c r="K17" s="623"/>
      <c r="L17" s="185">
        <f t="shared" si="3"/>
        <v>
6.1</v>
      </c>
      <c r="M17" s="658">
        <v>
37.9</v>
      </c>
      <c r="N17" s="659"/>
      <c r="O17" s="182">
        <v>
4140119</v>
      </c>
      <c r="P17" s="592">
        <v>
2919577</v>
      </c>
      <c r="Q17" s="623"/>
      <c r="R17" s="189">
        <f>
ROUND(P17/$P$28*100,1)</f>
        <v>
4.5999999999999996</v>
      </c>
    </row>
    <row r="18" spans="1:21" ht="21.95" customHeight="1" x14ac:dyDescent="0.15">
      <c r="A18" s="171"/>
      <c r="B18" s="198"/>
      <c r="C18" s="197" t="s">
        <v>
114</v>
      </c>
      <c r="D18" s="182">
        <v>
2512893</v>
      </c>
      <c r="E18" s="187">
        <f t="shared" si="0"/>
        <v>
2.1</v>
      </c>
      <c r="F18" s="184">
        <v>
62</v>
      </c>
      <c r="G18" s="655" t="s">
        <v>
40</v>
      </c>
      <c r="H18" s="656"/>
      <c r="I18" s="657"/>
      <c r="J18" s="592">
        <v>
7885106</v>
      </c>
      <c r="K18" s="623"/>
      <c r="L18" s="185">
        <f t="shared" si="3"/>
        <v>
7.1</v>
      </c>
      <c r="M18" s="658">
        <v>
-12.2</v>
      </c>
      <c r="N18" s="659"/>
      <c r="O18" s="182">
        <v>
7759588</v>
      </c>
      <c r="P18" s="667"/>
      <c r="Q18" s="668"/>
      <c r="R18" s="669"/>
    </row>
    <row r="19" spans="1:21" ht="28.5" customHeight="1" x14ac:dyDescent="0.15">
      <c r="A19" s="171"/>
      <c r="B19" s="665" t="s">
        <v>
189</v>
      </c>
      <c r="C19" s="666"/>
      <c r="D19" s="182">
        <v>
15035</v>
      </c>
      <c r="E19" s="187">
        <f t="shared" si="0"/>
        <v>
0</v>
      </c>
      <c r="F19" s="184">
        <v>
-2.7</v>
      </c>
      <c r="G19" s="655" t="s">
        <v>
115</v>
      </c>
      <c r="H19" s="656"/>
      <c r="I19" s="657"/>
      <c r="J19" s="592">
        <v>
0</v>
      </c>
      <c r="K19" s="623"/>
      <c r="L19" s="185">
        <f t="shared" si="3"/>
        <v>
0</v>
      </c>
      <c r="M19" s="662" t="s">
        <v>
187</v>
      </c>
      <c r="N19" s="659"/>
      <c r="O19" s="182">
        <v>
0</v>
      </c>
      <c r="P19" s="670"/>
      <c r="Q19" s="671"/>
      <c r="R19" s="672"/>
    </row>
    <row r="20" spans="1:21" ht="21.95" customHeight="1" x14ac:dyDescent="0.15">
      <c r="A20" s="199" t="s">
        <v>
116</v>
      </c>
      <c r="B20" s="640" t="s">
        <v>
117</v>
      </c>
      <c r="C20" s="641"/>
      <c r="D20" s="194">
        <f>
SUM(D6:D16)+D19</f>
        <v>
64031275</v>
      </c>
      <c r="E20" s="187">
        <f t="shared" si="0"/>
        <v>
54.7</v>
      </c>
      <c r="F20" s="184">
        <v>
7.4</v>
      </c>
      <c r="G20" s="655" t="s">
        <v>
118</v>
      </c>
      <c r="H20" s="656"/>
      <c r="I20" s="657"/>
      <c r="J20" s="592">
        <v>
1532</v>
      </c>
      <c r="K20" s="623"/>
      <c r="L20" s="185">
        <f t="shared" si="3"/>
        <v>
0</v>
      </c>
      <c r="M20" s="658">
        <v>
-30.7</v>
      </c>
      <c r="N20" s="659"/>
      <c r="O20" s="182">
        <v>
1503</v>
      </c>
      <c r="P20" s="592">
        <v>
1503</v>
      </c>
      <c r="Q20" s="623"/>
      <c r="R20" s="189">
        <f>
ROUND(P20/$P$28*100,1)</f>
        <v>
0</v>
      </c>
    </row>
    <row r="21" spans="1:21" ht="21.95" customHeight="1" x14ac:dyDescent="0.15">
      <c r="A21" s="171"/>
      <c r="B21" s="640" t="s">
        <v>
119</v>
      </c>
      <c r="C21" s="641"/>
      <c r="D21" s="182">
        <v>
1362609</v>
      </c>
      <c r="E21" s="192">
        <f t="shared" si="0"/>
        <v>
1.2</v>
      </c>
      <c r="F21" s="184">
        <v>
-0.8</v>
      </c>
      <c r="G21" s="655" t="s">
        <v>
120</v>
      </c>
      <c r="H21" s="656"/>
      <c r="I21" s="657"/>
      <c r="J21" s="592">
        <v>
8982461</v>
      </c>
      <c r="K21" s="623"/>
      <c r="L21" s="185">
        <f t="shared" si="3"/>
        <v>
8.1</v>
      </c>
      <c r="M21" s="658">
        <v>
19.600000000000001</v>
      </c>
      <c r="N21" s="659"/>
      <c r="O21" s="182">
        <v>
6078396</v>
      </c>
      <c r="P21" s="592">
        <v>
4858441</v>
      </c>
      <c r="Q21" s="623"/>
      <c r="R21" s="189">
        <f>
ROUND(P21/$P$28*100,1)</f>
        <v>
7.7</v>
      </c>
    </row>
    <row r="22" spans="1:21" ht="21.95" customHeight="1" x14ac:dyDescent="0.15">
      <c r="A22" s="171"/>
      <c r="B22" s="640" t="s">
        <v>
121</v>
      </c>
      <c r="C22" s="641"/>
      <c r="D22" s="182">
        <v>
2033854</v>
      </c>
      <c r="E22" s="187">
        <f t="shared" si="0"/>
        <v>
1.7</v>
      </c>
      <c r="F22" s="184">
        <v>
-4.8</v>
      </c>
      <c r="G22" s="655" t="s">
        <v>
122</v>
      </c>
      <c r="H22" s="656"/>
      <c r="I22" s="657"/>
      <c r="J22" s="592">
        <v>
0</v>
      </c>
      <c r="K22" s="623"/>
      <c r="L22" s="185">
        <f t="shared" si="3"/>
        <v>
0</v>
      </c>
      <c r="M22" s="662" t="s">
        <v>
187</v>
      </c>
      <c r="N22" s="659"/>
      <c r="O22" s="182">
        <v>
0</v>
      </c>
      <c r="P22" s="592">
        <v>
0</v>
      </c>
      <c r="Q22" s="623"/>
      <c r="R22" s="189">
        <f>
ROUND(P22/$P$28*100,1)</f>
        <v>
0</v>
      </c>
    </row>
    <row r="23" spans="1:21" ht="21.95" customHeight="1" x14ac:dyDescent="0.15">
      <c r="A23" s="171"/>
      <c r="B23" s="640" t="s">
        <v>
123</v>
      </c>
      <c r="C23" s="641"/>
      <c r="D23" s="182">
        <v>
466409</v>
      </c>
      <c r="E23" s="187">
        <f t="shared" si="0"/>
        <v>
0.4</v>
      </c>
      <c r="F23" s="184">
        <v>
-1.2</v>
      </c>
      <c r="G23" s="655" t="s">
        <v>
124</v>
      </c>
      <c r="H23" s="656"/>
      <c r="I23" s="657"/>
      <c r="J23" s="592">
        <f>
SUM(J15:K22)</f>
        <v>
44056522</v>
      </c>
      <c r="K23" s="623"/>
      <c r="L23" s="185">
        <f t="shared" si="3"/>
        <v>
39.9</v>
      </c>
      <c r="M23" s="658">
        <v>
12.4</v>
      </c>
      <c r="N23" s="659"/>
      <c r="O23" s="200">
        <f>
SUM(O15:O22)</f>
        <v>
36078579</v>
      </c>
      <c r="P23" s="592">
        <f>
SUM(P15:Q22)</f>
        <v>
23664742</v>
      </c>
      <c r="Q23" s="623"/>
      <c r="R23" s="189">
        <f>
ROUND(P23/$P$28*100,1)</f>
        <v>
37.5</v>
      </c>
    </row>
    <row r="24" spans="1:21" ht="21.95" customHeight="1" x14ac:dyDescent="0.15">
      <c r="A24" s="171"/>
      <c r="B24" s="640" t="s">
        <v>
125</v>
      </c>
      <c r="C24" s="641"/>
      <c r="D24" s="182">
        <v>
17293641</v>
      </c>
      <c r="E24" s="187">
        <f t="shared" si="0"/>
        <v>
14.8</v>
      </c>
      <c r="F24" s="184">
        <v>
36.700000000000003</v>
      </c>
      <c r="G24" s="655" t="s">
        <v>
126</v>
      </c>
      <c r="H24" s="656"/>
      <c r="I24" s="657"/>
      <c r="J24" s="592">
        <v>
23777200</v>
      </c>
      <c r="K24" s="623"/>
      <c r="L24" s="185">
        <f t="shared" si="3"/>
        <v>
21.6</v>
      </c>
      <c r="M24" s="658">
        <v>
32.6</v>
      </c>
      <c r="N24" s="659"/>
      <c r="O24" s="182">
        <v>
6739299</v>
      </c>
      <c r="P24" s="201" t="s">
        <v>
127</v>
      </c>
      <c r="Q24" s="202"/>
      <c r="R24" s="203"/>
    </row>
    <row r="25" spans="1:21" ht="21.95" customHeight="1" x14ac:dyDescent="0.15">
      <c r="A25" s="171"/>
      <c r="B25" s="640" t="s">
        <v>
128</v>
      </c>
      <c r="C25" s="641"/>
      <c r="D25" s="182">
        <v>
10290922</v>
      </c>
      <c r="E25" s="187">
        <f t="shared" si="0"/>
        <v>
8.8000000000000007</v>
      </c>
      <c r="F25" s="184">
        <v>
37.700000000000003</v>
      </c>
      <c r="G25" s="188"/>
      <c r="H25" s="204"/>
      <c r="I25" s="205" t="s">
        <v>
129</v>
      </c>
      <c r="J25" s="592">
        <v>
10951414</v>
      </c>
      <c r="K25" s="623"/>
      <c r="L25" s="185">
        <f t="shared" si="3"/>
        <v>
9.9</v>
      </c>
      <c r="M25" s="658">
        <v>
74.599999999999994</v>
      </c>
      <c r="N25" s="659"/>
      <c r="O25" s="182">
        <v>
1239177</v>
      </c>
      <c r="P25" s="206" t="s">
        <v>
130</v>
      </c>
      <c r="Q25" s="207"/>
      <c r="R25" s="208"/>
    </row>
    <row r="26" spans="1:21" ht="21.95" customHeight="1" x14ac:dyDescent="0.15">
      <c r="A26" s="171"/>
      <c r="B26" s="640" t="s">
        <v>
131</v>
      </c>
      <c r="C26" s="641"/>
      <c r="D26" s="182">
        <v>
732276</v>
      </c>
      <c r="E26" s="187">
        <f t="shared" si="0"/>
        <v>
0.6</v>
      </c>
      <c r="F26" s="184">
        <v>
82.5</v>
      </c>
      <c r="G26" s="191"/>
      <c r="H26" s="209"/>
      <c r="I26" s="210" t="s">
        <v>
132</v>
      </c>
      <c r="J26" s="592">
        <v>
12825786</v>
      </c>
      <c r="K26" s="623"/>
      <c r="L26" s="185">
        <f t="shared" si="3"/>
        <v>
11.6</v>
      </c>
      <c r="M26" s="658">
        <v>
10</v>
      </c>
      <c r="N26" s="659"/>
      <c r="O26" s="182">
        <v>
5500122</v>
      </c>
      <c r="P26" s="663">
        <v>
50536690</v>
      </c>
      <c r="Q26" s="664"/>
      <c r="R26" s="208" t="s">
        <v>
16</v>
      </c>
    </row>
    <row r="27" spans="1:21" ht="21.95" customHeight="1" x14ac:dyDescent="0.15">
      <c r="A27" s="171"/>
      <c r="B27" s="640" t="s">
        <v>
133</v>
      </c>
      <c r="C27" s="641"/>
      <c r="D27" s="182">
        <v>
239157</v>
      </c>
      <c r="E27" s="187">
        <f t="shared" si="0"/>
        <v>
0.2</v>
      </c>
      <c r="F27" s="184">
        <v>
30.2</v>
      </c>
      <c r="G27" s="211"/>
      <c r="H27" s="212" t="s">
        <v>
134</v>
      </c>
      <c r="I27" s="213"/>
      <c r="J27" s="592">
        <v>
310361</v>
      </c>
      <c r="K27" s="623"/>
      <c r="L27" s="185">
        <f t="shared" si="3"/>
        <v>
0.3</v>
      </c>
      <c r="M27" s="658">
        <v>
2.9</v>
      </c>
      <c r="N27" s="659"/>
      <c r="O27" s="182">
        <v>
310361</v>
      </c>
      <c r="P27" s="214" t="s">
        <v>
135</v>
      </c>
      <c r="Q27" s="215"/>
      <c r="R27" s="208"/>
      <c r="U27" s="21"/>
    </row>
    <row r="28" spans="1:21" ht="21.95" customHeight="1" x14ac:dyDescent="0.15">
      <c r="A28" s="171"/>
      <c r="B28" s="640" t="s">
        <v>
136</v>
      </c>
      <c r="C28" s="641"/>
      <c r="D28" s="182">
        <v>
12400663</v>
      </c>
      <c r="E28" s="193">
        <f t="shared" si="0"/>
        <v>
10.6</v>
      </c>
      <c r="F28" s="184">
        <v>
9.9</v>
      </c>
      <c r="G28" s="655" t="s">
        <v>
137</v>
      </c>
      <c r="H28" s="656"/>
      <c r="I28" s="657"/>
      <c r="J28" s="592">
        <v>
0</v>
      </c>
      <c r="K28" s="623"/>
      <c r="L28" s="185">
        <f t="shared" si="3"/>
        <v>
0</v>
      </c>
      <c r="M28" s="662" t="s">
        <v>
187</v>
      </c>
      <c r="N28" s="659"/>
      <c r="O28" s="182">
        <v>
0</v>
      </c>
      <c r="P28" s="663">
        <v>
63140910</v>
      </c>
      <c r="Q28" s="664"/>
      <c r="R28" s="208" t="s">
        <v>
16</v>
      </c>
      <c r="U28" s="19"/>
    </row>
    <row r="29" spans="1:21" ht="21.95" customHeight="1" x14ac:dyDescent="0.15">
      <c r="A29" s="171"/>
      <c r="B29" s="640" t="s">
        <v>
138</v>
      </c>
      <c r="C29" s="641"/>
      <c r="D29" s="182">
        <v>
6049991</v>
      </c>
      <c r="E29" s="187">
        <f t="shared" si="0"/>
        <v>
5.2</v>
      </c>
      <c r="F29" s="184">
        <v>
12.4</v>
      </c>
      <c r="G29" s="655" t="s">
        <v>
139</v>
      </c>
      <c r="H29" s="656"/>
      <c r="I29" s="657"/>
      <c r="J29" s="592">
        <v>
0</v>
      </c>
      <c r="K29" s="623"/>
      <c r="L29" s="185">
        <f t="shared" si="3"/>
        <v>
0</v>
      </c>
      <c r="M29" s="662" t="s">
        <v>
187</v>
      </c>
      <c r="N29" s="659"/>
      <c r="O29" s="182">
        <v>
0</v>
      </c>
      <c r="P29" s="216"/>
      <c r="Q29" s="217"/>
      <c r="R29" s="218"/>
      <c r="U29" s="21"/>
    </row>
    <row r="30" spans="1:21" ht="21.95" customHeight="1" x14ac:dyDescent="0.15">
      <c r="A30" s="171"/>
      <c r="B30" s="640" t="s">
        <v>
140</v>
      </c>
      <c r="C30" s="641"/>
      <c r="D30" s="182">
        <v>
1858631</v>
      </c>
      <c r="E30" s="187">
        <f t="shared" si="0"/>
        <v>
1.6</v>
      </c>
      <c r="F30" s="184">
        <v>
9.5</v>
      </c>
      <c r="G30" s="655" t="s">
        <v>
141</v>
      </c>
      <c r="H30" s="656"/>
      <c r="I30" s="657"/>
      <c r="J30" s="592">
        <f>
J24+J28+J29</f>
        <v>
23777200</v>
      </c>
      <c r="K30" s="623"/>
      <c r="L30" s="185">
        <f t="shared" si="3"/>
        <v>
21.6</v>
      </c>
      <c r="M30" s="658">
        <v>
32.6</v>
      </c>
      <c r="N30" s="659"/>
      <c r="O30" s="200">
        <f>
O24+O28+O29</f>
        <v>
6739299</v>
      </c>
      <c r="P30" s="660"/>
      <c r="Q30" s="661"/>
      <c r="R30" s="218"/>
      <c r="U30" s="21"/>
    </row>
    <row r="31" spans="1:21" ht="21.95" customHeight="1" x14ac:dyDescent="0.15">
      <c r="A31" s="171"/>
      <c r="B31" s="640" t="s">
        <v>
142</v>
      </c>
      <c r="C31" s="641"/>
      <c r="D31" s="182">
        <v>
209000</v>
      </c>
      <c r="E31" s="187">
        <f t="shared" si="0"/>
        <v>
0.2</v>
      </c>
      <c r="F31" s="184">
        <v>
-82.6</v>
      </c>
      <c r="G31" s="35"/>
      <c r="H31" s="35"/>
      <c r="I31" s="35"/>
      <c r="J31" s="35"/>
      <c r="K31" s="35"/>
      <c r="L31" s="35"/>
      <c r="M31" s="72"/>
      <c r="N31" s="72"/>
      <c r="O31" s="219"/>
      <c r="P31" s="220"/>
      <c r="Q31" s="35"/>
      <c r="R31" s="171"/>
      <c r="U31" s="20"/>
    </row>
    <row r="32" spans="1:21" ht="21.95" customHeight="1" x14ac:dyDescent="0.15">
      <c r="A32" s="171"/>
      <c r="B32" s="640" t="s">
        <v>
143</v>
      </c>
      <c r="C32" s="641"/>
      <c r="D32" s="182">
        <f>
SUM(D21:D31)</f>
        <v>
52937153</v>
      </c>
      <c r="E32" s="193">
        <f t="shared" si="0"/>
        <v>
45.3</v>
      </c>
      <c r="F32" s="184">
        <v>
19.600000000000001</v>
      </c>
      <c r="G32" s="35"/>
      <c r="H32" s="35"/>
      <c r="I32" s="35"/>
      <c r="J32" s="35"/>
      <c r="K32" s="35"/>
      <c r="L32" s="35"/>
      <c r="M32" s="72"/>
      <c r="N32" s="72"/>
      <c r="O32" s="221"/>
      <c r="P32" s="642"/>
      <c r="Q32" s="643"/>
      <c r="R32" s="171"/>
    </row>
    <row r="33" spans="1:20" ht="21.95" customHeight="1" thickBot="1" x14ac:dyDescent="0.2">
      <c r="A33" s="171"/>
      <c r="B33" s="644" t="s">
        <v>
66</v>
      </c>
      <c r="C33" s="645"/>
      <c r="D33" s="222">
        <f>
D20+D32</f>
        <v>
116968428</v>
      </c>
      <c r="E33" s="223">
        <f t="shared" si="0"/>
        <v>
100</v>
      </c>
      <c r="F33" s="184">
        <v>
12.6</v>
      </c>
      <c r="G33" s="646" t="s">
        <v>
188</v>
      </c>
      <c r="H33" s="647"/>
      <c r="I33" s="648"/>
      <c r="J33" s="649">
        <f>
J13+J23+J30</f>
        <v>
110333028</v>
      </c>
      <c r="K33" s="650"/>
      <c r="L33" s="224">
        <f>
ROUND(J33/$J$33*100,1)</f>
        <v>
100</v>
      </c>
      <c r="M33" s="651">
        <v>
12.8</v>
      </c>
      <c r="N33" s="652"/>
      <c r="O33" s="225">
        <f>
O13+O23+O30</f>
        <v>
70280220</v>
      </c>
      <c r="P33" s="653"/>
      <c r="Q33" s="654"/>
      <c r="R33" s="226"/>
    </row>
    <row r="34" spans="1:20" ht="12.75" customHeight="1" thickBot="1" x14ac:dyDescent="0.2">
      <c r="A34" s="18"/>
      <c r="B34" s="17"/>
      <c r="C34" s="17"/>
      <c r="D34" s="16"/>
      <c r="E34" s="15"/>
      <c r="F34" s="15"/>
      <c r="G34" s="14"/>
      <c r="H34" s="14"/>
      <c r="I34" s="14"/>
      <c r="J34" s="13"/>
      <c r="K34" s="2"/>
      <c r="L34" s="11"/>
      <c r="M34" s="12"/>
      <c r="N34" s="12"/>
      <c r="O34" s="11"/>
      <c r="P34" s="11"/>
      <c r="Q34" s="11"/>
      <c r="R34" s="11"/>
    </row>
    <row r="35" spans="1:20" s="11" customFormat="1" ht="22.9" customHeight="1" x14ac:dyDescent="0.15">
      <c r="B35" s="632" t="s">
        <v>
144</v>
      </c>
      <c r="C35" s="633"/>
      <c r="D35" s="633"/>
      <c r="E35" s="633"/>
      <c r="F35" s="633"/>
      <c r="G35" s="633"/>
      <c r="H35" s="633"/>
      <c r="I35" s="633"/>
      <c r="J35" s="634"/>
      <c r="K35" s="635" t="s">
        <v>
145</v>
      </c>
      <c r="L35" s="636"/>
      <c r="M35" s="636"/>
      <c r="N35" s="636"/>
      <c r="O35" s="636"/>
      <c r="P35" s="636"/>
      <c r="Q35" s="636"/>
      <c r="R35" s="637"/>
    </row>
    <row r="36" spans="1:20" s="11" customFormat="1" ht="20.100000000000001" customHeight="1" x14ac:dyDescent="0.15">
      <c r="B36" s="597" t="s">
        <v>
11</v>
      </c>
      <c r="C36" s="598"/>
      <c r="D36" s="227" t="s">
        <v>
88</v>
      </c>
      <c r="E36" s="227" t="s">
        <v>
89</v>
      </c>
      <c r="F36" s="227" t="s">
        <v>
90</v>
      </c>
      <c r="G36" s="614" t="s">
        <v>
91</v>
      </c>
      <c r="H36" s="613"/>
      <c r="I36" s="598"/>
      <c r="J36" s="228" t="s">
        <v>
89</v>
      </c>
      <c r="K36" s="612" t="s">
        <v>
11</v>
      </c>
      <c r="L36" s="613"/>
      <c r="M36" s="598"/>
      <c r="N36" s="614" t="s">
        <v>
146</v>
      </c>
      <c r="O36" s="598"/>
      <c r="P36" s="229" t="s">
        <v>
147</v>
      </c>
      <c r="Q36" s="638" t="s">
        <v>
148</v>
      </c>
      <c r="R36" s="639"/>
    </row>
    <row r="37" spans="1:20" s="8" customFormat="1" ht="20.100000000000001" customHeight="1" x14ac:dyDescent="0.2">
      <c r="A37" s="10"/>
      <c r="B37" s="230"/>
      <c r="C37" s="231"/>
      <c r="D37" s="232" t="s">
        <v>
16</v>
      </c>
      <c r="E37" s="233" t="s">
        <v>
18</v>
      </c>
      <c r="F37" s="233" t="s">
        <v>
18</v>
      </c>
      <c r="G37" s="217"/>
      <c r="H37" s="217"/>
      <c r="I37" s="234" t="s">
        <v>
16</v>
      </c>
      <c r="J37" s="235" t="s">
        <v>
18</v>
      </c>
      <c r="K37" s="612" t="s">
        <v>
149</v>
      </c>
      <c r="L37" s="613"/>
      <c r="M37" s="598"/>
      <c r="N37" s="592">
        <v>
33793544</v>
      </c>
      <c r="O37" s="623"/>
      <c r="P37" s="236">
        <f t="shared" ref="P37:P43" si="4">
ROUND(N37/$N$43*100,1)</f>
        <v>
96.8</v>
      </c>
      <c r="Q37" s="624">
        <v>
3.9</v>
      </c>
      <c r="R37" s="625"/>
      <c r="S37" s="9"/>
      <c r="T37" s="9"/>
    </row>
    <row r="38" spans="1:20" ht="20.100000000000001" customHeight="1" x14ac:dyDescent="0.15">
      <c r="A38" s="3"/>
      <c r="B38" s="567" t="s">
        <v>
150</v>
      </c>
      <c r="C38" s="568"/>
      <c r="D38" s="237">
        <v>
640708</v>
      </c>
      <c r="E38" s="183">
        <f t="shared" ref="E38:E52" si="5">
ROUND(D38/$D$51*100,1)</f>
        <v>
0.6</v>
      </c>
      <c r="F38" s="238">
        <v>
1.2</v>
      </c>
      <c r="G38" s="630">
        <v>
640041</v>
      </c>
      <c r="H38" s="631"/>
      <c r="I38" s="563"/>
      <c r="J38" s="239">
        <f t="shared" ref="J38:J52" si="6">
ROUND(G38/$G$51*100,1)</f>
        <v>
0.9</v>
      </c>
      <c r="K38" s="612" t="s">
        <v>
151</v>
      </c>
      <c r="L38" s="613"/>
      <c r="M38" s="598"/>
      <c r="N38" s="592">
        <v>
56056</v>
      </c>
      <c r="O38" s="623"/>
      <c r="P38" s="236">
        <f t="shared" si="4"/>
        <v>
0.2</v>
      </c>
      <c r="Q38" s="624">
        <v>
1.4</v>
      </c>
      <c r="R38" s="625"/>
      <c r="S38" s="4"/>
      <c r="T38" s="4"/>
    </row>
    <row r="39" spans="1:20" ht="20.100000000000001" customHeight="1" x14ac:dyDescent="0.15">
      <c r="A39" s="3"/>
      <c r="B39" s="597" t="s">
        <v>
152</v>
      </c>
      <c r="C39" s="598"/>
      <c r="D39" s="194">
        <v>
13029569</v>
      </c>
      <c r="E39" s="183">
        <f t="shared" si="5"/>
        <v>
11.8</v>
      </c>
      <c r="F39" s="238">
        <v>
7</v>
      </c>
      <c r="G39" s="592">
        <v>
11783771</v>
      </c>
      <c r="H39" s="593"/>
      <c r="I39" s="594"/>
      <c r="J39" s="240">
        <f t="shared" si="6"/>
        <v>
16.8</v>
      </c>
      <c r="K39" s="612" t="s">
        <v>
153</v>
      </c>
      <c r="L39" s="613"/>
      <c r="M39" s="598"/>
      <c r="N39" s="592">
        <v>
1021326</v>
      </c>
      <c r="O39" s="623"/>
      <c r="P39" s="236">
        <f t="shared" si="4"/>
        <v>
2.9</v>
      </c>
      <c r="Q39" s="624">
        <v>
-2.8</v>
      </c>
      <c r="R39" s="625"/>
    </row>
    <row r="40" spans="1:20" ht="20.100000000000001" customHeight="1" x14ac:dyDescent="0.15">
      <c r="A40" s="3"/>
      <c r="B40" s="597" t="s">
        <v>
154</v>
      </c>
      <c r="C40" s="598"/>
      <c r="D40" s="194">
        <v>
50801046</v>
      </c>
      <c r="E40" s="183">
        <f t="shared" si="5"/>
        <v>
46</v>
      </c>
      <c r="F40" s="238">
        <v>
18</v>
      </c>
      <c r="G40" s="592">
        <v>
28023058</v>
      </c>
      <c r="H40" s="593"/>
      <c r="I40" s="594"/>
      <c r="J40" s="240">
        <f t="shared" si="6"/>
        <v>
39.9</v>
      </c>
      <c r="K40" s="612" t="s">
        <v>
155</v>
      </c>
      <c r="L40" s="613"/>
      <c r="M40" s="598"/>
      <c r="N40" s="592">
        <v>
0</v>
      </c>
      <c r="O40" s="623"/>
      <c r="P40" s="236">
        <f t="shared" si="4"/>
        <v>
0</v>
      </c>
      <c r="Q40" s="629" t="s">
        <v>
187</v>
      </c>
      <c r="R40" s="625"/>
    </row>
    <row r="41" spans="1:20" ht="20.100000000000001" customHeight="1" x14ac:dyDescent="0.15">
      <c r="A41" s="3"/>
      <c r="B41" s="597" t="s">
        <v>
156</v>
      </c>
      <c r="C41" s="598"/>
      <c r="D41" s="237">
        <v>
7549778</v>
      </c>
      <c r="E41" s="183">
        <f t="shared" si="5"/>
        <v>
6.8</v>
      </c>
      <c r="F41" s="238">
        <v>
4</v>
      </c>
      <c r="G41" s="592">
        <v>
6368838</v>
      </c>
      <c r="H41" s="593"/>
      <c r="I41" s="594"/>
      <c r="J41" s="240">
        <f t="shared" si="6"/>
        <v>
9.1</v>
      </c>
      <c r="K41" s="612" t="s">
        <v>
157</v>
      </c>
      <c r="L41" s="613"/>
      <c r="M41" s="598"/>
      <c r="N41" s="592">
        <v>
27526</v>
      </c>
      <c r="O41" s="623"/>
      <c r="P41" s="236">
        <f t="shared" si="4"/>
        <v>
0.1</v>
      </c>
      <c r="Q41" s="624">
        <v>
4.8</v>
      </c>
      <c r="R41" s="625"/>
    </row>
    <row r="42" spans="1:20" ht="20.100000000000001" customHeight="1" x14ac:dyDescent="0.15">
      <c r="A42" s="3"/>
      <c r="B42" s="597" t="s">
        <v>
158</v>
      </c>
      <c r="C42" s="598"/>
      <c r="D42" s="194">
        <v>
217923</v>
      </c>
      <c r="E42" s="183">
        <f t="shared" si="5"/>
        <v>
0.2</v>
      </c>
      <c r="F42" s="238">
        <v>
5.4</v>
      </c>
      <c r="G42" s="592">
        <v>
110388</v>
      </c>
      <c r="H42" s="593"/>
      <c r="I42" s="594"/>
      <c r="J42" s="240">
        <f t="shared" si="6"/>
        <v>
0.2</v>
      </c>
      <c r="K42" s="612" t="s">
        <v>
159</v>
      </c>
      <c r="L42" s="613"/>
      <c r="M42" s="598"/>
      <c r="N42" s="592">
        <v>
0</v>
      </c>
      <c r="O42" s="623"/>
      <c r="P42" s="193">
        <f t="shared" si="4"/>
        <v>
0</v>
      </c>
      <c r="Q42" s="629" t="s">
        <v>
187</v>
      </c>
      <c r="R42" s="625"/>
    </row>
    <row r="43" spans="1:20" ht="20.100000000000001" customHeight="1" x14ac:dyDescent="0.15">
      <c r="A43" s="3"/>
      <c r="B43" s="597" t="s">
        <v>
160</v>
      </c>
      <c r="C43" s="598"/>
      <c r="D43" s="194">
        <v>
0</v>
      </c>
      <c r="E43" s="183">
        <f t="shared" si="5"/>
        <v>
0</v>
      </c>
      <c r="F43" s="241" t="s">
        <v>
187</v>
      </c>
      <c r="G43" s="592">
        <v>
0</v>
      </c>
      <c r="H43" s="593"/>
      <c r="I43" s="594"/>
      <c r="J43" s="240">
        <f t="shared" si="6"/>
        <v>
0</v>
      </c>
      <c r="K43" s="612" t="s">
        <v>
66</v>
      </c>
      <c r="L43" s="613"/>
      <c r="M43" s="598"/>
      <c r="N43" s="592">
        <f>
SUM(N37:O42)</f>
        <v>
34898452</v>
      </c>
      <c r="O43" s="623"/>
      <c r="P43" s="193">
        <f t="shared" si="4"/>
        <v>
100</v>
      </c>
      <c r="Q43" s="624">
        <v>
3.7</v>
      </c>
      <c r="R43" s="625"/>
    </row>
    <row r="44" spans="1:20" ht="20.100000000000001" customHeight="1" x14ac:dyDescent="0.15">
      <c r="A44" s="3"/>
      <c r="B44" s="597" t="s">
        <v>
161</v>
      </c>
      <c r="C44" s="598"/>
      <c r="D44" s="237">
        <v>
1019029</v>
      </c>
      <c r="E44" s="183">
        <f t="shared" si="5"/>
        <v>
0.9</v>
      </c>
      <c r="F44" s="238">
        <v>
83.6</v>
      </c>
      <c r="G44" s="592">
        <v>
544167</v>
      </c>
      <c r="H44" s="593"/>
      <c r="I44" s="594"/>
      <c r="J44" s="240">
        <f t="shared" si="6"/>
        <v>
0.8</v>
      </c>
      <c r="K44" s="626" t="s">
        <v>
162</v>
      </c>
      <c r="L44" s="627"/>
      <c r="M44" s="627"/>
      <c r="N44" s="627"/>
      <c r="O44" s="627"/>
      <c r="P44" s="627"/>
      <c r="Q44" s="627"/>
      <c r="R44" s="628"/>
    </row>
    <row r="45" spans="1:20" ht="20.100000000000001" customHeight="1" x14ac:dyDescent="0.15">
      <c r="A45" s="3"/>
      <c r="B45" s="597" t="s">
        <v>
163</v>
      </c>
      <c r="C45" s="598"/>
      <c r="D45" s="194">
        <v>
14049228</v>
      </c>
      <c r="E45" s="183">
        <f t="shared" si="5"/>
        <v>
12.7</v>
      </c>
      <c r="F45" s="238">
        <v>
53.2</v>
      </c>
      <c r="G45" s="592">
        <v>
4462333</v>
      </c>
      <c r="H45" s="593"/>
      <c r="I45" s="594"/>
      <c r="J45" s="240">
        <f t="shared" si="6"/>
        <v>
6.3</v>
      </c>
      <c r="K45" s="612" t="s">
        <v>
164</v>
      </c>
      <c r="L45" s="613"/>
      <c r="M45" s="598"/>
      <c r="N45" s="614" t="s">
        <v>
165</v>
      </c>
      <c r="O45" s="598"/>
      <c r="P45" s="615" t="s">
        <v>
166</v>
      </c>
      <c r="Q45" s="616"/>
      <c r="R45" s="617"/>
      <c r="S45" s="7"/>
      <c r="T45" s="7"/>
    </row>
    <row r="46" spans="1:20" ht="20.100000000000001" customHeight="1" thickBot="1" x14ac:dyDescent="0.2">
      <c r="A46" s="3"/>
      <c r="B46" s="597" t="s">
        <v>
167</v>
      </c>
      <c r="C46" s="598"/>
      <c r="D46" s="194">
        <v>
1010100</v>
      </c>
      <c r="E46" s="183">
        <f t="shared" si="5"/>
        <v>
0.9</v>
      </c>
      <c r="F46" s="242">
        <v>
-12.2</v>
      </c>
      <c r="G46" s="592">
        <v>
882812</v>
      </c>
      <c r="H46" s="593"/>
      <c r="I46" s="594"/>
      <c r="J46" s="240">
        <f t="shared" si="6"/>
        <v>
1.3</v>
      </c>
      <c r="K46" s="618">
        <v>
99.4</v>
      </c>
      <c r="L46" s="619"/>
      <c r="M46" s="620"/>
      <c r="N46" s="621">
        <v>
34.700000000000003</v>
      </c>
      <c r="O46" s="620"/>
      <c r="P46" s="621">
        <v>
99</v>
      </c>
      <c r="Q46" s="619"/>
      <c r="R46" s="622"/>
      <c r="S46" s="6"/>
      <c r="T46" s="6"/>
    </row>
    <row r="47" spans="1:20" ht="20.100000000000001" customHeight="1" thickTop="1" x14ac:dyDescent="0.15">
      <c r="A47" s="3"/>
      <c r="B47" s="597" t="s">
        <v>
168</v>
      </c>
      <c r="C47" s="598"/>
      <c r="D47" s="237">
        <v>
21236805</v>
      </c>
      <c r="E47" s="183">
        <f t="shared" si="5"/>
        <v>
19.2</v>
      </c>
      <c r="F47" s="238">
        <v>
-5.9</v>
      </c>
      <c r="G47" s="592">
        <v>
16685970</v>
      </c>
      <c r="H47" s="593"/>
      <c r="I47" s="594"/>
      <c r="J47" s="240">
        <f t="shared" si="6"/>
        <v>
23.7</v>
      </c>
      <c r="K47" s="599" t="s">
        <v>
169</v>
      </c>
      <c r="L47" s="600"/>
      <c r="M47" s="600"/>
      <c r="N47" s="600"/>
      <c r="O47" s="600"/>
      <c r="P47" s="600"/>
      <c r="Q47" s="600"/>
      <c r="R47" s="601"/>
    </row>
    <row r="48" spans="1:20" ht="20.100000000000001" customHeight="1" x14ac:dyDescent="0.15">
      <c r="A48" s="3"/>
      <c r="B48" s="597" t="s">
        <v>
170</v>
      </c>
      <c r="C48" s="598"/>
      <c r="D48" s="194">
        <v>
0</v>
      </c>
      <c r="E48" s="183">
        <f t="shared" si="5"/>
        <v>
0</v>
      </c>
      <c r="F48" s="241" t="s">
        <v>
187</v>
      </c>
      <c r="G48" s="592">
        <v>
0</v>
      </c>
      <c r="H48" s="593"/>
      <c r="I48" s="594"/>
      <c r="J48" s="240">
        <f t="shared" si="6"/>
        <v>
0</v>
      </c>
      <c r="K48" s="574" t="s">
        <v>
11</v>
      </c>
      <c r="L48" s="602"/>
      <c r="M48" s="557"/>
      <c r="N48" s="604" t="s">
        <v>
171</v>
      </c>
      <c r="O48" s="605"/>
      <c r="P48" s="608" t="s">
        <v>
148</v>
      </c>
      <c r="Q48" s="610" t="s">
        <v>
172</v>
      </c>
      <c r="R48" s="611"/>
      <c r="S48" s="5"/>
      <c r="T48" s="5"/>
    </row>
    <row r="49" spans="1:20" ht="20.100000000000001" customHeight="1" x14ac:dyDescent="0.15">
      <c r="A49" s="3"/>
      <c r="B49" s="597" t="s">
        <v>
102</v>
      </c>
      <c r="C49" s="598"/>
      <c r="D49" s="194">
        <v>
778842</v>
      </c>
      <c r="E49" s="183">
        <f t="shared" si="5"/>
        <v>
0.7</v>
      </c>
      <c r="F49" s="242">
        <v>
-24.4</v>
      </c>
      <c r="G49" s="592">
        <v>
778842</v>
      </c>
      <c r="H49" s="593"/>
      <c r="I49" s="594"/>
      <c r="J49" s="240">
        <f t="shared" si="6"/>
        <v>
1.1000000000000001</v>
      </c>
      <c r="K49" s="570"/>
      <c r="L49" s="603"/>
      <c r="M49" s="568"/>
      <c r="N49" s="606"/>
      <c r="O49" s="607"/>
      <c r="P49" s="609"/>
      <c r="Q49" s="595" t="s">
        <v>
173</v>
      </c>
      <c r="R49" s="596"/>
      <c r="S49" s="4"/>
      <c r="T49" s="4"/>
    </row>
    <row r="50" spans="1:20" ht="20.100000000000001" customHeight="1" x14ac:dyDescent="0.15">
      <c r="A50" s="3"/>
      <c r="B50" s="597" t="s">
        <v>
174</v>
      </c>
      <c r="C50" s="598"/>
      <c r="D50" s="237">
        <v>
0</v>
      </c>
      <c r="E50" s="183">
        <f t="shared" si="5"/>
        <v>
0</v>
      </c>
      <c r="F50" s="241" t="s">
        <v>
187</v>
      </c>
      <c r="G50" s="592">
        <v>
0</v>
      </c>
      <c r="H50" s="593"/>
      <c r="I50" s="594"/>
      <c r="J50" s="240">
        <f t="shared" si="6"/>
        <v>
0</v>
      </c>
      <c r="K50" s="574" t="s">
        <v>
175</v>
      </c>
      <c r="L50" s="557"/>
      <c r="M50" s="243" t="s">
        <v>
176</v>
      </c>
      <c r="N50" s="558">
        <v>
19549651</v>
      </c>
      <c r="O50" s="559"/>
      <c r="P50" s="244">
        <v>
-4.0999999999999996</v>
      </c>
      <c r="Q50" s="558">
        <v>
2112622</v>
      </c>
      <c r="R50" s="569"/>
      <c r="S50" s="2"/>
      <c r="T50" s="2"/>
    </row>
    <row r="51" spans="1:20" ht="20.100000000000001" customHeight="1" x14ac:dyDescent="0.15">
      <c r="A51" s="3"/>
      <c r="B51" s="575" t="s">
        <v>
66</v>
      </c>
      <c r="C51" s="576"/>
      <c r="D51" s="579">
        <f>
SUM(D38:D50)</f>
        <v>
110333028</v>
      </c>
      <c r="E51" s="581">
        <f t="shared" si="5"/>
        <v>
100</v>
      </c>
      <c r="F51" s="583">
        <v>
12.8</v>
      </c>
      <c r="G51" s="585">
        <f>
SUM(G38:I50)</f>
        <v>
70280220</v>
      </c>
      <c r="H51" s="586"/>
      <c r="I51" s="587"/>
      <c r="J51" s="590">
        <f t="shared" si="6"/>
        <v>
100</v>
      </c>
      <c r="K51" s="570" t="s">
        <v>
177</v>
      </c>
      <c r="L51" s="568"/>
      <c r="M51" s="245" t="s">
        <v>
178</v>
      </c>
      <c r="N51" s="571">
        <v>
19080806</v>
      </c>
      <c r="O51" s="572"/>
      <c r="P51" s="238">
        <v>
-5</v>
      </c>
      <c r="Q51" s="571">
        <v>
176332</v>
      </c>
      <c r="R51" s="573"/>
      <c r="S51" s="2"/>
      <c r="T51" s="2"/>
    </row>
    <row r="52" spans="1:20" ht="20.100000000000001" customHeight="1" thickBot="1" x14ac:dyDescent="0.2">
      <c r="A52" s="3"/>
      <c r="B52" s="577"/>
      <c r="C52" s="578"/>
      <c r="D52" s="580"/>
      <c r="E52" s="582">
        <f t="shared" si="5"/>
        <v>
0</v>
      </c>
      <c r="F52" s="584"/>
      <c r="G52" s="588"/>
      <c r="H52" s="589"/>
      <c r="I52" s="548"/>
      <c r="J52" s="591">
        <f t="shared" si="6"/>
        <v>
0</v>
      </c>
      <c r="K52" s="574" t="s">
        <v>
179</v>
      </c>
      <c r="L52" s="557"/>
      <c r="M52" s="243" t="s">
        <v>
176</v>
      </c>
      <c r="N52" s="558">
        <v>
3632445</v>
      </c>
      <c r="O52" s="559"/>
      <c r="P52" s="244">
        <v>
1</v>
      </c>
      <c r="Q52" s="558">
        <v>
520649</v>
      </c>
      <c r="R52" s="569"/>
      <c r="S52" s="2"/>
      <c r="T52" s="2"/>
    </row>
    <row r="53" spans="1:20" ht="20.100000000000001" customHeight="1" x14ac:dyDescent="0.15">
      <c r="B53" s="246" t="s">
        <v>
180</v>
      </c>
      <c r="C53" s="217"/>
      <c r="D53" s="217"/>
      <c r="E53" s="217"/>
      <c r="F53" s="217"/>
      <c r="G53" s="217"/>
      <c r="H53" s="217"/>
      <c r="I53" s="217"/>
      <c r="J53" s="247"/>
      <c r="K53" s="567" t="s">
        <v>
177</v>
      </c>
      <c r="L53" s="568"/>
      <c r="M53" s="245" t="s">
        <v>
178</v>
      </c>
      <c r="N53" s="562">
        <v>
3574271</v>
      </c>
      <c r="O53" s="563"/>
      <c r="P53" s="248">
        <v>
1.5</v>
      </c>
      <c r="Q53" s="562">
        <v>
77330</v>
      </c>
      <c r="R53" s="564"/>
      <c r="S53" s="2"/>
      <c r="T53" s="2"/>
    </row>
    <row r="54" spans="1:20" ht="20.100000000000001" customHeight="1" x14ac:dyDescent="0.15">
      <c r="B54" s="217" t="s">
        <v>
181</v>
      </c>
      <c r="C54" s="217"/>
      <c r="D54" s="217"/>
      <c r="E54" s="217"/>
      <c r="F54" s="217"/>
      <c r="G54" s="217"/>
      <c r="H54" s="217"/>
      <c r="I54" s="217"/>
      <c r="J54" s="217"/>
      <c r="K54" s="556" t="s">
        <v>
182</v>
      </c>
      <c r="L54" s="557"/>
      <c r="M54" s="243" t="s">
        <v>
176</v>
      </c>
      <c r="N54" s="558">
        <v>
15876980</v>
      </c>
      <c r="O54" s="559"/>
      <c r="P54" s="244">
        <v>
1.6</v>
      </c>
      <c r="Q54" s="558">
        <v>
2565003</v>
      </c>
      <c r="R54" s="569"/>
      <c r="S54" s="2"/>
      <c r="T54" s="2"/>
    </row>
    <row r="55" spans="1:20" ht="20.100000000000001" customHeight="1" x14ac:dyDescent="0.15">
      <c r="B55" s="217"/>
      <c r="C55" s="217"/>
      <c r="D55" s="217"/>
      <c r="E55" s="217"/>
      <c r="F55" s="217"/>
      <c r="G55" s="217"/>
      <c r="H55" s="217"/>
      <c r="I55" s="217"/>
      <c r="J55" s="217"/>
      <c r="K55" s="567" t="s">
        <v>
183</v>
      </c>
      <c r="L55" s="568"/>
      <c r="M55" s="245" t="s">
        <v>
178</v>
      </c>
      <c r="N55" s="562">
        <v>
15652703</v>
      </c>
      <c r="O55" s="563"/>
      <c r="P55" s="238">
        <v>
2.9</v>
      </c>
      <c r="Q55" s="562">
        <v>
155069</v>
      </c>
      <c r="R55" s="564"/>
      <c r="S55" s="2"/>
      <c r="T55" s="2"/>
    </row>
    <row r="56" spans="1:20" ht="20.100000000000001" customHeight="1" x14ac:dyDescent="0.15">
      <c r="B56" s="217"/>
      <c r="C56" s="217"/>
      <c r="D56" s="217"/>
      <c r="E56" s="217"/>
      <c r="F56" s="217"/>
      <c r="G56" s="217"/>
      <c r="H56" s="217"/>
      <c r="I56" s="217"/>
      <c r="J56" s="217"/>
      <c r="K56" s="556" t="s">
        <v>
182</v>
      </c>
      <c r="L56" s="557"/>
      <c r="M56" s="243" t="s">
        <v>
176</v>
      </c>
      <c r="N56" s="558">
        <v>
2199481</v>
      </c>
      <c r="O56" s="559"/>
      <c r="P56" s="244">
        <v>
162.69999999999999</v>
      </c>
      <c r="Q56" s="558">
        <v>
2199481</v>
      </c>
      <c r="R56" s="569"/>
    </row>
    <row r="57" spans="1:20" ht="20.100000000000001" customHeight="1" x14ac:dyDescent="0.15">
      <c r="B57" s="217"/>
      <c r="C57" s="217"/>
      <c r="D57" s="217"/>
      <c r="E57" s="217"/>
      <c r="F57" s="217"/>
      <c r="G57" s="217"/>
      <c r="H57" s="217"/>
      <c r="I57" s="217"/>
      <c r="J57" s="217"/>
      <c r="K57" s="551" t="s">
        <v>
184</v>
      </c>
      <c r="L57" s="552"/>
      <c r="M57" s="245" t="s">
        <v>
178</v>
      </c>
      <c r="N57" s="562">
        <v>
2199481</v>
      </c>
      <c r="O57" s="563"/>
      <c r="P57" s="248">
        <v>
162.69999999999999</v>
      </c>
      <c r="Q57" s="562">
        <v>
0</v>
      </c>
      <c r="R57" s="564"/>
    </row>
    <row r="58" spans="1:20" ht="20.100000000000001" customHeight="1" x14ac:dyDescent="0.15">
      <c r="B58" s="217"/>
      <c r="C58" s="217"/>
      <c r="D58" s="217"/>
      <c r="E58" s="217"/>
      <c r="F58" s="217"/>
      <c r="G58" s="217"/>
      <c r="H58" s="217"/>
      <c r="I58" s="217"/>
      <c r="J58" s="217"/>
      <c r="K58" s="556" t="s">
        <v>
185</v>
      </c>
      <c r="L58" s="557"/>
      <c r="M58" s="243" t="s">
        <v>
176</v>
      </c>
      <c r="N58" s="565" t="s">
        <v>
187</v>
      </c>
      <c r="O58" s="566"/>
      <c r="P58" s="249" t="s">
        <v>
187</v>
      </c>
      <c r="Q58" s="565" t="s">
        <v>
187</v>
      </c>
      <c r="R58" s="561"/>
    </row>
    <row r="59" spans="1:20" ht="20.100000000000001" customHeight="1" x14ac:dyDescent="0.15">
      <c r="B59" s="217"/>
      <c r="C59" s="217"/>
      <c r="D59" s="217"/>
      <c r="E59" s="217"/>
      <c r="F59" s="217"/>
      <c r="G59" s="217"/>
      <c r="H59" s="217"/>
      <c r="I59" s="217"/>
      <c r="J59" s="217"/>
      <c r="K59" s="551" t="s">
        <v>
184</v>
      </c>
      <c r="L59" s="552"/>
      <c r="M59" s="245" t="s">
        <v>
178</v>
      </c>
      <c r="N59" s="553" t="s">
        <v>
187</v>
      </c>
      <c r="O59" s="554"/>
      <c r="P59" s="241" t="s">
        <v>
187</v>
      </c>
      <c r="Q59" s="553" t="s">
        <v>
187</v>
      </c>
      <c r="R59" s="555"/>
    </row>
    <row r="60" spans="1:20" ht="20.100000000000001" customHeight="1" x14ac:dyDescent="0.15">
      <c r="B60" s="217"/>
      <c r="C60" s="217"/>
      <c r="D60" s="217"/>
      <c r="E60" s="217"/>
      <c r="F60" s="217"/>
      <c r="G60" s="217"/>
      <c r="H60" s="217"/>
      <c r="I60" s="217"/>
      <c r="J60" s="217"/>
      <c r="K60" s="556" t="s">
        <v>
185</v>
      </c>
      <c r="L60" s="557"/>
      <c r="M60" s="243" t="s">
        <v>
176</v>
      </c>
      <c r="N60" s="558">
        <v>
61091</v>
      </c>
      <c r="O60" s="559"/>
      <c r="P60" s="244">
        <v>
-7.7</v>
      </c>
      <c r="Q60" s="560">
        <v>
44</v>
      </c>
      <c r="R60" s="561"/>
    </row>
    <row r="61" spans="1:20" ht="20.100000000000001" customHeight="1" thickBot="1" x14ac:dyDescent="0.2">
      <c r="B61" s="217"/>
      <c r="C61" s="217"/>
      <c r="D61" s="217"/>
      <c r="E61" s="217"/>
      <c r="F61" s="217"/>
      <c r="G61" s="217"/>
      <c r="H61" s="217"/>
      <c r="I61" s="217"/>
      <c r="J61" s="217"/>
      <c r="K61" s="545" t="s">
        <v>
186</v>
      </c>
      <c r="L61" s="546"/>
      <c r="M61" s="250" t="s">
        <v>
178</v>
      </c>
      <c r="N61" s="547">
        <v>
61091</v>
      </c>
      <c r="O61" s="548"/>
      <c r="P61" s="251">
        <v>
-7.7</v>
      </c>
      <c r="Q61" s="549">
        <v>
0</v>
      </c>
      <c r="R61" s="550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文京・左</vt:lpstr>
      <vt:lpstr>文京・右</vt:lpstr>
      <vt:lpstr>文京・右!Print_Area</vt:lpstr>
      <vt:lpstr>文京・左!Print_Area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2019-12-26T02:11:11Z</dcterms:created>
  <dcterms:modified xsi:type="dcterms:W3CDTF">2021-01-07T01:08:50Z</dcterms:modified>
</cp:coreProperties>
</file>