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ifilv01\三鷹市\部_課フォルダ\課1\財政課\6年度\21_課内共通\06_地方公営企業\20250121_【東京都市町村課：2月3日（月）〆】公営企業に係る経営比較分析表（令和５年度決算）の分析等について（依頼）\03_回答\"/>
    </mc:Choice>
  </mc:AlternateContent>
  <workbookProtection workbookAlgorithmName="SHA-512" workbookHashValue="WPwLxV2RRpqhBIToyR59xc99tZzsETF5Uip4tJIic4ru5U3FA++SBQWnlLSqX0EgXm121goayeK/sjK4CU3Ieg==" workbookSaltValue="CqKLC1Fhl51fJUWsm1iNx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AL10" i="4"/>
  <c r="I10"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<sst xmlns="http://schemas.openxmlformats.org/spreadsheetml/2006/main" count="253" uniqueCount="116">
  <si>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</si>
  <si>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</si>
  <si>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</si>
  <si>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</si>
  <si>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</si>
  <si>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</si>
  <si>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</si>
  <si>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</si>
  <si>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</si>
  <si>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</si>
  <si>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</si>
  <si>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</si>
  <si>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</si>
  <si>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</si>
  <si>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</si>
  <si>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</si>
  <si>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</si>
  <si>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</si>
  <si>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</si>
  <si>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</si>
  <si>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</si>
  <si>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</si>
  <si>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</si>
  <si>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</si>
  <si>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</si>
  <si>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</si>
  <si>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</si>
  <si>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</si>
  <si>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</si>
  <si>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</si>
  <si>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</si>
  <si>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</si>
  <si>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</si>
  <si>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</si>
  <si>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</si>
  <si>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</si>
  <si>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</si>
  <si>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</si>
  <si>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</si>
  <si>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</si>
  <si>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</si>
  <si>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</si>
  <si>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</si>
  <si>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</si>
  <si>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</si>
  <si>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</si>
  <si>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</si>
  <si>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</si>
  <si>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</si>
  <si>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</si>
  <si>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</si>
  <si>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</si>
  <si>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</si>
  <si>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</si>
  <si>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</si>
  <si>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</si>
  <si>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</si>
  <si>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</si>
  <si>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</si>
  <si>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</si>
  <si>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</si>
  <si>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</si>
  <si>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</si>
  <si>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</si>
  <si>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</si>
  <si>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</si>
  <si>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</si>
  <si>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</si>
  <si>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</si>
  <si>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</si>
  <si>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</si>
  <si>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</si>
  <si>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</si>
  <si>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</si>
  <si>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</si>
  <si>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</si>
  <si>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</si>
  <si>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</si>
  <si>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</si>
  <si>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</si>
  <si>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</si>
  <si>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</si>
  <si>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</si>
  <si>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</si>
  <si>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</si>
  <si>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</si>
  <si>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</si>
  <si>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</si>
  <si>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</si>
  <si>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</si>
  <si>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</si>
  <si>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</si>
  <si>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</si>
  <si>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</si>
  <si>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</si>
  <si>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</si>
  <si>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三鷹市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</si>
  <si>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</si>
  <si>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</si>
  <si>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</si>
  <si>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</si>
  <si>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</si>
  <si>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</si>
  <si>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</si>
  <si>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</si>
  <si>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</si>
  <si>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</si>
  <si>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</si>
  <si>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</si>
  <si>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</si>
  <si>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</si>
  <si>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</si>
  <si>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</si>
  <si>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令和２年度からの地方公営企業法の一部適用であるため類似団体平均と比べ低くなっています。②管渠老朽化率は、類似団体平均と比べて高くなっていますが、これは本市の下水道事業が全国に先駆けて公共下水道100%整備を達成するなど、早期に着手したことにより、老朽化した管渠が多いためです。今後も順次更新期を迎えるため、三鷹市下水道再生計画に基づき、優先順位の高い下水道施設から点検調査及び長寿命化改修を図っています。
　また、処理場（東部水再生センター）については、上位計画である「多摩川・荒川等流域別下水道整備総合計画」に流域編入が位置付けられていることから、流域編入を想定しながらも、その間の適正な処理水質を維持するため、施設や設備の長寿命化に取り組んでいます。</t>
  </si>
  <si>
    <t>・本市では、下水道事業の総合的・計画的な事業展開と財政運営の見通しを明らかにした「三鷹市下水道経営計画」を経営戦略に位置付け、本計画に基づいて、健全な下水道経営のもと、安定した下水道サービスを引き続き提供することに取り組んでいます。
・下水道施設の老朽化による更新が順次必要となってきていることから、今後も引き続き大きな財政負担が想定されます。そのため、効率的かつ効果的な事業運営に努めるとともに、優先度をつけた計画的な事業展開を図ります。
・令和２年４月１日より経営の健全性や計画性・透明性の向上を目指し、地方公営企業法の適用を一部適用しています。</t>
  </si>
  <si>
    <r>
      <t>①経常収支比率は、単年度の収支が黒字であることを示す100％以上で、僅かながら前年度を上回りました。②累積欠損金比率も0であることから、経営状況は健全な状況にあると言えます。
市全体の財政状況等に鑑み、企業内の現金預金の残高が過大とならないようにしているため、③流動比率は、類似団体平均を下回っているものの、④企業債残高対事業規模比率は類似団体や全国平均を下回っており、長期的な債務支払能力は良好となっています。
⑥汚水処理原価は全国平均や類似団体平均よりも下回っております。今後も効率化に努めていきます。
⑤経費回収率は平成</t>
    </r>
    <r>
      <rPr>
        <sz val="11"/>
        <rFont val="ＭＳ ゴシック"/>
        <family val="3"/>
        <charset val="128"/>
      </rPr>
      <t>26年度の使用料改定以降は90%台で推移しており、前年度比で2.45ポイントの減となりました。今後も使用料収入の動向を注視し、汚水処理コストの削減を図っていきます。
⑦施設利用率は、平均値と同水準で、効率的かつ安定的に利用されており、今後も同水準が見込まれます。
⑧水洗化率は、全国に先駆けて取り組んでおり、100%となっています。</t>
    </r>
    <rPh sb="30" eb="32">
      <t>イジョウ</t>
    </rPh>
    <rPh sb="34" eb="35">
      <t>ワズ</t>
    </rPh>
    <rPh sb="39" eb="42">
      <t>ゼンネンド</t>
    </rPh>
    <rPh sb="43" eb="45">
      <t>ウワマワ</t>
    </rPh>
    <rPh sb="240" eb="242">
      <t>コンゴ</t>
    </rPh>
    <rPh sb="243" eb="246">
      <t>コウリツカ</t>
    </rPh>
    <rPh sb="247" eb="248">
      <t>ツト</t>
    </rPh>
    <rPh sb="290" eb="293">
      <t>ゼンネンド</t>
    </rPh>
    <rPh sb="293" eb="294">
      <t>ヒ</t>
    </rPh>
    <rPh sb="304" eb="305">
      <t>ゲン</t>
    </rPh>
    <rPh sb="321" eb="323">
      <t>ドウコウ</t>
    </rPh>
    <rPh sb="324" eb="326">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</si>
</sst>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0.04</c:v>
                </c:pt>
                <c:pt idx="2">
                  <c:v>0.02</c:v>
                </c:pt>
                <c:pt idx="3" formatCode="#,##0.00;&quot;△&quot;#,##0.00">
                  <c:v>0</c:v>
                </c:pt>
                <c:pt idx="4">
                  <c:v>0.04</c:v>
                </c:pt>
              </c:numCache>
            </c:numRef>
          </c:val>
          <c:extLst>
            <c:ext xmlns:c16="http://schemas.microsoft.com/office/drawing/2014/chart" uri="{C3380CC4-5D6E-409C-BE32-E72D297353CC}">
              <c16:uniqueId val="{00000000-0822-4864-BD07-CCCF1AC5F4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0.14000000000000001</c:v>
                </c:pt>
                <c:pt idx="2">
                  <c:v>0.15</c:v>
                </c:pt>
                <c:pt idx="3">
                  <c:v>0.16</c:v>
                </c:pt>
                <c:pt idx="4">
                  <c:v>0.16</c:v>
                </c:pt>
              </c:numCache>
            </c:numRef>
          </c:val>
          <c:smooth val="0"/>
          <c:extLst>
            <c:ext xmlns:c16="http://schemas.microsoft.com/office/drawing/2014/chart" uri="{C3380CC4-5D6E-409C-BE32-E72D297353CC}">
              <c16:uniqueId val="{00000001-0822-4864-BD07-CCCF1AC5F4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64.37</c:v>
                </c:pt>
                <c:pt idx="2">
                  <c:v>63.88</c:v>
                </c:pt>
                <c:pt idx="3">
                  <c:v>62.17</c:v>
                </c:pt>
                <c:pt idx="4">
                  <c:v>62.08</c:v>
                </c:pt>
              </c:numCache>
            </c:numRef>
          </c:val>
          <c:extLst>
            <c:ext xmlns:c16="http://schemas.microsoft.com/office/drawing/2014/chart" uri="{C3380CC4-5D6E-409C-BE32-E72D297353CC}">
              <c16:uniqueId val="{00000000-6615-49CB-A3C6-52634D05BB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6615-49CB-A3C6-52634D05BB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BF38-4F81-949F-85C1DDEEBC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97.7</c:v>
                </c:pt>
                <c:pt idx="2">
                  <c:v>97.59</c:v>
                </c:pt>
                <c:pt idx="3">
                  <c:v>97.53</c:v>
                </c:pt>
                <c:pt idx="4">
                  <c:v>97.54</c:v>
                </c:pt>
              </c:numCache>
            </c:numRef>
          </c:val>
          <c:smooth val="0"/>
          <c:extLst>
            <c:ext xmlns:c16="http://schemas.microsoft.com/office/drawing/2014/chart" uri="{C3380CC4-5D6E-409C-BE32-E72D297353CC}">
              <c16:uniqueId val="{00000001-BF38-4F81-949F-85C1DDEEBC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102.59</c:v>
                </c:pt>
                <c:pt idx="2">
                  <c:v>106.36</c:v>
                </c:pt>
                <c:pt idx="3">
                  <c:v>107.01</c:v>
                </c:pt>
                <c:pt idx="4">
                  <c:v>107.89</c:v>
                </c:pt>
              </c:numCache>
            </c:numRef>
          </c:val>
          <c:extLst>
            <c:ext xmlns:c16="http://schemas.microsoft.com/office/drawing/2014/chart" uri="{C3380CC4-5D6E-409C-BE32-E72D297353CC}">
              <c16:uniqueId val="{00000000-308C-4AD7-A191-E8908F3C11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107.09</c:v>
                </c:pt>
                <c:pt idx="2">
                  <c:v>107.96</c:v>
                </c:pt>
                <c:pt idx="3">
                  <c:v>107.29</c:v>
                </c:pt>
                <c:pt idx="4">
                  <c:v>106.58</c:v>
                </c:pt>
              </c:numCache>
            </c:numRef>
          </c:val>
          <c:smooth val="0"/>
          <c:extLst>
            <c:ext xmlns:c16="http://schemas.microsoft.com/office/drawing/2014/chart" uri="{C3380CC4-5D6E-409C-BE32-E72D297353CC}">
              <c16:uniqueId val="{00000001-308C-4AD7-A191-E8908F3C11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4.88</c:v>
                </c:pt>
                <c:pt idx="2">
                  <c:v>9.32</c:v>
                </c:pt>
                <c:pt idx="3">
                  <c:v>12.32</c:v>
                </c:pt>
                <c:pt idx="4">
                  <c:v>15.55</c:v>
                </c:pt>
              </c:numCache>
            </c:numRef>
          </c:val>
          <c:extLst>
            <c:ext xmlns:c16="http://schemas.microsoft.com/office/drawing/2014/chart" uri="{C3380CC4-5D6E-409C-BE32-E72D297353CC}">
              <c16:uniqueId val="{00000000-C72C-4221-B1EA-F1801BD338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23.38</c:v>
                </c:pt>
                <c:pt idx="2">
                  <c:v>24.59</c:v>
                </c:pt>
                <c:pt idx="3">
                  <c:v>26.87</c:v>
                </c:pt>
                <c:pt idx="4">
                  <c:v>29.31</c:v>
                </c:pt>
              </c:numCache>
            </c:numRef>
          </c:val>
          <c:smooth val="0"/>
          <c:extLst>
            <c:ext xmlns:c16="http://schemas.microsoft.com/office/drawing/2014/chart" uri="{C3380CC4-5D6E-409C-BE32-E72D297353CC}">
              <c16:uniqueId val="{00000001-C72C-4221-B1EA-F1801BD338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38.18</c:v>
                </c:pt>
                <c:pt idx="2">
                  <c:v>47.54</c:v>
                </c:pt>
                <c:pt idx="3">
                  <c:v>55.8</c:v>
                </c:pt>
                <c:pt idx="4">
                  <c:v>61.43</c:v>
                </c:pt>
              </c:numCache>
            </c:numRef>
          </c:val>
          <c:extLst>
            <c:ext xmlns:c16="http://schemas.microsoft.com/office/drawing/2014/chart" uri="{C3380CC4-5D6E-409C-BE32-E72D297353CC}">
              <c16:uniqueId val="{00000000-CB79-484D-8FD3-505E5970FF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8.1999999999999993</c:v>
                </c:pt>
                <c:pt idx="2">
                  <c:v>9.43</c:v>
                </c:pt>
                <c:pt idx="3">
                  <c:v>12.4</c:v>
                </c:pt>
                <c:pt idx="4">
                  <c:v>13.81</c:v>
                </c:pt>
              </c:numCache>
            </c:numRef>
          </c:val>
          <c:smooth val="0"/>
          <c:extLst>
            <c:ext xmlns:c16="http://schemas.microsoft.com/office/drawing/2014/chart" uri="{C3380CC4-5D6E-409C-BE32-E72D297353CC}">
              <c16:uniqueId val="{00000001-CB79-484D-8FD3-505E5970FF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1B4-44AA-8C3A-7B38C9B933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0.59</c:v>
                </c:pt>
                <c:pt idx="2">
                  <c:v>0.68</c:v>
                </c:pt>
                <c:pt idx="3">
                  <c:v>0.9</c:v>
                </c:pt>
                <c:pt idx="4">
                  <c:v>1.19</c:v>
                </c:pt>
              </c:numCache>
            </c:numRef>
          </c:val>
          <c:smooth val="0"/>
          <c:extLst>
            <c:ext xmlns:c16="http://schemas.microsoft.com/office/drawing/2014/chart" uri="{C3380CC4-5D6E-409C-BE32-E72D297353CC}">
              <c16:uniqueId val="{00000001-51B4-44AA-8C3A-7B38C9B933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49.05</c:v>
                </c:pt>
                <c:pt idx="2">
                  <c:v>46.43</c:v>
                </c:pt>
                <c:pt idx="3">
                  <c:v>53.47</c:v>
                </c:pt>
                <c:pt idx="4">
                  <c:v>59.7</c:v>
                </c:pt>
              </c:numCache>
            </c:numRef>
          </c:val>
          <c:extLst>
            <c:ext xmlns:c16="http://schemas.microsoft.com/office/drawing/2014/chart" uri="{C3380CC4-5D6E-409C-BE32-E72D297353CC}">
              <c16:uniqueId val="{00000000-E276-4523-8F5C-D25DE2AB45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77.72</c:v>
                </c:pt>
                <c:pt idx="2">
                  <c:v>86.61</c:v>
                </c:pt>
                <c:pt idx="3">
                  <c:v>100.73</c:v>
                </c:pt>
                <c:pt idx="4">
                  <c:v>108.7</c:v>
                </c:pt>
              </c:numCache>
            </c:numRef>
          </c:val>
          <c:smooth val="0"/>
          <c:extLst>
            <c:ext xmlns:c16="http://schemas.microsoft.com/office/drawing/2014/chart" uri="{C3380CC4-5D6E-409C-BE32-E72D297353CC}">
              <c16:uniqueId val="{00000001-E276-4523-8F5C-D25DE2AB45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273.16000000000003</c:v>
                </c:pt>
                <c:pt idx="2">
                  <c:v>272.51</c:v>
                </c:pt>
                <c:pt idx="3">
                  <c:v>282.44</c:v>
                </c:pt>
                <c:pt idx="4">
                  <c:v>290.64999999999998</c:v>
                </c:pt>
              </c:numCache>
            </c:numRef>
          </c:val>
          <c:extLst>
            <c:ext xmlns:c16="http://schemas.microsoft.com/office/drawing/2014/chart" uri="{C3380CC4-5D6E-409C-BE32-E72D297353CC}">
              <c16:uniqueId val="{00000000-7C05-4CAA-80D9-3BE5B9C303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485.6</c:v>
                </c:pt>
                <c:pt idx="2">
                  <c:v>463.93</c:v>
                </c:pt>
                <c:pt idx="3">
                  <c:v>481.88</c:v>
                </c:pt>
                <c:pt idx="4">
                  <c:v>460.03</c:v>
                </c:pt>
              </c:numCache>
            </c:numRef>
          </c:val>
          <c:smooth val="0"/>
          <c:extLst>
            <c:ext xmlns:c16="http://schemas.microsoft.com/office/drawing/2014/chart" uri="{C3380CC4-5D6E-409C-BE32-E72D297353CC}">
              <c16:uniqueId val="{00000001-7C05-4CAA-80D9-3BE5B9C303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97.09</c:v>
                </c:pt>
                <c:pt idx="2">
                  <c:v>97.51</c:v>
                </c:pt>
                <c:pt idx="3">
                  <c:v>96.96</c:v>
                </c:pt>
                <c:pt idx="4">
                  <c:v>94.51</c:v>
                </c:pt>
              </c:numCache>
            </c:numRef>
          </c:val>
          <c:extLst>
            <c:ext xmlns:c16="http://schemas.microsoft.com/office/drawing/2014/chart" uri="{C3380CC4-5D6E-409C-BE32-E72D297353CC}">
              <c16:uniqueId val="{00000000-B396-47DA-97C9-7CD20E901B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99.95</c:v>
                </c:pt>
                <c:pt idx="2">
                  <c:v>103.4</c:v>
                </c:pt>
                <c:pt idx="3">
                  <c:v>101.87</c:v>
                </c:pt>
                <c:pt idx="4">
                  <c:v>101.33</c:v>
                </c:pt>
              </c:numCache>
            </c:numRef>
          </c:val>
          <c:smooth val="0"/>
          <c:extLst>
            <c:ext xmlns:c16="http://schemas.microsoft.com/office/drawing/2014/chart" uri="{C3380CC4-5D6E-409C-BE32-E72D297353CC}">
              <c16:uniqueId val="{00000001-B396-47DA-97C9-7CD20E901B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85.98</c:v>
                </c:pt>
                <c:pt idx="2">
                  <c:v>86.13</c:v>
                </c:pt>
                <c:pt idx="3">
                  <c:v>86.5</c:v>
                </c:pt>
                <c:pt idx="4">
                  <c:v>89.42</c:v>
                </c:pt>
              </c:numCache>
            </c:numRef>
          </c:val>
          <c:extLst>
            <c:ext xmlns:c16="http://schemas.microsoft.com/office/drawing/2014/chart" uri="{C3380CC4-5D6E-409C-BE32-E72D297353CC}">
              <c16:uniqueId val="{00000000-1BD8-4FF5-9FC7-BD938245DB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110.21</c:v>
                </c:pt>
                <c:pt idx="2">
                  <c:v>110.26</c:v>
                </c:pt>
                <c:pt idx="3">
                  <c:v>111.88</c:v>
                </c:pt>
                <c:pt idx="4">
                  <c:v>114.16</c:v>
                </c:pt>
              </c:numCache>
            </c:numRef>
          </c:val>
          <c:smooth val="0"/>
          <c:extLst>
            <c:ext xmlns:c16="http://schemas.microsoft.com/office/drawing/2014/chart" uri="{C3380CC4-5D6E-409C-BE32-E72D297353CC}">
              <c16:uniqueId val="{00000001-1BD8-4FF5-9FC7-BD938245DB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P35" sqref="AP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三鷹市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54">
        <f>データ!S6</f>
        <v>189959</v>
      </c>
      <c r="AM8" s="54"/>
      <c r="AN8" s="54"/>
      <c r="AO8" s="54"/>
      <c r="AP8" s="54"/>
      <c r="AQ8" s="54"/>
      <c r="AR8" s="54"/>
      <c r="AS8" s="54"/>
      <c r="AT8" s="53">
        <f>データ!T6</f>
        <v>16.420000000000002</v>
      </c>
      <c r="AU8" s="53"/>
      <c r="AV8" s="53"/>
      <c r="AW8" s="53"/>
      <c r="AX8" s="53"/>
      <c r="AY8" s="53"/>
      <c r="AZ8" s="53"/>
      <c r="BA8" s="53"/>
      <c r="BB8" s="53">
        <f>データ!U6</f>
        <v>11568.76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47.62</v>
      </c>
      <c r="J10" s="53"/>
      <c r="K10" s="53"/>
      <c r="L10" s="53"/>
      <c r="M10" s="53"/>
      <c r="N10" s="53"/>
      <c r="O10" s="53"/>
      <c r="P10" s="53">
        <f>データ!P6</f>
        <v>100</v>
      </c>
      <c r="Q10" s="53"/>
      <c r="R10" s="53"/>
      <c r="S10" s="53"/>
      <c r="T10" s="53"/>
      <c r="U10" s="53"/>
      <c r="V10" s="53"/>
      <c r="W10" s="53">
        <f>データ!Q6</f>
        <v>91.12</v>
      </c>
      <c r="X10" s="53"/>
      <c r="Y10" s="53"/>
      <c r="Z10" s="53"/>
      <c r="AA10" s="53"/>
      <c r="AB10" s="53"/>
      <c r="AC10" s="53"/>
      <c r="AD10" s="54">
        <f>データ!R6</f>
        <v>1258</v>
      </c>
      <c r="AE10" s="54"/>
      <c r="AF10" s="54"/>
      <c r="AG10" s="54"/>
      <c r="AH10" s="54"/>
      <c r="AI10" s="54"/>
      <c r="AJ10" s="54"/>
      <c r="AK10" s="2"/>
      <c r="AL10" s="54">
        <f>データ!V6</f>
        <v>190309</v>
      </c>
      <c r="AM10" s="54"/>
      <c r="AN10" s="54"/>
      <c r="AO10" s="54"/>
      <c r="AP10" s="54"/>
      <c r="AQ10" s="54"/>
      <c r="AR10" s="54"/>
      <c r="AS10" s="54"/>
      <c r="AT10" s="53">
        <f>データ!W6</f>
        <v>16.5</v>
      </c>
      <c r="AU10" s="53"/>
      <c r="AV10" s="53"/>
      <c r="AW10" s="53"/>
      <c r="AX10" s="53"/>
      <c r="AY10" s="53"/>
      <c r="AZ10" s="53"/>
      <c r="BA10" s="53"/>
      <c r="BB10" s="53">
        <f>データ!X6</f>
        <v>11533.88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HwpJz1ZkjsKx8A2HdelVawTjoUIO7PqfL9S85xUGaBTKlRm5Sj9XEmvgNNXIbVNlbZNpUsI8ADPVKvhBR2W5w==" saltValue="z7GP9RrDLKuh+JpzuU5i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132047</v>
      </c>
      <c r="D6" s="19">
        <f t="shared" si="3"/>
        <v>46</v>
      </c>
      <c r="E6" s="19">
        <f t="shared" si="3"/>
        <v>17</v>
      </c>
      <c r="F6" s="19">
        <f t="shared" si="3"/>
        <v>1</v>
      </c>
      <c r="G6" s="19">
        <f t="shared" si="3"/>
        <v>0</v>
      </c>
      <c r="H6" s="19" t="str">
        <f t="shared" si="3"/>
        <v>東京都　三鷹市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47.62</v>
      </c>
      <c r="P6" s="20">
        <f t="shared" si="3"/>
        <v>100</v>
      </c>
      <c r="Q6" s="20">
        <f t="shared" si="3"/>
        <v>91.12</v>
      </c>
      <c r="R6" s="20">
        <f t="shared" si="3"/>
        <v>1258</v>
      </c>
      <c r="S6" s="20">
        <f t="shared" si="3"/>
        <v>189959</v>
      </c>
      <c r="T6" s="20">
        <f t="shared" si="3"/>
        <v>16.420000000000002</v>
      </c>
      <c r="U6" s="20">
        <f t="shared" si="3"/>
        <v>11568.76</v>
      </c>
      <c r="V6" s="20">
        <f t="shared" si="3"/>
        <v>190309</v>
      </c>
      <c r="W6" s="20">
        <f t="shared" si="3"/>
        <v>16.5</v>
      </c>
      <c r="X6" s="20">
        <f t="shared" si="3"/>
        <v>11533.88</v>
      </c>
      <c r="Y6" s="21" t="str">
        <f>IF(Y7="",NA(),Y7)</f>
        <v>-</v>
      </c>
      <c r="Z6" s="21">
        <f t="shared" ref="Z6:AH6" si="4">IF(Z7="",NA(),Z7)</f>
        <v>102.59</v>
      </c>
      <c r="AA6" s="21">
        <f t="shared" si="4"/>
        <v>106.36</v>
      </c>
      <c r="AB6" s="21">
        <f t="shared" si="4"/>
        <v>107.01</v>
      </c>
      <c r="AC6" s="21">
        <f t="shared" si="4"/>
        <v>107.89</v>
      </c>
      <c r="AD6" s="21" t="str">
        <f t="shared" si="4"/>
        <v>-</v>
      </c>
      <c r="AE6" s="21">
        <f t="shared" si="4"/>
        <v>107.09</v>
      </c>
      <c r="AF6" s="21">
        <f t="shared" si="4"/>
        <v>107.96</v>
      </c>
      <c r="AG6" s="21">
        <f t="shared" si="4"/>
        <v>107.29</v>
      </c>
      <c r="AH6" s="21">
        <f t="shared" si="4"/>
        <v>106.58</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0.59</v>
      </c>
      <c r="AQ6" s="21">
        <f t="shared" si="5"/>
        <v>0.68</v>
      </c>
      <c r="AR6" s="21">
        <f t="shared" si="5"/>
        <v>0.9</v>
      </c>
      <c r="AS6" s="21">
        <f t="shared" si="5"/>
        <v>1.19</v>
      </c>
      <c r="AT6" s="20" t="str">
        <f>IF(AT7="","",IF(AT7="-","【-】","【"&amp;SUBSTITUTE(TEXT(AT7,"#,##0.00"),"-","△")&amp;"】"))</f>
        <v>【3.03】</v>
      </c>
      <c r="AU6" s="21" t="str">
        <f>IF(AU7="",NA(),AU7)</f>
        <v>-</v>
      </c>
      <c r="AV6" s="21">
        <f t="shared" ref="AV6:BD6" si="6">IF(AV7="",NA(),AV7)</f>
        <v>49.05</v>
      </c>
      <c r="AW6" s="21">
        <f t="shared" si="6"/>
        <v>46.43</v>
      </c>
      <c r="AX6" s="21">
        <f t="shared" si="6"/>
        <v>53.47</v>
      </c>
      <c r="AY6" s="21">
        <f t="shared" si="6"/>
        <v>59.7</v>
      </c>
      <c r="AZ6" s="21" t="str">
        <f t="shared" si="6"/>
        <v>-</v>
      </c>
      <c r="BA6" s="21">
        <f t="shared" si="6"/>
        <v>77.72</v>
      </c>
      <c r="BB6" s="21">
        <f t="shared" si="6"/>
        <v>86.61</v>
      </c>
      <c r="BC6" s="21">
        <f t="shared" si="6"/>
        <v>100.73</v>
      </c>
      <c r="BD6" s="21">
        <f t="shared" si="6"/>
        <v>108.7</v>
      </c>
      <c r="BE6" s="20" t="str">
        <f>IF(BE7="","",IF(BE7="-","【-】","【"&amp;SUBSTITUTE(TEXT(BE7,"#,##0.00"),"-","△")&amp;"】"))</f>
        <v>【78.43】</v>
      </c>
      <c r="BF6" s="21" t="str">
        <f>IF(BF7="",NA(),BF7)</f>
        <v>-</v>
      </c>
      <c r="BG6" s="21">
        <f t="shared" ref="BG6:BO6" si="7">IF(BG7="",NA(),BG7)</f>
        <v>273.16000000000003</v>
      </c>
      <c r="BH6" s="21">
        <f t="shared" si="7"/>
        <v>272.51</v>
      </c>
      <c r="BI6" s="21">
        <f t="shared" si="7"/>
        <v>282.44</v>
      </c>
      <c r="BJ6" s="21">
        <f t="shared" si="7"/>
        <v>290.64999999999998</v>
      </c>
      <c r="BK6" s="21" t="str">
        <f t="shared" si="7"/>
        <v>-</v>
      </c>
      <c r="BL6" s="21">
        <f t="shared" si="7"/>
        <v>485.6</v>
      </c>
      <c r="BM6" s="21">
        <f t="shared" si="7"/>
        <v>463.93</v>
      </c>
      <c r="BN6" s="21">
        <f t="shared" si="7"/>
        <v>481.88</v>
      </c>
      <c r="BO6" s="21">
        <f t="shared" si="7"/>
        <v>460.03</v>
      </c>
      <c r="BP6" s="20" t="str">
        <f>IF(BP7="","",IF(BP7="-","【-】","【"&amp;SUBSTITUTE(TEXT(BP7,"#,##0.00"),"-","△")&amp;"】"))</f>
        <v>【630.82】</v>
      </c>
      <c r="BQ6" s="21" t="str">
        <f>IF(BQ7="",NA(),BQ7)</f>
        <v>-</v>
      </c>
      <c r="BR6" s="21">
        <f t="shared" ref="BR6:BZ6" si="8">IF(BR7="",NA(),BR7)</f>
        <v>97.09</v>
      </c>
      <c r="BS6" s="21">
        <f t="shared" si="8"/>
        <v>97.51</v>
      </c>
      <c r="BT6" s="21">
        <f t="shared" si="8"/>
        <v>96.96</v>
      </c>
      <c r="BU6" s="21">
        <f t="shared" si="8"/>
        <v>94.51</v>
      </c>
      <c r="BV6" s="21" t="str">
        <f t="shared" si="8"/>
        <v>-</v>
      </c>
      <c r="BW6" s="21">
        <f t="shared" si="8"/>
        <v>99.95</v>
      </c>
      <c r="BX6" s="21">
        <f t="shared" si="8"/>
        <v>103.4</v>
      </c>
      <c r="BY6" s="21">
        <f t="shared" si="8"/>
        <v>101.87</v>
      </c>
      <c r="BZ6" s="21">
        <f t="shared" si="8"/>
        <v>101.33</v>
      </c>
      <c r="CA6" s="20" t="str">
        <f>IF(CA7="","",IF(CA7="-","【-】","【"&amp;SUBSTITUTE(TEXT(CA7,"#,##0.00"),"-","△")&amp;"】"))</f>
        <v>【97.81】</v>
      </c>
      <c r="CB6" s="21" t="str">
        <f>IF(CB7="",NA(),CB7)</f>
        <v>-</v>
      </c>
      <c r="CC6" s="21">
        <f t="shared" ref="CC6:CK6" si="9">IF(CC7="",NA(),CC7)</f>
        <v>85.98</v>
      </c>
      <c r="CD6" s="21">
        <f t="shared" si="9"/>
        <v>86.13</v>
      </c>
      <c r="CE6" s="21">
        <f t="shared" si="9"/>
        <v>86.5</v>
      </c>
      <c r="CF6" s="21">
        <f t="shared" si="9"/>
        <v>89.42</v>
      </c>
      <c r="CG6" s="21" t="str">
        <f t="shared" si="9"/>
        <v>-</v>
      </c>
      <c r="CH6" s="21">
        <f t="shared" si="9"/>
        <v>110.21</v>
      </c>
      <c r="CI6" s="21">
        <f t="shared" si="9"/>
        <v>110.26</v>
      </c>
      <c r="CJ6" s="21">
        <f t="shared" si="9"/>
        <v>111.88</v>
      </c>
      <c r="CK6" s="21">
        <f t="shared" si="9"/>
        <v>114.16</v>
      </c>
      <c r="CL6" s="20" t="str">
        <f>IF(CL7="","",IF(CL7="-","【-】","【"&amp;SUBSTITUTE(TEXT(CL7,"#,##0.00"),"-","△")&amp;"】"))</f>
        <v>【138.75】</v>
      </c>
      <c r="CM6" s="21" t="str">
        <f>IF(CM7="",NA(),CM7)</f>
        <v>-</v>
      </c>
      <c r="CN6" s="21">
        <f t="shared" ref="CN6:CV6" si="10">IF(CN7="",NA(),CN7)</f>
        <v>64.37</v>
      </c>
      <c r="CO6" s="21">
        <f t="shared" si="10"/>
        <v>63.88</v>
      </c>
      <c r="CP6" s="21">
        <f t="shared" si="10"/>
        <v>62.17</v>
      </c>
      <c r="CQ6" s="21">
        <f t="shared" si="10"/>
        <v>62.08</v>
      </c>
      <c r="CR6" s="21" t="str">
        <f t="shared" si="10"/>
        <v>-</v>
      </c>
      <c r="CS6" s="21">
        <f t="shared" si="10"/>
        <v>64.930000000000007</v>
      </c>
      <c r="CT6" s="21">
        <f t="shared" si="10"/>
        <v>65.680000000000007</v>
      </c>
      <c r="CU6" s="21">
        <f t="shared" si="10"/>
        <v>63.62</v>
      </c>
      <c r="CV6" s="21">
        <f t="shared" si="10"/>
        <v>62.65</v>
      </c>
      <c r="CW6" s="20" t="str">
        <f>IF(CW7="","",IF(CW7="-","【-】","【"&amp;SUBSTITUTE(TEXT(CW7,"#,##0.00"),"-","△")&amp;"】"))</f>
        <v>【58.94】</v>
      </c>
      <c r="CX6" s="21" t="str">
        <f>IF(CX7="",NA(),CX7)</f>
        <v>-</v>
      </c>
      <c r="CY6" s="21">
        <f t="shared" ref="CY6:DG6" si="11">IF(CY7="",NA(),CY7)</f>
        <v>100</v>
      </c>
      <c r="CZ6" s="21">
        <f t="shared" si="11"/>
        <v>100</v>
      </c>
      <c r="DA6" s="21">
        <f t="shared" si="11"/>
        <v>100</v>
      </c>
      <c r="DB6" s="21">
        <f t="shared" si="11"/>
        <v>100</v>
      </c>
      <c r="DC6" s="21" t="str">
        <f t="shared" si="11"/>
        <v>-</v>
      </c>
      <c r="DD6" s="21">
        <f t="shared" si="11"/>
        <v>97.7</v>
      </c>
      <c r="DE6" s="21">
        <f t="shared" si="11"/>
        <v>97.59</v>
      </c>
      <c r="DF6" s="21">
        <f t="shared" si="11"/>
        <v>97.53</v>
      </c>
      <c r="DG6" s="21">
        <f t="shared" si="11"/>
        <v>97.54</v>
      </c>
      <c r="DH6" s="20" t="str">
        <f>IF(DH7="","",IF(DH7="-","【-】","【"&amp;SUBSTITUTE(TEXT(DH7,"#,##0.00"),"-","△")&amp;"】"))</f>
        <v>【95.91】</v>
      </c>
      <c r="DI6" s="21" t="str">
        <f>IF(DI7="",NA(),DI7)</f>
        <v>-</v>
      </c>
      <c r="DJ6" s="21">
        <f t="shared" ref="DJ6:DR6" si="12">IF(DJ7="",NA(),DJ7)</f>
        <v>4.88</v>
      </c>
      <c r="DK6" s="21">
        <f t="shared" si="12"/>
        <v>9.32</v>
      </c>
      <c r="DL6" s="21">
        <f t="shared" si="12"/>
        <v>12.32</v>
      </c>
      <c r="DM6" s="21">
        <f t="shared" si="12"/>
        <v>15.55</v>
      </c>
      <c r="DN6" s="21" t="str">
        <f t="shared" si="12"/>
        <v>-</v>
      </c>
      <c r="DO6" s="21">
        <f t="shared" si="12"/>
        <v>23.38</v>
      </c>
      <c r="DP6" s="21">
        <f t="shared" si="12"/>
        <v>24.59</v>
      </c>
      <c r="DQ6" s="21">
        <f t="shared" si="12"/>
        <v>26.87</v>
      </c>
      <c r="DR6" s="21">
        <f t="shared" si="12"/>
        <v>29.31</v>
      </c>
      <c r="DS6" s="20" t="str">
        <f>IF(DS7="","",IF(DS7="-","【-】","【"&amp;SUBSTITUTE(TEXT(DS7,"#,##0.00"),"-","△")&amp;"】"))</f>
        <v>【41.09】</v>
      </c>
      <c r="DT6" s="21" t="str">
        <f>IF(DT7="",NA(),DT7)</f>
        <v>-</v>
      </c>
      <c r="DU6" s="21">
        <f t="shared" ref="DU6:EC6" si="13">IF(DU7="",NA(),DU7)</f>
        <v>38.18</v>
      </c>
      <c r="DV6" s="21">
        <f t="shared" si="13"/>
        <v>47.54</v>
      </c>
      <c r="DW6" s="21">
        <f t="shared" si="13"/>
        <v>55.8</v>
      </c>
      <c r="DX6" s="21">
        <f t="shared" si="13"/>
        <v>61.43</v>
      </c>
      <c r="DY6" s="21" t="str">
        <f t="shared" si="13"/>
        <v>-</v>
      </c>
      <c r="DZ6" s="21">
        <f t="shared" si="13"/>
        <v>8.1999999999999993</v>
      </c>
      <c r="EA6" s="21">
        <f t="shared" si="13"/>
        <v>9.43</v>
      </c>
      <c r="EB6" s="21">
        <f t="shared" si="13"/>
        <v>12.4</v>
      </c>
      <c r="EC6" s="21">
        <f t="shared" si="13"/>
        <v>13.81</v>
      </c>
      <c r="ED6" s="20" t="str">
        <f>IF(ED7="","",IF(ED7="-","【-】","【"&amp;SUBSTITUTE(TEXT(ED7,"#,##0.00"),"-","△")&amp;"】"))</f>
        <v>【8.68】</v>
      </c>
      <c r="EE6" s="21" t="str">
        <f>IF(EE7="",NA(),EE7)</f>
        <v>-</v>
      </c>
      <c r="EF6" s="21">
        <f t="shared" ref="EF6:EN6" si="14">IF(EF7="",NA(),EF7)</f>
        <v>0.04</v>
      </c>
      <c r="EG6" s="21">
        <f t="shared" si="14"/>
        <v>0.02</v>
      </c>
      <c r="EH6" s="20">
        <f t="shared" si="14"/>
        <v>0</v>
      </c>
      <c r="EI6" s="21">
        <f t="shared" si="14"/>
        <v>0.04</v>
      </c>
      <c r="EJ6" s="21" t="str">
        <f t="shared" si="14"/>
        <v>-</v>
      </c>
      <c r="EK6" s="21">
        <f t="shared" si="14"/>
        <v>0.14000000000000001</v>
      </c>
      <c r="EL6" s="21">
        <f t="shared" si="14"/>
        <v>0.15</v>
      </c>
      <c r="EM6" s="21">
        <f t="shared" si="14"/>
        <v>0.16</v>
      </c>
      <c r="EN6" s="21">
        <f t="shared" si="14"/>
        <v>0.16</v>
      </c>
      <c r="EO6" s="20" t="str">
        <f>IF(EO7="","",IF(EO7="-","【-】","【"&amp;SUBSTITUTE(TEXT(EO7,"#,##0.00"),"-","△")&amp;"】"))</f>
        <v>【0.22】</v>
      </c>
    </row>
    <row r="7" spans="1:148" s="22" customFormat="1" x14ac:dyDescent="0.2">
      <c r="A7" s="14"/>
      <c r="B7" s="23">
        <v>2023</v>
      </c>
      <c r="C7" s="23">
        <v>132047</v>
      </c>
      <c r="D7" s="23">
        <v>46</v>
      </c>
      <c r="E7" s="23">
        <v>17</v>
      </c>
      <c r="F7" s="23">
        <v>1</v>
      </c>
      <c r="G7" s="23">
        <v>0</v>
      </c>
      <c r="H7" s="23" t="s">
        <v>96</v>
      </c>
      <c r="I7" s="23" t="s">
        <v>97</v>
      </c>
      <c r="J7" s="23" t="s">
        <v>98</v>
      </c>
      <c r="K7" s="23" t="s">
        <v>99</v>
      </c>
      <c r="L7" s="23" t="s">
        <v>100</v>
      </c>
      <c r="M7" s="23" t="s">
        <v>101</v>
      </c>
      <c r="N7" s="24" t="s">
        <v>102</v>
      </c>
      <c r="O7" s="24">
        <v>47.62</v>
      </c>
      <c r="P7" s="24">
        <v>100</v>
      </c>
      <c r="Q7" s="24">
        <v>91.12</v>
      </c>
      <c r="R7" s="24">
        <v>1258</v>
      </c>
      <c r="S7" s="24">
        <v>189959</v>
      </c>
      <c r="T7" s="24">
        <v>16.420000000000002</v>
      </c>
      <c r="U7" s="24">
        <v>11568.76</v>
      </c>
      <c r="V7" s="24">
        <v>190309</v>
      </c>
      <c r="W7" s="24">
        <v>16.5</v>
      </c>
      <c r="X7" s="24">
        <v>11533.88</v>
      </c>
      <c r="Y7" s="24" t="s">
        <v>102</v>
      </c>
      <c r="Z7" s="24">
        <v>102.59</v>
      </c>
      <c r="AA7" s="24">
        <v>106.36</v>
      </c>
      <c r="AB7" s="24">
        <v>107.01</v>
      </c>
      <c r="AC7" s="24">
        <v>107.89</v>
      </c>
      <c r="AD7" s="24" t="s">
        <v>102</v>
      </c>
      <c r="AE7" s="24">
        <v>107.09</v>
      </c>
      <c r="AF7" s="24">
        <v>107.96</v>
      </c>
      <c r="AG7" s="24">
        <v>107.29</v>
      </c>
      <c r="AH7" s="24">
        <v>106.58</v>
      </c>
      <c r="AI7" s="24">
        <v>105.91</v>
      </c>
      <c r="AJ7" s="24" t="s">
        <v>102</v>
      </c>
      <c r="AK7" s="24">
        <v>0</v>
      </c>
      <c r="AL7" s="24">
        <v>0</v>
      </c>
      <c r="AM7" s="24">
        <v>0</v>
      </c>
      <c r="AN7" s="24">
        <v>0</v>
      </c>
      <c r="AO7" s="24" t="s">
        <v>102</v>
      </c>
      <c r="AP7" s="24">
        <v>0.59</v>
      </c>
      <c r="AQ7" s="24">
        <v>0.68</v>
      </c>
      <c r="AR7" s="24">
        <v>0.9</v>
      </c>
      <c r="AS7" s="24">
        <v>1.19</v>
      </c>
      <c r="AT7" s="24">
        <v>3.03</v>
      </c>
      <c r="AU7" s="24" t="s">
        <v>102</v>
      </c>
      <c r="AV7" s="24">
        <v>49.05</v>
      </c>
      <c r="AW7" s="24">
        <v>46.43</v>
      </c>
      <c r="AX7" s="24">
        <v>53.47</v>
      </c>
      <c r="AY7" s="24">
        <v>59.7</v>
      </c>
      <c r="AZ7" s="24" t="s">
        <v>102</v>
      </c>
      <c r="BA7" s="24">
        <v>77.72</v>
      </c>
      <c r="BB7" s="24">
        <v>86.61</v>
      </c>
      <c r="BC7" s="24">
        <v>100.73</v>
      </c>
      <c r="BD7" s="24">
        <v>108.7</v>
      </c>
      <c r="BE7" s="24">
        <v>78.430000000000007</v>
      </c>
      <c r="BF7" s="24" t="s">
        <v>102</v>
      </c>
      <c r="BG7" s="24">
        <v>273.16000000000003</v>
      </c>
      <c r="BH7" s="24">
        <v>272.51</v>
      </c>
      <c r="BI7" s="24">
        <v>282.44</v>
      </c>
      <c r="BJ7" s="24">
        <v>290.64999999999998</v>
      </c>
      <c r="BK7" s="24" t="s">
        <v>102</v>
      </c>
      <c r="BL7" s="24">
        <v>485.6</v>
      </c>
      <c r="BM7" s="24">
        <v>463.93</v>
      </c>
      <c r="BN7" s="24">
        <v>481.88</v>
      </c>
      <c r="BO7" s="24">
        <v>460.03</v>
      </c>
      <c r="BP7" s="24">
        <v>630.82000000000005</v>
      </c>
      <c r="BQ7" s="24" t="s">
        <v>102</v>
      </c>
      <c r="BR7" s="24">
        <v>97.09</v>
      </c>
      <c r="BS7" s="24">
        <v>97.51</v>
      </c>
      <c r="BT7" s="24">
        <v>96.96</v>
      </c>
      <c r="BU7" s="24">
        <v>94.51</v>
      </c>
      <c r="BV7" s="24" t="s">
        <v>102</v>
      </c>
      <c r="BW7" s="24">
        <v>99.95</v>
      </c>
      <c r="BX7" s="24">
        <v>103.4</v>
      </c>
      <c r="BY7" s="24">
        <v>101.87</v>
      </c>
      <c r="BZ7" s="24">
        <v>101.33</v>
      </c>
      <c r="CA7" s="24">
        <v>97.81</v>
      </c>
      <c r="CB7" s="24" t="s">
        <v>102</v>
      </c>
      <c r="CC7" s="24">
        <v>85.98</v>
      </c>
      <c r="CD7" s="24">
        <v>86.13</v>
      </c>
      <c r="CE7" s="24">
        <v>86.5</v>
      </c>
      <c r="CF7" s="24">
        <v>89.42</v>
      </c>
      <c r="CG7" s="24" t="s">
        <v>102</v>
      </c>
      <c r="CH7" s="24">
        <v>110.21</v>
      </c>
      <c r="CI7" s="24">
        <v>110.26</v>
      </c>
      <c r="CJ7" s="24">
        <v>111.88</v>
      </c>
      <c r="CK7" s="24">
        <v>114.16</v>
      </c>
      <c r="CL7" s="24">
        <v>138.75</v>
      </c>
      <c r="CM7" s="24" t="s">
        <v>102</v>
      </c>
      <c r="CN7" s="24">
        <v>64.37</v>
      </c>
      <c r="CO7" s="24">
        <v>63.88</v>
      </c>
      <c r="CP7" s="24">
        <v>62.17</v>
      </c>
      <c r="CQ7" s="24">
        <v>62.08</v>
      </c>
      <c r="CR7" s="24" t="s">
        <v>102</v>
      </c>
      <c r="CS7" s="24">
        <v>64.930000000000007</v>
      </c>
      <c r="CT7" s="24">
        <v>65.680000000000007</v>
      </c>
      <c r="CU7" s="24">
        <v>63.62</v>
      </c>
      <c r="CV7" s="24">
        <v>62.65</v>
      </c>
      <c r="CW7" s="24">
        <v>58.94</v>
      </c>
      <c r="CX7" s="24" t="s">
        <v>102</v>
      </c>
      <c r="CY7" s="24">
        <v>100</v>
      </c>
      <c r="CZ7" s="24">
        <v>100</v>
      </c>
      <c r="DA7" s="24">
        <v>100</v>
      </c>
      <c r="DB7" s="24">
        <v>100</v>
      </c>
      <c r="DC7" s="24" t="s">
        <v>102</v>
      </c>
      <c r="DD7" s="24">
        <v>97.7</v>
      </c>
      <c r="DE7" s="24">
        <v>97.59</v>
      </c>
      <c r="DF7" s="24">
        <v>97.53</v>
      </c>
      <c r="DG7" s="24">
        <v>97.54</v>
      </c>
      <c r="DH7" s="24">
        <v>95.91</v>
      </c>
      <c r="DI7" s="24" t="s">
        <v>102</v>
      </c>
      <c r="DJ7" s="24">
        <v>4.88</v>
      </c>
      <c r="DK7" s="24">
        <v>9.32</v>
      </c>
      <c r="DL7" s="24">
        <v>12.32</v>
      </c>
      <c r="DM7" s="24">
        <v>15.55</v>
      </c>
      <c r="DN7" s="24" t="s">
        <v>102</v>
      </c>
      <c r="DO7" s="24">
        <v>23.38</v>
      </c>
      <c r="DP7" s="24">
        <v>24.59</v>
      </c>
      <c r="DQ7" s="24">
        <v>26.87</v>
      </c>
      <c r="DR7" s="24">
        <v>29.31</v>
      </c>
      <c r="DS7" s="24">
        <v>41.09</v>
      </c>
      <c r="DT7" s="24" t="s">
        <v>102</v>
      </c>
      <c r="DU7" s="24">
        <v>38.18</v>
      </c>
      <c r="DV7" s="24">
        <v>47.54</v>
      </c>
      <c r="DW7" s="24">
        <v>55.8</v>
      </c>
      <c r="DX7" s="24">
        <v>61.43</v>
      </c>
      <c r="DY7" s="24" t="s">
        <v>102</v>
      </c>
      <c r="DZ7" s="24">
        <v>8.1999999999999993</v>
      </c>
      <c r="EA7" s="24">
        <v>9.43</v>
      </c>
      <c r="EB7" s="24">
        <v>12.4</v>
      </c>
      <c r="EC7" s="24">
        <v>13.81</v>
      </c>
      <c r="ED7" s="24">
        <v>8.68</v>
      </c>
      <c r="EE7" s="24" t="s">
        <v>102</v>
      </c>
      <c r="EF7" s="24">
        <v>0.04</v>
      </c>
      <c r="EG7" s="24">
        <v>0.02</v>
      </c>
      <c r="EH7" s="24">
        <v>0</v>
      </c>
      <c r="EI7" s="24">
        <v>0.04</v>
      </c>
      <c r="EJ7" s="24" t="s">
        <v>102</v>
      </c>
      <c r="EK7" s="24">
        <v>0.14000000000000001</v>
      </c>
      <c r="EL7" s="24">
        <v>0.15</v>
      </c>
      <c r="EM7" s="24">
        <v>0.16</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f8304f3-d523-4833-8ea1-889a1d1a1938}" enabled="0" method="" siteId="{df8304f3-d523-4833-8ea1-889a1d1a1938}" actionId="{89dd69b0-5977-4bb0-85a7-955bf97838a3}"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公営企業課</dc:creator>
  <dcterms:modified xsi:type="dcterms:W3CDTF">2025-01-30T23:33:35Z</dcterms:modified>
  <dc:description/>
  <cp:keywords/>
  <dc:subject/>
  <dc:title>経営比較分析表</dc:title>
  <cp:lastModifiedBy>宮川　純貴</cp:lastModifiedBy>
  <dcterms:created xsi:type="dcterms:W3CDTF">2025-01-24T07:00:36Z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2025-01-30T22:19:57Z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