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fsv\組織フォルダ\財政課フォルダ\課共有\一般【一般】\照会・通知④（公営企業用）\R6\20250121【東京都市町村課：2月3日（月）〆】公営企業に係る経営比較分析表（令和５年度決算）の分析等について（依頼）\５．回答\"/>
    </mc:Choice>
  </mc:AlternateContent>
  <xr:revisionPtr revIDLastSave="0" documentId="8_{6898D56C-EB79-47C1-9690-4CAB548E531F}" xr6:coauthVersionLast="47" xr6:coauthVersionMax="47" xr10:uidLastSave="{00000000-0000-0000-0000-000000000000}"/>
  <workbookProtection workbookAlgorithmName="SHA-512" workbookHashValue="sIK0pghGOwPsIUbUI8emAy2RKE/vwqN2pXLb8Sq5xttZ7l3rkOtAv46tJUJXmCUcrP2CDM3b1f1Lrg4YNywbFw==" workbookSaltValue="y682PqeRdnxbWJvIt+8CD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P6" i="5"/>
  <c r="P10" i="4" s="1"/>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F85" i="4"/>
  <c r="BB10" i="4"/>
  <c r="W10" i="4"/>
  <c r="I10" i="4"/>
  <c r="AD8" i="4"/>
  <c r="W8" i="4"/>
  <c r="P8" i="4"/>
  <c r="I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<sst xmlns="http://schemas.openxmlformats.org/spreadsheetml/2006/main" count="228" uniqueCount="113">
  <si>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</si>
  <si>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</si>
  <si>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</si>
  <si>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</si>
  <si>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</si>
  <si>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</si>
  <si>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</si>
  <si>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</si>
  <si>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</si>
  <si>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</si>
  <si>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</si>
  <si>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</si>
  <si>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</si>
  <si>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</si>
  <si>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</si>
  <si>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</si>
  <si>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</si>
  <si>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</si>
  <si>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</si>
  <si>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</si>
  <si>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</si>
  <si>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</si>
  <si>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</si>
  <si>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</si>
  <si>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</si>
  <si>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</si>
  <si>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</si>
  <si>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</si>
  <si>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</si>
  <si>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</si>
  <si>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</si>
  <si>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</si>
  <si>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</si>
  <si>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</si>
  <si>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</si>
  <si>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</si>
  <si>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</si>
  <si>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</si>
  <si>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</si>
  <si>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</si>
  <si>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</si>
  <si>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</si>
  <si>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</si>
  <si>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</si>
  <si>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</si>
  <si>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</si>
  <si>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</si>
  <si>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</si>
  <si>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</si>
  <si>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</si>
  <si>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</si>
  <si>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</si>
  <si>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</si>
  <si>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</si>
  <si>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</si>
  <si>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</si>
  <si>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</si>
  <si>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</si>
  <si>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</si>
  <si>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</si>
  <si>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</si>
  <si>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</si>
  <si>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</si>
  <si>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</si>
  <si>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</si>
  <si>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</si>
  <si>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</si>
  <si>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</si>
  <si>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</si>
  <si>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</si>
  <si>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</si>
  <si>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</si>
  <si>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</si>
  <si>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</si>
  <si>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</si>
  <si>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</si>
  <si>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</si>
  <si>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</si>
  <si>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</si>
  <si>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</si>
  <si>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</si>
  <si>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</si>
  <si>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</si>
  <si>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</si>
  <si>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</si>
  <si>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</si>
  <si>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</si>
  <si>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</si>
  <si>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</si>
  <si>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</si>
  <si>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</si>
  <si>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</si>
  <si>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</si>
  <si>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</si>
  <si>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</si>
  <si>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</si>
  <si>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</si>
  <si>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</si>
  <si>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</si>
  <si>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</si>
  <si>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</si>
  <si>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</si>
  <si>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</si>
  <si>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</si>
  <si>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</si>
  <si>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</si>
  <si>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</si>
  <si>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</si>
  <si>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</si>
  <si>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</si>
  <si>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５年度は､新型コロナウイルス感染症の影響が薄まり、店舗等の大口径の使用水量が増加したため、給水収益は微増となりました。また、補助金等の一般会計からの繰入額が大幅に増加し、経常収益全体で増加したことにより、①経常収支比率の数値は上昇しましたが、経常費用も増加したため100％を下回りました。類似団体と比較し低い水準にあるのは、経常費用に占める固定費（受水費、動力費等）の割合が高いためです。
　②累積欠損金比率は、令和５年度に純損失を計上しましたが、利益積立金による補塡を行ったため０％を維持しています。
　③流動比率は、類似団体と比較すると低いものの、200％以上を維持しており、短期的な支払能力は確保しています。
　④企業債残高対給水収益比率は、類似団体よりもかなり低く抑えられており、企業債が財政に与えている影響は少ないです。
　⑤料金回収率及び⑥給水原価は、①経常収支比率と同様に固定費の割合が高いため、類似団体と比較すると料金回収率は低く、給水原価は高く推移しています。令和５年度は供給単価、給水原価ともに上昇しましたが、供給単価の上昇率よりも給水原価の上昇率が上回ったため、料金回収率は下がりました。
　⑦施設利用率や⑧有収率は、類似団体よりも高い水準で推移しており、効率的な運営ができています。</t>
  </si>
  <si>
    <t>　①有形固定資産減価償却率は、類似団体と同様に上昇傾向にあり、総体として有形固定資産の老朽化が進行していると言えます。
　②管路経年化率は､類似団体が明らかな上昇傾向にある中、本市においては微増傾向となっています。これは耐用年数を超えた管路の更新を一定のペースで進めているためですが、総体として管路の老朽化が進行しつつあります。
　③管路更新率は、経営状況等から更新工事を大幅に拡大できないこともあり、低い状況となっていますが、令和５年度は当初予定通り工事が進捗し、更新率は前年度と同水準を維持しました。
　今後も収益の確保及び経費の削減を図りながら、引き続き耐用年数を経過した管路を優先的に更新していきます。</t>
  </si>
  <si>
    <t xml:space="preserve"> 給水収益は令和４・５年度と微増で推移しており、給水人口等は増加傾向であるものの、全体の使用水量は減少傾向となっており、今後も給水収益の大幅な増加は見込めません。
一方で、水道施設は事業開始から70年が経過し、老朽化した施設は更新時期を過ぎています。今後も主な収入源である給水収益の大幅な増加は見込めない中ではありますが、適正な維持管理や耐震性の向上を図り、物価高騰への対応や、料金改定も視野に入れつつ、総合的な経営改善に努めて参ります。
本市はこれまで市内の給水需要を自己水源では賄いきれない状況ながらも、市単独で事業を行ってきましたが、将来にわたり市民へ安定的に水道水を供給していくために、早期の都営水道への統合に向け、引き続き具体的な協議を進めていきます。</t>
    <rPh sb="306" eb="308">
      <t>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</si>
</sst>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c:v>
                </c:pt>
                <c:pt idx="1">
                  <c:v>0.3</c:v>
                </c:pt>
                <c:pt idx="2">
                  <c:v>0.45</c:v>
                </c:pt>
                <c:pt idx="3">
                  <c:v>0.46</c:v>
                </c:pt>
                <c:pt idx="4">
                  <c:v>0.49</c:v>
                </c:pt>
              </c:numCache>
            </c:numRef>
          </c:val>
          <c:extLst>
            <c:ext xmlns:c16="http://schemas.microsoft.com/office/drawing/2014/chart" uri="{C3380CC4-5D6E-409C-BE32-E72D297353CC}">
              <c16:uniqueId val="{00000000-EF6F-4B05-B315-4014BF2D561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EF6F-4B05-B315-4014BF2D561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68.47</c:v>
                </c:pt>
                <c:pt idx="1">
                  <c:v>69.040000000000006</c:v>
                </c:pt>
                <c:pt idx="2">
                  <c:v>67.319999999999993</c:v>
                </c:pt>
                <c:pt idx="3">
                  <c:v>66.53</c:v>
                </c:pt>
                <c:pt idx="4">
                  <c:v>66.349999999999994</c:v>
                </c:pt>
              </c:numCache>
            </c:numRef>
          </c:val>
          <c:extLst>
            <c:ext xmlns:c16="http://schemas.microsoft.com/office/drawing/2014/chart" uri="{C3380CC4-5D6E-409C-BE32-E72D297353CC}">
              <c16:uniqueId val="{00000000-D302-4D82-9159-91AEDE2A286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D302-4D82-9159-91AEDE2A286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96.98</c:v>
                </c:pt>
                <c:pt idx="1">
                  <c:v>97.18</c:v>
                </c:pt>
                <c:pt idx="2">
                  <c:v>98.97</c:v>
                </c:pt>
                <c:pt idx="3">
                  <c:v>98.83</c:v>
                </c:pt>
                <c:pt idx="4">
                  <c:v>97.99</c:v>
                </c:pt>
              </c:numCache>
            </c:numRef>
          </c:val>
          <c:extLst>
            <c:ext xmlns:c16="http://schemas.microsoft.com/office/drawing/2014/chart" uri="{C3380CC4-5D6E-409C-BE32-E72D297353CC}">
              <c16:uniqueId val="{00000000-47DE-4C44-A6A0-4C0FAB6707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47DE-4C44-A6A0-4C0FAB6707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103.15</c:v>
                </c:pt>
                <c:pt idx="1">
                  <c:v>100.2</c:v>
                </c:pt>
                <c:pt idx="2">
                  <c:v>98.77</c:v>
                </c:pt>
                <c:pt idx="3">
                  <c:v>97.69</c:v>
                </c:pt>
                <c:pt idx="4">
                  <c:v>99.97</c:v>
                </c:pt>
              </c:numCache>
            </c:numRef>
          </c:val>
          <c:extLst>
            <c:ext xmlns:c16="http://schemas.microsoft.com/office/drawing/2014/chart" uri="{C3380CC4-5D6E-409C-BE32-E72D297353CC}">
              <c16:uniqueId val="{00000000-9D79-41BB-BD6A-13649E40FD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9D79-41BB-BD6A-13649E40FD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48.67</c:v>
                </c:pt>
                <c:pt idx="1">
                  <c:v>50.07</c:v>
                </c:pt>
                <c:pt idx="2">
                  <c:v>51.46</c:v>
                </c:pt>
                <c:pt idx="3">
                  <c:v>52.86</c:v>
                </c:pt>
                <c:pt idx="4">
                  <c:v>54.15</c:v>
                </c:pt>
              </c:numCache>
            </c:numRef>
          </c:val>
          <c:extLst>
            <c:ext xmlns:c16="http://schemas.microsoft.com/office/drawing/2014/chart" uri="{C3380CC4-5D6E-409C-BE32-E72D297353CC}">
              <c16:uniqueId val="{00000000-1B09-4EE6-8692-E52128B713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1B09-4EE6-8692-E52128B713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15.92</c:v>
                </c:pt>
                <c:pt idx="1">
                  <c:v>16.260000000000002</c:v>
                </c:pt>
                <c:pt idx="2">
                  <c:v>16.45</c:v>
                </c:pt>
                <c:pt idx="3">
                  <c:v>16.46</c:v>
                </c:pt>
                <c:pt idx="4">
                  <c:v>16.510000000000002</c:v>
                </c:pt>
              </c:numCache>
            </c:numRef>
          </c:val>
          <c:extLst>
            <c:ext xmlns:c16="http://schemas.microsoft.com/office/drawing/2014/chart" uri="{C3380CC4-5D6E-409C-BE32-E72D297353CC}">
              <c16:uniqueId val="{00000000-C1FF-4834-BD74-3507B188A4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C1FF-4834-BD74-3507B188A4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70-4FEB-8D1F-C5F707CD08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6B70-4FEB-8D1F-C5F707CD08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268.69</c:v>
                </c:pt>
                <c:pt idx="1">
                  <c:v>241.35</c:v>
                </c:pt>
                <c:pt idx="2">
                  <c:v>257.12</c:v>
                </c:pt>
                <c:pt idx="3">
                  <c:v>251.2</c:v>
                </c:pt>
                <c:pt idx="4">
                  <c:v>252.47</c:v>
                </c:pt>
              </c:numCache>
            </c:numRef>
          </c:val>
          <c:extLst>
            <c:ext xmlns:c16="http://schemas.microsoft.com/office/drawing/2014/chart" uri="{C3380CC4-5D6E-409C-BE32-E72D297353CC}">
              <c16:uniqueId val="{00000000-3B5F-489D-8F6D-3C838458C1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3B5F-489D-8F6D-3C838458C1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88.81</c:v>
                </c:pt>
                <c:pt idx="1">
                  <c:v>86.86</c:v>
                </c:pt>
                <c:pt idx="2">
                  <c:v>84.25</c:v>
                </c:pt>
                <c:pt idx="3">
                  <c:v>80.61</c:v>
                </c:pt>
                <c:pt idx="4">
                  <c:v>78.44</c:v>
                </c:pt>
              </c:numCache>
            </c:numRef>
          </c:val>
          <c:extLst>
            <c:ext xmlns:c16="http://schemas.microsoft.com/office/drawing/2014/chart" uri="{C3380CC4-5D6E-409C-BE32-E72D297353CC}">
              <c16:uniqueId val="{00000000-146C-4DF8-ABE8-5B1FE63FFD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146C-4DF8-ABE8-5B1FE63FFD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97.77</c:v>
                </c:pt>
                <c:pt idx="1">
                  <c:v>94.68</c:v>
                </c:pt>
                <c:pt idx="2">
                  <c:v>93.54</c:v>
                </c:pt>
                <c:pt idx="3">
                  <c:v>92.33</c:v>
                </c:pt>
                <c:pt idx="4">
                  <c:v>91.89</c:v>
                </c:pt>
              </c:numCache>
            </c:numRef>
          </c:val>
          <c:extLst>
            <c:ext xmlns:c16="http://schemas.microsoft.com/office/drawing/2014/chart" uri="{C3380CC4-5D6E-409C-BE32-E72D297353CC}">
              <c16:uniqueId val="{00000000-C27F-4315-A7F6-EEE59B8AB9D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C27F-4315-A7F6-EEE59B8AB9D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193.64</c:v>
                </c:pt>
                <c:pt idx="1">
                  <c:v>190.16</c:v>
                </c:pt>
                <c:pt idx="2">
                  <c:v>193.52</c:v>
                </c:pt>
                <c:pt idx="3">
                  <c:v>199.35</c:v>
                </c:pt>
                <c:pt idx="4">
                  <c:v>202.38</c:v>
                </c:pt>
              </c:numCache>
            </c:numRef>
          </c:val>
          <c:extLst>
            <c:ext xmlns:c16="http://schemas.microsoft.com/office/drawing/2014/chart" uri="{C3380CC4-5D6E-409C-BE32-E72D297353CC}">
              <c16:uniqueId val="{00000000-D4E0-47F5-A9CD-D8B2999429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D4E0-47F5-A9CD-D8B2999429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東京都　武蔵野市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58">
        <f>データ!$R$6</f>
        <v>147809</v>
      </c>
      <c r="AM8" s="58"/>
      <c r="AN8" s="58"/>
      <c r="AO8" s="58"/>
      <c r="AP8" s="58"/>
      <c r="AQ8" s="58"/>
      <c r="AR8" s="58"/>
      <c r="AS8" s="58"/>
      <c r="AT8" s="55">
        <f>データ!$S$6</f>
        <v>10.98</v>
      </c>
      <c r="AU8" s="56"/>
      <c r="AV8" s="56"/>
      <c r="AW8" s="56"/>
      <c r="AX8" s="56"/>
      <c r="AY8" s="56"/>
      <c r="AZ8" s="56"/>
      <c r="BA8" s="56"/>
      <c r="BB8" s="45">
        <f>データ!$T$6</f>
        <v>13461.66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81.97</v>
      </c>
      <c r="J10" s="56"/>
      <c r="K10" s="56"/>
      <c r="L10" s="56"/>
      <c r="M10" s="56"/>
      <c r="N10" s="56"/>
      <c r="O10" s="57"/>
      <c r="P10" s="45">
        <f>データ!$P$6</f>
        <v>100</v>
      </c>
      <c r="Q10" s="45"/>
      <c r="R10" s="45"/>
      <c r="S10" s="45"/>
      <c r="T10" s="45"/>
      <c r="U10" s="45"/>
      <c r="V10" s="45"/>
      <c r="W10" s="58">
        <f>データ!$Q$6</f>
        <v>2422</v>
      </c>
      <c r="X10" s="58"/>
      <c r="Y10" s="58"/>
      <c r="Z10" s="58"/>
      <c r="AA10" s="58"/>
      <c r="AB10" s="58"/>
      <c r="AC10" s="58"/>
      <c r="AD10" s="2"/>
      <c r="AE10" s="2"/>
      <c r="AF10" s="2"/>
      <c r="AG10" s="2"/>
      <c r="AH10" s="2"/>
      <c r="AI10" s="2"/>
      <c r="AJ10" s="2"/>
      <c r="AK10" s="2"/>
      <c r="AL10" s="58">
        <f>データ!$U$6</f>
        <v>148079</v>
      </c>
      <c r="AM10" s="58"/>
      <c r="AN10" s="58"/>
      <c r="AO10" s="58"/>
      <c r="AP10" s="58"/>
      <c r="AQ10" s="58"/>
      <c r="AR10" s="58"/>
      <c r="AS10" s="58"/>
      <c r="AT10" s="55">
        <f>データ!$V$6</f>
        <v>10.98</v>
      </c>
      <c r="AU10" s="56"/>
      <c r="AV10" s="56"/>
      <c r="AW10" s="56"/>
      <c r="AX10" s="56"/>
      <c r="AY10" s="56"/>
      <c r="AZ10" s="56"/>
      <c r="BA10" s="56"/>
      <c r="BB10" s="45">
        <f>データ!$W$6</f>
        <v>13486.25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NjlaPXEVnS2CKWwWeWBIKTWFXL+BDR0ssHM0/mszHS8Raix96EyWl/cgLQwq0/tTo6ZJe5iUTOuyg+d8FeTRA==" saltValue="mKSoS8N5A836A6sgpDCxI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132039</v>
      </c>
      <c r="D6" s="20">
        <f t="shared" si="3"/>
        <v>46</v>
      </c>
      <c r="E6" s="20">
        <f t="shared" si="3"/>
        <v>1</v>
      </c>
      <c r="F6" s="20">
        <f t="shared" si="3"/>
        <v>0</v>
      </c>
      <c r="G6" s="20">
        <f t="shared" si="3"/>
        <v>1</v>
      </c>
      <c r="H6" s="20" t="str">
        <f t="shared" si="3"/>
        <v>東京都　武蔵野市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81.97</v>
      </c>
      <c r="P6" s="21">
        <f t="shared" si="3"/>
        <v>100</v>
      </c>
      <c r="Q6" s="21">
        <f t="shared" si="3"/>
        <v>2422</v>
      </c>
      <c r="R6" s="21">
        <f t="shared" si="3"/>
        <v>147809</v>
      </c>
      <c r="S6" s="21">
        <f t="shared" si="3"/>
        <v>10.98</v>
      </c>
      <c r="T6" s="21">
        <f t="shared" si="3"/>
        <v>13461.66</v>
      </c>
      <c r="U6" s="21">
        <f t="shared" si="3"/>
        <v>148079</v>
      </c>
      <c r="V6" s="21">
        <f t="shared" si="3"/>
        <v>10.98</v>
      </c>
      <c r="W6" s="21">
        <f t="shared" si="3"/>
        <v>13486.25</v>
      </c>
      <c r="X6" s="22">
        <f>IF(X7="",NA(),X7)</f>
        <v>103.15</v>
      </c>
      <c r="Y6" s="22">
        <f t="shared" ref="Y6:AG6" si="4">IF(Y7="",NA(),Y7)</f>
        <v>100.2</v>
      </c>
      <c r="Z6" s="22">
        <f t="shared" si="4"/>
        <v>98.77</v>
      </c>
      <c r="AA6" s="22">
        <f t="shared" si="4"/>
        <v>97.69</v>
      </c>
      <c r="AB6" s="22">
        <f t="shared" si="4"/>
        <v>99.97</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268.69</v>
      </c>
      <c r="AU6" s="22">
        <f t="shared" ref="AU6:BC6" si="6">IF(AU7="",NA(),AU7)</f>
        <v>241.35</v>
      </c>
      <c r="AV6" s="22">
        <f t="shared" si="6"/>
        <v>257.12</v>
      </c>
      <c r="AW6" s="22">
        <f t="shared" si="6"/>
        <v>251.2</v>
      </c>
      <c r="AX6" s="22">
        <f t="shared" si="6"/>
        <v>252.47</v>
      </c>
      <c r="AY6" s="22">
        <f t="shared" si="6"/>
        <v>358.91</v>
      </c>
      <c r="AZ6" s="22">
        <f t="shared" si="6"/>
        <v>360.96</v>
      </c>
      <c r="BA6" s="22">
        <f t="shared" si="6"/>
        <v>351.29</v>
      </c>
      <c r="BB6" s="22">
        <f t="shared" si="6"/>
        <v>364.24</v>
      </c>
      <c r="BC6" s="22">
        <f t="shared" si="6"/>
        <v>369.82</v>
      </c>
      <c r="BD6" s="21" t="str">
        <f>IF(BD7="","",IF(BD7="-","【-】","【"&amp;SUBSTITUTE(TEXT(BD7,"#,##0.00"),"-","△")&amp;"】"))</f>
        <v>【243.36】</v>
      </c>
      <c r="BE6" s="22">
        <f>IF(BE7="",NA(),BE7)</f>
        <v>88.81</v>
      </c>
      <c r="BF6" s="22">
        <f t="shared" ref="BF6:BN6" si="7">IF(BF7="",NA(),BF7)</f>
        <v>86.86</v>
      </c>
      <c r="BG6" s="22">
        <f t="shared" si="7"/>
        <v>84.25</v>
      </c>
      <c r="BH6" s="22">
        <f t="shared" si="7"/>
        <v>80.61</v>
      </c>
      <c r="BI6" s="22">
        <f t="shared" si="7"/>
        <v>78.44</v>
      </c>
      <c r="BJ6" s="22">
        <f t="shared" si="7"/>
        <v>247.27</v>
      </c>
      <c r="BK6" s="22">
        <f t="shared" si="7"/>
        <v>239.18</v>
      </c>
      <c r="BL6" s="22">
        <f t="shared" si="7"/>
        <v>236.29</v>
      </c>
      <c r="BM6" s="22">
        <f t="shared" si="7"/>
        <v>238.77</v>
      </c>
      <c r="BN6" s="22">
        <f t="shared" si="7"/>
        <v>218.57</v>
      </c>
      <c r="BO6" s="21" t="str">
        <f>IF(BO7="","",IF(BO7="-","【-】","【"&amp;SUBSTITUTE(TEXT(BO7,"#,##0.00"),"-","△")&amp;"】"))</f>
        <v>【265.93】</v>
      </c>
      <c r="BP6" s="22">
        <f>IF(BP7="",NA(),BP7)</f>
        <v>97.77</v>
      </c>
      <c r="BQ6" s="22">
        <f t="shared" ref="BQ6:BY6" si="8">IF(BQ7="",NA(),BQ7)</f>
        <v>94.68</v>
      </c>
      <c r="BR6" s="22">
        <f t="shared" si="8"/>
        <v>93.54</v>
      </c>
      <c r="BS6" s="22">
        <f t="shared" si="8"/>
        <v>92.33</v>
      </c>
      <c r="BT6" s="22">
        <f t="shared" si="8"/>
        <v>91.89</v>
      </c>
      <c r="BU6" s="22">
        <f t="shared" si="8"/>
        <v>105.34</v>
      </c>
      <c r="BV6" s="22">
        <f t="shared" si="8"/>
        <v>101.89</v>
      </c>
      <c r="BW6" s="22">
        <f t="shared" si="8"/>
        <v>104.33</v>
      </c>
      <c r="BX6" s="22">
        <f t="shared" si="8"/>
        <v>98.85</v>
      </c>
      <c r="BY6" s="22">
        <f t="shared" si="8"/>
        <v>101.78</v>
      </c>
      <c r="BZ6" s="21" t="str">
        <f>IF(BZ7="","",IF(BZ7="-","【-】","【"&amp;SUBSTITUTE(TEXT(BZ7,"#,##0.00"),"-","△")&amp;"】"))</f>
        <v>【97.82】</v>
      </c>
      <c r="CA6" s="22">
        <f>IF(CA7="",NA(),CA7)</f>
        <v>193.64</v>
      </c>
      <c r="CB6" s="22">
        <f t="shared" ref="CB6:CJ6" si="9">IF(CB7="",NA(),CB7)</f>
        <v>190.16</v>
      </c>
      <c r="CC6" s="22">
        <f t="shared" si="9"/>
        <v>193.52</v>
      </c>
      <c r="CD6" s="22">
        <f t="shared" si="9"/>
        <v>199.35</v>
      </c>
      <c r="CE6" s="22">
        <f t="shared" si="9"/>
        <v>202.38</v>
      </c>
      <c r="CF6" s="22">
        <f t="shared" si="9"/>
        <v>159.6</v>
      </c>
      <c r="CG6" s="22">
        <f t="shared" si="9"/>
        <v>156.32</v>
      </c>
      <c r="CH6" s="22">
        <f t="shared" si="9"/>
        <v>157.4</v>
      </c>
      <c r="CI6" s="22">
        <f t="shared" si="9"/>
        <v>162.61000000000001</v>
      </c>
      <c r="CJ6" s="22">
        <f t="shared" si="9"/>
        <v>163.94</v>
      </c>
      <c r="CK6" s="21" t="str">
        <f>IF(CK7="","",IF(CK7="-","【-】","【"&amp;SUBSTITUTE(TEXT(CK7,"#,##0.00"),"-","△")&amp;"】"))</f>
        <v>【177.56】</v>
      </c>
      <c r="CL6" s="22">
        <f>IF(CL7="",NA(),CL7)</f>
        <v>68.47</v>
      </c>
      <c r="CM6" s="22">
        <f t="shared" ref="CM6:CU6" si="10">IF(CM7="",NA(),CM7)</f>
        <v>69.040000000000006</v>
      </c>
      <c r="CN6" s="22">
        <f t="shared" si="10"/>
        <v>67.319999999999993</v>
      </c>
      <c r="CO6" s="22">
        <f t="shared" si="10"/>
        <v>66.53</v>
      </c>
      <c r="CP6" s="22">
        <f t="shared" si="10"/>
        <v>66.349999999999994</v>
      </c>
      <c r="CQ6" s="22">
        <f t="shared" si="10"/>
        <v>62.05</v>
      </c>
      <c r="CR6" s="22">
        <f t="shared" si="10"/>
        <v>63.23</v>
      </c>
      <c r="CS6" s="22">
        <f t="shared" si="10"/>
        <v>62.59</v>
      </c>
      <c r="CT6" s="22">
        <f t="shared" si="10"/>
        <v>61.81</v>
      </c>
      <c r="CU6" s="22">
        <f t="shared" si="10"/>
        <v>62.35</v>
      </c>
      <c r="CV6" s="21" t="str">
        <f>IF(CV7="","",IF(CV7="-","【-】","【"&amp;SUBSTITUTE(TEXT(CV7,"#,##0.00"),"-","△")&amp;"】"))</f>
        <v>【59.81】</v>
      </c>
      <c r="CW6" s="22">
        <f>IF(CW7="",NA(),CW7)</f>
        <v>96.98</v>
      </c>
      <c r="CX6" s="22">
        <f t="shared" ref="CX6:DF6" si="11">IF(CX7="",NA(),CX7)</f>
        <v>97.18</v>
      </c>
      <c r="CY6" s="22">
        <f t="shared" si="11"/>
        <v>98.97</v>
      </c>
      <c r="CZ6" s="22">
        <f t="shared" si="11"/>
        <v>98.83</v>
      </c>
      <c r="DA6" s="22">
        <f t="shared" si="11"/>
        <v>97.99</v>
      </c>
      <c r="DB6" s="22">
        <f t="shared" si="11"/>
        <v>89.11</v>
      </c>
      <c r="DC6" s="22">
        <f t="shared" si="11"/>
        <v>89.35</v>
      </c>
      <c r="DD6" s="22">
        <f t="shared" si="11"/>
        <v>89.7</v>
      </c>
      <c r="DE6" s="22">
        <f t="shared" si="11"/>
        <v>89.24</v>
      </c>
      <c r="DF6" s="22">
        <f t="shared" si="11"/>
        <v>88.71</v>
      </c>
      <c r="DG6" s="21" t="str">
        <f>IF(DG7="","",IF(DG7="-","【-】","【"&amp;SUBSTITUTE(TEXT(DG7,"#,##0.00"),"-","△")&amp;"】"))</f>
        <v>【89.42】</v>
      </c>
      <c r="DH6" s="22">
        <f>IF(DH7="",NA(),DH7)</f>
        <v>48.67</v>
      </c>
      <c r="DI6" s="22">
        <f t="shared" ref="DI6:DQ6" si="12">IF(DI7="",NA(),DI7)</f>
        <v>50.07</v>
      </c>
      <c r="DJ6" s="22">
        <f t="shared" si="12"/>
        <v>51.46</v>
      </c>
      <c r="DK6" s="22">
        <f t="shared" si="12"/>
        <v>52.86</v>
      </c>
      <c r="DL6" s="22">
        <f t="shared" si="12"/>
        <v>54.15</v>
      </c>
      <c r="DM6" s="22">
        <f t="shared" si="12"/>
        <v>48.69</v>
      </c>
      <c r="DN6" s="22">
        <f t="shared" si="12"/>
        <v>49.62</v>
      </c>
      <c r="DO6" s="22">
        <f t="shared" si="12"/>
        <v>50.5</v>
      </c>
      <c r="DP6" s="22">
        <f t="shared" si="12"/>
        <v>51.28</v>
      </c>
      <c r="DQ6" s="22">
        <f t="shared" si="12"/>
        <v>51.95</v>
      </c>
      <c r="DR6" s="21" t="str">
        <f>IF(DR7="","",IF(DR7="-","【-】","【"&amp;SUBSTITUTE(TEXT(DR7,"#,##0.00"),"-","△")&amp;"】"))</f>
        <v>【52.02】</v>
      </c>
      <c r="DS6" s="22">
        <f>IF(DS7="",NA(),DS7)</f>
        <v>15.92</v>
      </c>
      <c r="DT6" s="22">
        <f t="shared" ref="DT6:EB6" si="13">IF(DT7="",NA(),DT7)</f>
        <v>16.260000000000002</v>
      </c>
      <c r="DU6" s="22">
        <f t="shared" si="13"/>
        <v>16.45</v>
      </c>
      <c r="DV6" s="22">
        <f t="shared" si="13"/>
        <v>16.46</v>
      </c>
      <c r="DW6" s="22">
        <f t="shared" si="13"/>
        <v>16.510000000000002</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0.5</v>
      </c>
      <c r="EE6" s="22">
        <f t="shared" ref="EE6:EM6" si="14">IF(EE7="",NA(),EE7)</f>
        <v>0.3</v>
      </c>
      <c r="EF6" s="22">
        <f t="shared" si="14"/>
        <v>0.45</v>
      </c>
      <c r="EG6" s="22">
        <f t="shared" si="14"/>
        <v>0.46</v>
      </c>
      <c r="EH6" s="22">
        <f t="shared" si="14"/>
        <v>0.49</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132039</v>
      </c>
      <c r="D7" s="24">
        <v>46</v>
      </c>
      <c r="E7" s="24">
        <v>1</v>
      </c>
      <c r="F7" s="24">
        <v>0</v>
      </c>
      <c r="G7" s="24">
        <v>1</v>
      </c>
      <c r="H7" s="24" t="s">
        <v>93</v>
      </c>
      <c r="I7" s="24" t="s">
        <v>94</v>
      </c>
      <c r="J7" s="24" t="s">
        <v>95</v>
      </c>
      <c r="K7" s="24" t="s">
        <v>96</v>
      </c>
      <c r="L7" s="24" t="s">
        <v>97</v>
      </c>
      <c r="M7" s="24" t="s">
        <v>98</v>
      </c>
      <c r="N7" s="25" t="s">
        <v>99</v>
      </c>
      <c r="O7" s="25">
        <v>81.97</v>
      </c>
      <c r="P7" s="25">
        <v>100</v>
      </c>
      <c r="Q7" s="25">
        <v>2422</v>
      </c>
      <c r="R7" s="25">
        <v>147809</v>
      </c>
      <c r="S7" s="25">
        <v>10.98</v>
      </c>
      <c r="T7" s="25">
        <v>13461.66</v>
      </c>
      <c r="U7" s="25">
        <v>148079</v>
      </c>
      <c r="V7" s="25">
        <v>10.98</v>
      </c>
      <c r="W7" s="25">
        <v>13486.25</v>
      </c>
      <c r="X7" s="25">
        <v>103.15</v>
      </c>
      <c r="Y7" s="25">
        <v>100.2</v>
      </c>
      <c r="Z7" s="25">
        <v>98.77</v>
      </c>
      <c r="AA7" s="25">
        <v>97.69</v>
      </c>
      <c r="AB7" s="25">
        <v>99.97</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268.69</v>
      </c>
      <c r="AU7" s="25">
        <v>241.35</v>
      </c>
      <c r="AV7" s="25">
        <v>257.12</v>
      </c>
      <c r="AW7" s="25">
        <v>251.2</v>
      </c>
      <c r="AX7" s="25">
        <v>252.47</v>
      </c>
      <c r="AY7" s="25">
        <v>358.91</v>
      </c>
      <c r="AZ7" s="25">
        <v>360.96</v>
      </c>
      <c r="BA7" s="25">
        <v>351.29</v>
      </c>
      <c r="BB7" s="25">
        <v>364.24</v>
      </c>
      <c r="BC7" s="25">
        <v>369.82</v>
      </c>
      <c r="BD7" s="25">
        <v>243.36</v>
      </c>
      <c r="BE7" s="25">
        <v>88.81</v>
      </c>
      <c r="BF7" s="25">
        <v>86.86</v>
      </c>
      <c r="BG7" s="25">
        <v>84.25</v>
      </c>
      <c r="BH7" s="25">
        <v>80.61</v>
      </c>
      <c r="BI7" s="25">
        <v>78.44</v>
      </c>
      <c r="BJ7" s="25">
        <v>247.27</v>
      </c>
      <c r="BK7" s="25">
        <v>239.18</v>
      </c>
      <c r="BL7" s="25">
        <v>236.29</v>
      </c>
      <c r="BM7" s="25">
        <v>238.77</v>
      </c>
      <c r="BN7" s="25">
        <v>218.57</v>
      </c>
      <c r="BO7" s="25">
        <v>265.93</v>
      </c>
      <c r="BP7" s="25">
        <v>97.77</v>
      </c>
      <c r="BQ7" s="25">
        <v>94.68</v>
      </c>
      <c r="BR7" s="25">
        <v>93.54</v>
      </c>
      <c r="BS7" s="25">
        <v>92.33</v>
      </c>
      <c r="BT7" s="25">
        <v>91.89</v>
      </c>
      <c r="BU7" s="25">
        <v>105.34</v>
      </c>
      <c r="BV7" s="25">
        <v>101.89</v>
      </c>
      <c r="BW7" s="25">
        <v>104.33</v>
      </c>
      <c r="BX7" s="25">
        <v>98.85</v>
      </c>
      <c r="BY7" s="25">
        <v>101.78</v>
      </c>
      <c r="BZ7" s="25">
        <v>97.82</v>
      </c>
      <c r="CA7" s="25">
        <v>193.64</v>
      </c>
      <c r="CB7" s="25">
        <v>190.16</v>
      </c>
      <c r="CC7" s="25">
        <v>193.52</v>
      </c>
      <c r="CD7" s="25">
        <v>199.35</v>
      </c>
      <c r="CE7" s="25">
        <v>202.38</v>
      </c>
      <c r="CF7" s="25">
        <v>159.6</v>
      </c>
      <c r="CG7" s="25">
        <v>156.32</v>
      </c>
      <c r="CH7" s="25">
        <v>157.4</v>
      </c>
      <c r="CI7" s="25">
        <v>162.61000000000001</v>
      </c>
      <c r="CJ7" s="25">
        <v>163.94</v>
      </c>
      <c r="CK7" s="25">
        <v>177.56</v>
      </c>
      <c r="CL7" s="25">
        <v>68.47</v>
      </c>
      <c r="CM7" s="25">
        <v>69.040000000000006</v>
      </c>
      <c r="CN7" s="25">
        <v>67.319999999999993</v>
      </c>
      <c r="CO7" s="25">
        <v>66.53</v>
      </c>
      <c r="CP7" s="25">
        <v>66.349999999999994</v>
      </c>
      <c r="CQ7" s="25">
        <v>62.05</v>
      </c>
      <c r="CR7" s="25">
        <v>63.23</v>
      </c>
      <c r="CS7" s="25">
        <v>62.59</v>
      </c>
      <c r="CT7" s="25">
        <v>61.81</v>
      </c>
      <c r="CU7" s="25">
        <v>62.35</v>
      </c>
      <c r="CV7" s="25">
        <v>59.81</v>
      </c>
      <c r="CW7" s="25">
        <v>96.98</v>
      </c>
      <c r="CX7" s="25">
        <v>97.18</v>
      </c>
      <c r="CY7" s="25">
        <v>98.97</v>
      </c>
      <c r="CZ7" s="25">
        <v>98.83</v>
      </c>
      <c r="DA7" s="25">
        <v>97.99</v>
      </c>
      <c r="DB7" s="25">
        <v>89.11</v>
      </c>
      <c r="DC7" s="25">
        <v>89.35</v>
      </c>
      <c r="DD7" s="25">
        <v>89.7</v>
      </c>
      <c r="DE7" s="25">
        <v>89.24</v>
      </c>
      <c r="DF7" s="25">
        <v>88.71</v>
      </c>
      <c r="DG7" s="25">
        <v>89.42</v>
      </c>
      <c r="DH7" s="25">
        <v>48.67</v>
      </c>
      <c r="DI7" s="25">
        <v>50.07</v>
      </c>
      <c r="DJ7" s="25">
        <v>51.46</v>
      </c>
      <c r="DK7" s="25">
        <v>52.86</v>
      </c>
      <c r="DL7" s="25">
        <v>54.15</v>
      </c>
      <c r="DM7" s="25">
        <v>48.69</v>
      </c>
      <c r="DN7" s="25">
        <v>49.62</v>
      </c>
      <c r="DO7" s="25">
        <v>50.5</v>
      </c>
      <c r="DP7" s="25">
        <v>51.28</v>
      </c>
      <c r="DQ7" s="25">
        <v>51.95</v>
      </c>
      <c r="DR7" s="25">
        <v>52.02</v>
      </c>
      <c r="DS7" s="25">
        <v>15.92</v>
      </c>
      <c r="DT7" s="25">
        <v>16.260000000000002</v>
      </c>
      <c r="DU7" s="25">
        <v>16.45</v>
      </c>
      <c r="DV7" s="25">
        <v>16.46</v>
      </c>
      <c r="DW7" s="25">
        <v>16.510000000000002</v>
      </c>
      <c r="DX7" s="25">
        <v>18.260000000000002</v>
      </c>
      <c r="DY7" s="25">
        <v>19.510000000000002</v>
      </c>
      <c r="DZ7" s="25">
        <v>21.19</v>
      </c>
      <c r="EA7" s="25">
        <v>22.64</v>
      </c>
      <c r="EB7" s="25">
        <v>24.49</v>
      </c>
      <c r="EC7" s="25">
        <v>25.37</v>
      </c>
      <c r="ED7" s="25">
        <v>0.5</v>
      </c>
      <c r="EE7" s="25">
        <v>0.3</v>
      </c>
      <c r="EF7" s="25">
        <v>0.45</v>
      </c>
      <c r="EG7" s="25">
        <v>0.46</v>
      </c>
      <c r="EH7" s="25">
        <v>0.49</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武蔵野市役所</cp:lastModifiedBy>
  <dcterms:created xsi:type="dcterms:W3CDTF">2025-01-24T06:47:34Z</dcterms:created>
  <dcterms:modified xsi:type="dcterms:W3CDTF">2025-01-30T10:56:44Z</dcterms:modified>
  <cp:category/>
</cp:coreProperties>
</file>