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3149\Desktop\"/>
    </mc:Choice>
  </mc:AlternateContent>
  <xr:revisionPtr revIDLastSave="0" documentId="8_{BBC5D086-A809-4D95-B534-D00BBC157D0E}" xr6:coauthVersionLast="47" xr6:coauthVersionMax="47" xr10:uidLastSave="{00000000-0000-0000-0000-000000000000}"/>
  <workbookProtection workbookAlgorithmName="SHA-512" workbookHashValue="w5jx6yDl8iuVfO0QbsOYt05R4rN+iDkBY1MXD/rFlb3L0Q9oDSATkCKZUozchmBBrpp7V3pofy9+ZZNyXIL4aQ==" workbookSaltValue="3w/cCxOuKnq231LE9pVMH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P10" i="4"/>
  <c r="AT8" i="4"/>
  <c r="W8" i="4"/>
</calcChain>
</file>

<file path=xl/sharedStrings.xml><?xml version="1.0" encoding="utf-8"?>
<sst xmlns="http://schemas.openxmlformats.org/spreadsheetml/2006/main" count="232" uniqueCount="117">
  <si>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</si>
  <si>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</si>
  <si>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</si>
  <si>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</si>
  <si>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</si>
  <si>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</si>
  <si>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</si>
  <si>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</si>
  <si>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</si>
  <si>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</si>
  <si>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</si>
  <si>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</si>
  <si>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</si>
  <si>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</si>
  <si>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</si>
  <si>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</si>
  <si>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</si>
  <si>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</si>
  <si>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</si>
  <si>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</si>
  <si>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</si>
  <si>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</si>
  <si>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</si>
  <si>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</si>
  <si>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</si>
  <si>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</si>
  <si>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</si>
  <si>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</si>
  <si>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</si>
  <si>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</si>
  <si>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</si>
  <si>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</si>
  <si>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</si>
  <si>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</si>
  <si>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</si>
  <si>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</si>
  <si>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</si>
  <si>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</si>
  <si>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</si>
  <si>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</si>
  <si>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</si>
  <si>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</si>
  <si>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</si>
  <si>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</si>
  <si>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</si>
  <si>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</si>
  <si>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</si>
  <si>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</si>
  <si>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</si>
  <si>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</si>
  <si>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</si>
  <si>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</si>
  <si>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</si>
  <si>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</si>
  <si>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</si>
  <si>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</si>
  <si>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</si>
  <si>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</si>
  <si>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</si>
  <si>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</si>
  <si>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</si>
  <si>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</si>
  <si>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</si>
  <si>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</si>
  <si>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</si>
  <si>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</si>
  <si>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</si>
  <si>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</si>
  <si>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</si>
  <si>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</si>
  <si>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</si>
  <si>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</si>
  <si>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</si>
  <si>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</si>
  <si>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</si>
  <si>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</si>
  <si>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</si>
  <si>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</si>
  <si>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</si>
  <si>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</si>
  <si>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</si>
  <si>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</si>
  <si>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</si>
  <si>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</si>
  <si>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</si>
  <si>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</si>
  <si>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</si>
  <si>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</si>
  <si>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</si>
  <si>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</si>
  <si>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</si>
  <si>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</si>
  <si>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</si>
  <si>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</si>
  <si>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</si>
  <si>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</si>
  <si>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立川市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</si>
  <si>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</si>
  <si>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</si>
  <si>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</si>
  <si>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</si>
  <si>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</si>
  <si>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</si>
  <si>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</si>
  <si>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</si>
  <si>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</si>
  <si>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</si>
  <si>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</si>
  <si>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</si>
  <si>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</si>
  <si>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</si>
  <si>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</si>
  <si>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</si>
  <si>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</si>
  <si>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立川市の下水道事業は、現状では経営の健全性・効率性ともに問題ないと考えられます。しかし今後は人口減少や節水型社会への変化等により、下水道使用料の減収が予想される一方、標準耐用年数を経過した管渠などの割合は25％を超え年々増加しており、施設の老朽化対策は今後の課題となっています。令和２年度に公営企業会計に移行しており、下水道事業経営戦略や下水道ストックマネジメント計画に基づき、適正な施設管理と持続可能で安定した下水道経営を図ります。</t>
    <phoneticPr fontId="4"/>
  </si>
  <si>
    <t>　昭和30年度より下水道事業に着手し、下水道管渠の整備を進めてきましたが、令和６年度末現在、全体管渠のうち約26%が標準耐用年数（50年）を経過しており、管渠の老朽化が進んでいます。①の「有形固定資産減価償却率」は全国平均値を大きく下回っています。これは法適用以前の減価償却累計額を取得価額から控除しているためで、実際には指標以上に老朽化が進んでいます。②の「管渠老朽化率」が26%で全国平均値を上回っています。一方③の「管渠改善率」は0.02％で全国平均値を下回っていす。今後は施設の点検や調査により下水道管の劣化状況を的確に把握し、その結果に基づき、ライフサイクルコストの最小化や事業費の平準化を考慮し計画的に老朽化対策を進める目的で策定した「立川市下水道ストックマネジメント計画」に基づき、老朽化対策を進めていきます。</t>
    <phoneticPr fontId="4"/>
  </si>
  <si>
    <t>①の「経常収支比率」は112%となっており、単年度の収支が黒字となっています。新型コロナウイルス感染症の影響で、下水道使用料が大きく減少しましたが、現在回復基調にあり全国平均や類似団体平均を上回っています。③の「流動比率」は243%となっており昨年度より67ポイント改善しました。法適用後は利益剰余金の増加や減価償却による内部留保の確保が進み、現金預金が増加傾向にあります。④の「企業債残高対事業規模比率」は、企業債の償還による低減で平均値の約半分であり、良好な状況にあります。⑤の「経費回収率」は112％と全国平均値を上回っており、⑥の「汚水処理原価」は全国平均値を下回っていることから健全な経営状況であると考えられます。本市の下水道事業は令和6年3月より全ての流域下水道に接続しており、終末処理場を有していないため、⑦の「施設利用率」については該当がありません。⑧の水洗化率はほぼ100％に到達しています。
　以上の指標の分析結果から、立川市の経営の健全性・効率性ともに問題ないと考えます。</t>
    <rPh sb="63" eb="64">
      <t>オオ</t>
    </rPh>
    <rPh sb="74" eb="76">
      <t>ゲンザイ</t>
    </rPh>
    <rPh sb="312" eb="314">
      <t>ホンシ</t>
    </rPh>
    <rPh sb="315" eb="320">
      <t>ゲスイドウジギョウ</t>
    </rPh>
    <rPh sb="321" eb="323">
      <t>レイワ</t>
    </rPh>
    <rPh sb="324" eb="325">
      <t>ネン</t>
    </rPh>
    <rPh sb="326" eb="327">
      <t>ガツ</t>
    </rPh>
    <rPh sb="329" eb="330">
      <t>スベ</t>
    </rPh>
    <rPh sb="332" eb="337">
      <t>リュウイキゲスイドウ</t>
    </rPh>
    <rPh sb="338" eb="340">
      <t>セツゾク</t>
    </rPh>
    <rPh sb="345" eb="350">
      <t>シュウマツショリジョウ</t>
    </rPh>
    <rPh sb="351" eb="352">
      <t>ユウ</t>
    </rPh>
    <rPh sb="374" eb="376">
      <t>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</si>
</sst>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0.23</c:v>
                </c:pt>
                <c:pt idx="2">
                  <c:v>0.03</c:v>
                </c:pt>
                <c:pt idx="3">
                  <c:v>0.02</c:v>
                </c:pt>
                <c:pt idx="4">
                  <c:v>0.02</c:v>
                </c:pt>
              </c:numCache>
            </c:numRef>
          </c:val>
          <c:extLst>
            <c:ext xmlns:c16="http://schemas.microsoft.com/office/drawing/2014/chart" uri="{C3380CC4-5D6E-409C-BE32-E72D297353CC}">
              <c16:uniqueId val="{00000000-8911-4D2C-B308-52FA408F85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8911-4D2C-B308-52FA408F85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57.59</c:v>
                </c:pt>
                <c:pt idx="1">
                  <c:v>53.09</c:v>
                </c:pt>
                <c:pt idx="2">
                  <c:v>54.66</c:v>
                </c:pt>
                <c:pt idx="3">
                  <c:v>50.97</c:v>
                </c:pt>
                <c:pt idx="4">
                  <c:v>0</c:v>
                </c:pt>
              </c:numCache>
            </c:numRef>
          </c:val>
          <c:extLst>
            <c:ext xmlns:c16="http://schemas.microsoft.com/office/drawing/2014/chart" uri="{C3380CC4-5D6E-409C-BE32-E72D297353CC}">
              <c16:uniqueId val="{00000000-334F-4188-9D2A-ECFB8642A5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334F-4188-9D2A-ECFB8642A5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99.84</c:v>
                </c:pt>
                <c:pt idx="1">
                  <c:v>99.85</c:v>
                </c:pt>
                <c:pt idx="2">
                  <c:v>99.78</c:v>
                </c:pt>
                <c:pt idx="3">
                  <c:v>99.79</c:v>
                </c:pt>
                <c:pt idx="4">
                  <c:v>99.8</c:v>
                </c:pt>
              </c:numCache>
            </c:numRef>
          </c:val>
          <c:extLst>
            <c:ext xmlns:c16="http://schemas.microsoft.com/office/drawing/2014/chart" uri="{C3380CC4-5D6E-409C-BE32-E72D297353CC}">
              <c16:uniqueId val="{00000000-2107-44A6-AB8A-4FCAA6A036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2107-44A6-AB8A-4FCAA6A036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111.67</c:v>
                </c:pt>
                <c:pt idx="1">
                  <c:v>108.53</c:v>
                </c:pt>
                <c:pt idx="2">
                  <c:v>112.82</c:v>
                </c:pt>
                <c:pt idx="3">
                  <c:v>110.92</c:v>
                </c:pt>
                <c:pt idx="4">
                  <c:v>111.7</c:v>
                </c:pt>
              </c:numCache>
            </c:numRef>
          </c:val>
          <c:extLst>
            <c:ext xmlns:c16="http://schemas.microsoft.com/office/drawing/2014/chart" uri="{C3380CC4-5D6E-409C-BE32-E72D297353CC}">
              <c16:uniqueId val="{00000000-96B6-42E9-B09C-DE54167A1B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96B6-42E9-B09C-DE54167A1B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4.53</c:v>
                </c:pt>
                <c:pt idx="1">
                  <c:v>8.64</c:v>
                </c:pt>
                <c:pt idx="2">
                  <c:v>12.41</c:v>
                </c:pt>
                <c:pt idx="3">
                  <c:v>13.19</c:v>
                </c:pt>
                <c:pt idx="4">
                  <c:v>16.27</c:v>
                </c:pt>
              </c:numCache>
            </c:numRef>
          </c:val>
          <c:extLst>
            <c:ext xmlns:c16="http://schemas.microsoft.com/office/drawing/2014/chart" uri="{C3380CC4-5D6E-409C-BE32-E72D297353CC}">
              <c16:uniqueId val="{00000000-17CC-40FF-A114-F6E0EFF2BB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17CC-40FF-A114-F6E0EFF2BB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20.34</c:v>
                </c:pt>
                <c:pt idx="1">
                  <c:v>21.95</c:v>
                </c:pt>
                <c:pt idx="2">
                  <c:v>23.63</c:v>
                </c:pt>
                <c:pt idx="3">
                  <c:v>25.01</c:v>
                </c:pt>
                <c:pt idx="4">
                  <c:v>25.94</c:v>
                </c:pt>
              </c:numCache>
            </c:numRef>
          </c:val>
          <c:extLst>
            <c:ext xmlns:c16="http://schemas.microsoft.com/office/drawing/2014/chart" uri="{C3380CC4-5D6E-409C-BE32-E72D297353CC}">
              <c16:uniqueId val="{00000000-9E2B-436A-A58A-657D41981B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9E2B-436A-A58A-657D41981B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B9-4CD7-AE4C-2410C8E73CD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EB9-4CD7-AE4C-2410C8E73CD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81.13</c:v>
                </c:pt>
                <c:pt idx="1">
                  <c:v>115.7</c:v>
                </c:pt>
                <c:pt idx="2">
                  <c:v>135.4</c:v>
                </c:pt>
                <c:pt idx="3">
                  <c:v>176.23</c:v>
                </c:pt>
                <c:pt idx="4">
                  <c:v>242.61</c:v>
                </c:pt>
              </c:numCache>
            </c:numRef>
          </c:val>
          <c:extLst>
            <c:ext xmlns:c16="http://schemas.microsoft.com/office/drawing/2014/chart" uri="{C3380CC4-5D6E-409C-BE32-E72D297353CC}">
              <c16:uniqueId val="{00000000-292B-478A-9820-947E9D281B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292B-478A-9820-947E9D281B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209.34</c:v>
                </c:pt>
                <c:pt idx="1">
                  <c:v>238.23</c:v>
                </c:pt>
                <c:pt idx="2">
                  <c:v>248.84</c:v>
                </c:pt>
                <c:pt idx="3">
                  <c:v>266.16000000000003</c:v>
                </c:pt>
                <c:pt idx="4">
                  <c:v>265.2</c:v>
                </c:pt>
              </c:numCache>
            </c:numRef>
          </c:val>
          <c:extLst>
            <c:ext xmlns:c16="http://schemas.microsoft.com/office/drawing/2014/chart" uri="{C3380CC4-5D6E-409C-BE32-E72D297353CC}">
              <c16:uniqueId val="{00000000-2B4E-45B9-8036-4036DC2365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2B4E-45B9-8036-4036DC2365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122.1</c:v>
                </c:pt>
                <c:pt idx="1">
                  <c:v>114.27</c:v>
                </c:pt>
                <c:pt idx="2">
                  <c:v>123.27</c:v>
                </c:pt>
                <c:pt idx="3">
                  <c:v>119.26</c:v>
                </c:pt>
                <c:pt idx="4">
                  <c:v>112.24</c:v>
                </c:pt>
              </c:numCache>
            </c:numRef>
          </c:val>
          <c:extLst>
            <c:ext xmlns:c16="http://schemas.microsoft.com/office/drawing/2014/chart" uri="{C3380CC4-5D6E-409C-BE32-E72D297353CC}">
              <c16:uniqueId val="{00000000-ECE7-4FA9-A5DA-5C090A0F3B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ECE7-4FA9-A5DA-5C090A0F3B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91.9</c:v>
                </c:pt>
                <c:pt idx="1">
                  <c:v>93.54</c:v>
                </c:pt>
                <c:pt idx="2">
                  <c:v>89.3</c:v>
                </c:pt>
                <c:pt idx="3">
                  <c:v>91.79</c:v>
                </c:pt>
                <c:pt idx="4">
                  <c:v>99.19</c:v>
                </c:pt>
              </c:numCache>
            </c:numRef>
          </c:val>
          <c:extLst>
            <c:ext xmlns:c16="http://schemas.microsoft.com/office/drawing/2014/chart" uri="{C3380CC4-5D6E-409C-BE32-E72D297353CC}">
              <c16:uniqueId val="{00000000-7B77-40B8-8521-AC9EF5AF935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7B77-40B8-8521-AC9EF5AF935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立川市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Ab</v>
      </c>
      <c r="X8" s="39"/>
      <c r="Y8" s="39"/>
      <c r="Z8" s="39"/>
      <c r="AA8" s="39"/>
      <c r="AB8" s="39"/>
      <c r="AC8" s="39"/>
      <c r="AD8" s="40" t="str">
        <f>データ!$M$6</f>
        <v>非設置</v>
      </c>
      <c r="AE8" s="40"/>
      <c r="AF8" s="40"/>
      <c r="AG8" s="40"/>
      <c r="AH8" s="40"/>
      <c r="AI8" s="40"/>
      <c r="AJ8" s="40"/>
      <c r="AK8" s="3"/>
      <c r="AL8" s="41">
        <f>データ!S6</f>
        <v>186257</v>
      </c>
      <c r="AM8" s="41"/>
      <c r="AN8" s="41"/>
      <c r="AO8" s="41"/>
      <c r="AP8" s="41"/>
      <c r="AQ8" s="41"/>
      <c r="AR8" s="41"/>
      <c r="AS8" s="41"/>
      <c r="AT8" s="34">
        <f>データ!T6</f>
        <v>24.36</v>
      </c>
      <c r="AU8" s="34"/>
      <c r="AV8" s="34"/>
      <c r="AW8" s="34"/>
      <c r="AX8" s="34"/>
      <c r="AY8" s="34"/>
      <c r="AZ8" s="34"/>
      <c r="BA8" s="34"/>
      <c r="BB8" s="34">
        <f>データ!U6</f>
        <v>7646.02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72.900000000000006</v>
      </c>
      <c r="J10" s="34"/>
      <c r="K10" s="34"/>
      <c r="L10" s="34"/>
      <c r="M10" s="34"/>
      <c r="N10" s="34"/>
      <c r="O10" s="34"/>
      <c r="P10" s="34">
        <f>データ!P6</f>
        <v>100</v>
      </c>
      <c r="Q10" s="34"/>
      <c r="R10" s="34"/>
      <c r="S10" s="34"/>
      <c r="T10" s="34"/>
      <c r="U10" s="34"/>
      <c r="V10" s="34"/>
      <c r="W10" s="34">
        <f>データ!Q6</f>
        <v>97.04</v>
      </c>
      <c r="X10" s="34"/>
      <c r="Y10" s="34"/>
      <c r="Z10" s="34"/>
      <c r="AA10" s="34"/>
      <c r="AB10" s="34"/>
      <c r="AC10" s="34"/>
      <c r="AD10" s="41">
        <f>データ!R6</f>
        <v>1408</v>
      </c>
      <c r="AE10" s="41"/>
      <c r="AF10" s="41"/>
      <c r="AG10" s="41"/>
      <c r="AH10" s="41"/>
      <c r="AI10" s="41"/>
      <c r="AJ10" s="41"/>
      <c r="AK10" s="2"/>
      <c r="AL10" s="41">
        <f>データ!V6</f>
        <v>186641</v>
      </c>
      <c r="AM10" s="41"/>
      <c r="AN10" s="41"/>
      <c r="AO10" s="41"/>
      <c r="AP10" s="41"/>
      <c r="AQ10" s="41"/>
      <c r="AR10" s="41"/>
      <c r="AS10" s="41"/>
      <c r="AT10" s="34">
        <f>データ!W6</f>
        <v>21.75</v>
      </c>
      <c r="AU10" s="34"/>
      <c r="AV10" s="34"/>
      <c r="AW10" s="34"/>
      <c r="AX10" s="34"/>
      <c r="AY10" s="34"/>
      <c r="AZ10" s="34"/>
      <c r="BA10" s="34"/>
      <c r="BB10" s="34">
        <f>データ!X6</f>
        <v>8581.2000000000007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vgFy93Y8zoMHLDshcd6o+I09dnB9zM0/TKOhIdmuyepdG+KL6N8yShIgsHTYMyi5gUfCWbn+NH4PiNdYvUQhw==" saltValue="6cwYn/btUMEXTlBQWCnk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132021</v>
      </c>
      <c r="D6" s="19">
        <f t="shared" si="3"/>
        <v>46</v>
      </c>
      <c r="E6" s="19">
        <f t="shared" si="3"/>
        <v>17</v>
      </c>
      <c r="F6" s="19">
        <f t="shared" si="3"/>
        <v>1</v>
      </c>
      <c r="G6" s="19">
        <f t="shared" si="3"/>
        <v>0</v>
      </c>
      <c r="H6" s="19" t="str">
        <f t="shared" si="3"/>
        <v>東京都　立川市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72.900000000000006</v>
      </c>
      <c r="P6" s="20">
        <f t="shared" si="3"/>
        <v>100</v>
      </c>
      <c r="Q6" s="20">
        <f t="shared" si="3"/>
        <v>97.04</v>
      </c>
      <c r="R6" s="20">
        <f t="shared" si="3"/>
        <v>1408</v>
      </c>
      <c r="S6" s="20">
        <f t="shared" si="3"/>
        <v>186257</v>
      </c>
      <c r="T6" s="20">
        <f t="shared" si="3"/>
        <v>24.36</v>
      </c>
      <c r="U6" s="20">
        <f t="shared" si="3"/>
        <v>7646.02</v>
      </c>
      <c r="V6" s="20">
        <f t="shared" si="3"/>
        <v>186641</v>
      </c>
      <c r="W6" s="20">
        <f t="shared" si="3"/>
        <v>21.75</v>
      </c>
      <c r="X6" s="20">
        <f t="shared" si="3"/>
        <v>8581.2000000000007</v>
      </c>
      <c r="Y6" s="21">
        <f>IF(Y7="",NA(),Y7)</f>
        <v>111.67</v>
      </c>
      <c r="Z6" s="21">
        <f t="shared" ref="Z6:AH6" si="4">IF(Z7="",NA(),Z7)</f>
        <v>108.53</v>
      </c>
      <c r="AA6" s="21">
        <f t="shared" si="4"/>
        <v>112.82</v>
      </c>
      <c r="AB6" s="21">
        <f t="shared" si="4"/>
        <v>110.92</v>
      </c>
      <c r="AC6" s="21">
        <f t="shared" si="4"/>
        <v>111.7</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81.13</v>
      </c>
      <c r="AV6" s="21">
        <f t="shared" ref="AV6:BD6" si="6">IF(AV7="",NA(),AV7)</f>
        <v>115.7</v>
      </c>
      <c r="AW6" s="21">
        <f t="shared" si="6"/>
        <v>135.4</v>
      </c>
      <c r="AX6" s="21">
        <f t="shared" si="6"/>
        <v>176.23</v>
      </c>
      <c r="AY6" s="21">
        <f t="shared" si="6"/>
        <v>242.61</v>
      </c>
      <c r="AZ6" s="21">
        <f t="shared" si="6"/>
        <v>84.84</v>
      </c>
      <c r="BA6" s="21">
        <f t="shared" si="6"/>
        <v>88.42</v>
      </c>
      <c r="BB6" s="21">
        <f t="shared" si="6"/>
        <v>93.63</v>
      </c>
      <c r="BC6" s="21">
        <f t="shared" si="6"/>
        <v>100.41</v>
      </c>
      <c r="BD6" s="21">
        <f t="shared" si="6"/>
        <v>113.88</v>
      </c>
      <c r="BE6" s="20" t="str">
        <f>IF(BE7="","",IF(BE7="-","【-】","【"&amp;SUBSTITUTE(TEXT(BE7,"#,##0.00"),"-","△")&amp;"】"))</f>
        <v>【82.75】</v>
      </c>
      <c r="BF6" s="21">
        <f>IF(BF7="",NA(),BF7)</f>
        <v>209.34</v>
      </c>
      <c r="BG6" s="21">
        <f t="shared" ref="BG6:BO6" si="7">IF(BG7="",NA(),BG7)</f>
        <v>238.23</v>
      </c>
      <c r="BH6" s="21">
        <f t="shared" si="7"/>
        <v>248.84</v>
      </c>
      <c r="BI6" s="21">
        <f t="shared" si="7"/>
        <v>266.16000000000003</v>
      </c>
      <c r="BJ6" s="21">
        <f t="shared" si="7"/>
        <v>265.2</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122.1</v>
      </c>
      <c r="BR6" s="21">
        <f t="shared" ref="BR6:BZ6" si="8">IF(BR7="",NA(),BR7)</f>
        <v>114.27</v>
      </c>
      <c r="BS6" s="21">
        <f t="shared" si="8"/>
        <v>123.27</v>
      </c>
      <c r="BT6" s="21">
        <f t="shared" si="8"/>
        <v>119.26</v>
      </c>
      <c r="BU6" s="21">
        <f t="shared" si="8"/>
        <v>112.24</v>
      </c>
      <c r="BV6" s="21">
        <f t="shared" si="8"/>
        <v>102.36</v>
      </c>
      <c r="BW6" s="21">
        <f t="shared" si="8"/>
        <v>103.76</v>
      </c>
      <c r="BX6" s="21">
        <f t="shared" si="8"/>
        <v>103.57</v>
      </c>
      <c r="BY6" s="21">
        <f t="shared" si="8"/>
        <v>104.04</v>
      </c>
      <c r="BZ6" s="21">
        <f t="shared" si="8"/>
        <v>103.73</v>
      </c>
      <c r="CA6" s="20" t="str">
        <f>IF(CA7="","",IF(CA7="-","【-】","【"&amp;SUBSTITUTE(TEXT(CA7,"#,##0.00"),"-","△")&amp;"】"))</f>
        <v>【97.94】</v>
      </c>
      <c r="CB6" s="21">
        <f>IF(CB7="",NA(),CB7)</f>
        <v>91.9</v>
      </c>
      <c r="CC6" s="21">
        <f t="shared" ref="CC6:CK6" si="9">IF(CC7="",NA(),CC7)</f>
        <v>93.54</v>
      </c>
      <c r="CD6" s="21">
        <f t="shared" si="9"/>
        <v>89.3</v>
      </c>
      <c r="CE6" s="21">
        <f t="shared" si="9"/>
        <v>91.79</v>
      </c>
      <c r="CF6" s="21">
        <f t="shared" si="9"/>
        <v>99.19</v>
      </c>
      <c r="CG6" s="21">
        <f t="shared" si="9"/>
        <v>114.01</v>
      </c>
      <c r="CH6" s="21">
        <f t="shared" si="9"/>
        <v>111.18</v>
      </c>
      <c r="CI6" s="21">
        <f t="shared" si="9"/>
        <v>111.78</v>
      </c>
      <c r="CJ6" s="21">
        <f t="shared" si="9"/>
        <v>112.75</v>
      </c>
      <c r="CK6" s="21">
        <f t="shared" si="9"/>
        <v>114.35</v>
      </c>
      <c r="CL6" s="20" t="str">
        <f>IF(CL7="","",IF(CL7="-","【-】","【"&amp;SUBSTITUTE(TEXT(CL7,"#,##0.00"),"-","△")&amp;"】"))</f>
        <v>【140.98】</v>
      </c>
      <c r="CM6" s="21">
        <f>IF(CM7="",NA(),CM7)</f>
        <v>57.59</v>
      </c>
      <c r="CN6" s="21">
        <f t="shared" ref="CN6:CV6" si="10">IF(CN7="",NA(),CN7)</f>
        <v>53.09</v>
      </c>
      <c r="CO6" s="21">
        <f t="shared" si="10"/>
        <v>54.66</v>
      </c>
      <c r="CP6" s="21">
        <f t="shared" si="10"/>
        <v>50.97</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99.84</v>
      </c>
      <c r="CY6" s="21">
        <f t="shared" ref="CY6:DG6" si="11">IF(CY7="",NA(),CY7)</f>
        <v>99.85</v>
      </c>
      <c r="CZ6" s="21">
        <f t="shared" si="11"/>
        <v>99.78</v>
      </c>
      <c r="DA6" s="21">
        <f t="shared" si="11"/>
        <v>99.79</v>
      </c>
      <c r="DB6" s="21">
        <f t="shared" si="11"/>
        <v>99.8</v>
      </c>
      <c r="DC6" s="21">
        <f t="shared" si="11"/>
        <v>97.24</v>
      </c>
      <c r="DD6" s="21">
        <f t="shared" si="11"/>
        <v>97.79</v>
      </c>
      <c r="DE6" s="21">
        <f t="shared" si="11"/>
        <v>97.75</v>
      </c>
      <c r="DF6" s="21">
        <f t="shared" si="11"/>
        <v>97.83</v>
      </c>
      <c r="DG6" s="21">
        <f t="shared" si="11"/>
        <v>97.9</v>
      </c>
      <c r="DH6" s="20" t="str">
        <f>IF(DH7="","",IF(DH7="-","【-】","【"&amp;SUBSTITUTE(TEXT(DH7,"#,##0.00"),"-","△")&amp;"】"))</f>
        <v>【96.00】</v>
      </c>
      <c r="DI6" s="21">
        <f>IF(DI7="",NA(),DI7)</f>
        <v>4.53</v>
      </c>
      <c r="DJ6" s="21">
        <f t="shared" ref="DJ6:DR6" si="12">IF(DJ7="",NA(),DJ7)</f>
        <v>8.64</v>
      </c>
      <c r="DK6" s="21">
        <f t="shared" si="12"/>
        <v>12.41</v>
      </c>
      <c r="DL6" s="21">
        <f t="shared" si="12"/>
        <v>13.19</v>
      </c>
      <c r="DM6" s="21">
        <f t="shared" si="12"/>
        <v>16.27</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20.34</v>
      </c>
      <c r="DU6" s="21">
        <f t="shared" ref="DU6:EC6" si="13">IF(DU7="",NA(),DU7)</f>
        <v>21.95</v>
      </c>
      <c r="DV6" s="21">
        <f t="shared" si="13"/>
        <v>23.63</v>
      </c>
      <c r="DW6" s="21">
        <f t="shared" si="13"/>
        <v>25.01</v>
      </c>
      <c r="DX6" s="21">
        <f t="shared" si="13"/>
        <v>25.94</v>
      </c>
      <c r="DY6" s="21">
        <f t="shared" si="13"/>
        <v>5.86</v>
      </c>
      <c r="DZ6" s="21">
        <f t="shared" si="13"/>
        <v>6.66</v>
      </c>
      <c r="EA6" s="21">
        <f t="shared" si="13"/>
        <v>8.49</v>
      </c>
      <c r="EB6" s="21">
        <f t="shared" si="13"/>
        <v>10.08</v>
      </c>
      <c r="EC6" s="21">
        <f t="shared" si="13"/>
        <v>11.2</v>
      </c>
      <c r="ED6" s="20" t="str">
        <f>IF(ED7="","",IF(ED7="-","【-】","【"&amp;SUBSTITUTE(TEXT(ED7,"#,##0.00"),"-","△")&amp;"】"))</f>
        <v>【9.46】</v>
      </c>
      <c r="EE6" s="21">
        <f>IF(EE7="",NA(),EE7)</f>
        <v>0.03</v>
      </c>
      <c r="EF6" s="21">
        <f t="shared" ref="EF6:EN6" si="14">IF(EF7="",NA(),EF7)</f>
        <v>0.23</v>
      </c>
      <c r="EG6" s="21">
        <f t="shared" si="14"/>
        <v>0.03</v>
      </c>
      <c r="EH6" s="21">
        <f t="shared" si="14"/>
        <v>0.02</v>
      </c>
      <c r="EI6" s="21">
        <f t="shared" si="14"/>
        <v>0.02</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15">
      <c r="A7" s="14"/>
      <c r="B7" s="23">
        <v>2024</v>
      </c>
      <c r="C7" s="23">
        <v>132021</v>
      </c>
      <c r="D7" s="23">
        <v>46</v>
      </c>
      <c r="E7" s="23">
        <v>17</v>
      </c>
      <c r="F7" s="23">
        <v>1</v>
      </c>
      <c r="G7" s="23">
        <v>0</v>
      </c>
      <c r="H7" s="23" t="s">
        <v>96</v>
      </c>
      <c r="I7" s="23" t="s">
        <v>97</v>
      </c>
      <c r="J7" s="23" t="s">
        <v>98</v>
      </c>
      <c r="K7" s="23" t="s">
        <v>99</v>
      </c>
      <c r="L7" s="23" t="s">
        <v>100</v>
      </c>
      <c r="M7" s="23" t="s">
        <v>101</v>
      </c>
      <c r="N7" s="24" t="s">
        <v>102</v>
      </c>
      <c r="O7" s="24">
        <v>72.900000000000006</v>
      </c>
      <c r="P7" s="24">
        <v>100</v>
      </c>
      <c r="Q7" s="24">
        <v>97.04</v>
      </c>
      <c r="R7" s="24">
        <v>1408</v>
      </c>
      <c r="S7" s="24">
        <v>186257</v>
      </c>
      <c r="T7" s="24">
        <v>24.36</v>
      </c>
      <c r="U7" s="24">
        <v>7646.02</v>
      </c>
      <c r="V7" s="24">
        <v>186641</v>
      </c>
      <c r="W7" s="24">
        <v>21.75</v>
      </c>
      <c r="X7" s="24">
        <v>8581.2000000000007</v>
      </c>
      <c r="Y7" s="24">
        <v>111.67</v>
      </c>
      <c r="Z7" s="24">
        <v>108.53</v>
      </c>
      <c r="AA7" s="24">
        <v>112.82</v>
      </c>
      <c r="AB7" s="24">
        <v>110.92</v>
      </c>
      <c r="AC7" s="24">
        <v>111.7</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81.13</v>
      </c>
      <c r="AV7" s="24">
        <v>115.7</v>
      </c>
      <c r="AW7" s="24">
        <v>135.4</v>
      </c>
      <c r="AX7" s="24">
        <v>176.23</v>
      </c>
      <c r="AY7" s="24">
        <v>242.61</v>
      </c>
      <c r="AZ7" s="24">
        <v>84.84</v>
      </c>
      <c r="BA7" s="24">
        <v>88.42</v>
      </c>
      <c r="BB7" s="24">
        <v>93.63</v>
      </c>
      <c r="BC7" s="24">
        <v>100.41</v>
      </c>
      <c r="BD7" s="24">
        <v>113.88</v>
      </c>
      <c r="BE7" s="24">
        <v>82.75</v>
      </c>
      <c r="BF7" s="24">
        <v>209.34</v>
      </c>
      <c r="BG7" s="24">
        <v>238.23</v>
      </c>
      <c r="BH7" s="24">
        <v>248.84</v>
      </c>
      <c r="BI7" s="24">
        <v>266.16000000000003</v>
      </c>
      <c r="BJ7" s="24">
        <v>265.2</v>
      </c>
      <c r="BK7" s="24">
        <v>565.62</v>
      </c>
      <c r="BL7" s="24">
        <v>544.61</v>
      </c>
      <c r="BM7" s="24">
        <v>525.07000000000005</v>
      </c>
      <c r="BN7" s="24">
        <v>499.16</v>
      </c>
      <c r="BO7" s="24">
        <v>481.58</v>
      </c>
      <c r="BP7" s="24">
        <v>602.55999999999995</v>
      </c>
      <c r="BQ7" s="24">
        <v>122.1</v>
      </c>
      <c r="BR7" s="24">
        <v>114.27</v>
      </c>
      <c r="BS7" s="24">
        <v>123.27</v>
      </c>
      <c r="BT7" s="24">
        <v>119.26</v>
      </c>
      <c r="BU7" s="24">
        <v>112.24</v>
      </c>
      <c r="BV7" s="24">
        <v>102.36</v>
      </c>
      <c r="BW7" s="24">
        <v>103.76</v>
      </c>
      <c r="BX7" s="24">
        <v>103.57</v>
      </c>
      <c r="BY7" s="24">
        <v>104.04</v>
      </c>
      <c r="BZ7" s="24">
        <v>103.73</v>
      </c>
      <c r="CA7" s="24">
        <v>97.94</v>
      </c>
      <c r="CB7" s="24">
        <v>91.9</v>
      </c>
      <c r="CC7" s="24">
        <v>93.54</v>
      </c>
      <c r="CD7" s="24">
        <v>89.3</v>
      </c>
      <c r="CE7" s="24">
        <v>91.79</v>
      </c>
      <c r="CF7" s="24">
        <v>99.19</v>
      </c>
      <c r="CG7" s="24">
        <v>114.01</v>
      </c>
      <c r="CH7" s="24">
        <v>111.18</v>
      </c>
      <c r="CI7" s="24">
        <v>111.78</v>
      </c>
      <c r="CJ7" s="24">
        <v>112.75</v>
      </c>
      <c r="CK7" s="24">
        <v>114.35</v>
      </c>
      <c r="CL7" s="24">
        <v>140.97999999999999</v>
      </c>
      <c r="CM7" s="24">
        <v>57.59</v>
      </c>
      <c r="CN7" s="24">
        <v>53.09</v>
      </c>
      <c r="CO7" s="24">
        <v>54.66</v>
      </c>
      <c r="CP7" s="24">
        <v>50.97</v>
      </c>
      <c r="CQ7" s="24" t="s">
        <v>102</v>
      </c>
      <c r="CR7" s="24">
        <v>67.709999999999994</v>
      </c>
      <c r="CS7" s="24">
        <v>67.13</v>
      </c>
      <c r="CT7" s="24">
        <v>66.819999999999993</v>
      </c>
      <c r="CU7" s="24">
        <v>65.98</v>
      </c>
      <c r="CV7" s="24">
        <v>66.27</v>
      </c>
      <c r="CW7" s="24">
        <v>60.13</v>
      </c>
      <c r="CX7" s="24">
        <v>99.84</v>
      </c>
      <c r="CY7" s="24">
        <v>99.85</v>
      </c>
      <c r="CZ7" s="24">
        <v>99.78</v>
      </c>
      <c r="DA7" s="24">
        <v>99.79</v>
      </c>
      <c r="DB7" s="24">
        <v>99.8</v>
      </c>
      <c r="DC7" s="24">
        <v>97.24</v>
      </c>
      <c r="DD7" s="24">
        <v>97.79</v>
      </c>
      <c r="DE7" s="24">
        <v>97.75</v>
      </c>
      <c r="DF7" s="24">
        <v>97.83</v>
      </c>
      <c r="DG7" s="24">
        <v>97.9</v>
      </c>
      <c r="DH7" s="24">
        <v>96</v>
      </c>
      <c r="DI7" s="24">
        <v>4.53</v>
      </c>
      <c r="DJ7" s="24">
        <v>8.64</v>
      </c>
      <c r="DK7" s="24">
        <v>12.41</v>
      </c>
      <c r="DL7" s="24">
        <v>13.19</v>
      </c>
      <c r="DM7" s="24">
        <v>16.27</v>
      </c>
      <c r="DN7" s="24">
        <v>27.39</v>
      </c>
      <c r="DO7" s="24">
        <v>30.42</v>
      </c>
      <c r="DP7" s="24">
        <v>32.96</v>
      </c>
      <c r="DQ7" s="24">
        <v>34.909999999999997</v>
      </c>
      <c r="DR7" s="24">
        <v>36.93</v>
      </c>
      <c r="DS7" s="24">
        <v>42.2</v>
      </c>
      <c r="DT7" s="24">
        <v>20.34</v>
      </c>
      <c r="DU7" s="24">
        <v>21.95</v>
      </c>
      <c r="DV7" s="24">
        <v>23.63</v>
      </c>
      <c r="DW7" s="24">
        <v>25.01</v>
      </c>
      <c r="DX7" s="24">
        <v>25.94</v>
      </c>
      <c r="DY7" s="24">
        <v>5.86</v>
      </c>
      <c r="DZ7" s="24">
        <v>6.66</v>
      </c>
      <c r="EA7" s="24">
        <v>8.49</v>
      </c>
      <c r="EB7" s="24">
        <v>10.08</v>
      </c>
      <c r="EC7" s="24">
        <v>11.2</v>
      </c>
      <c r="ED7" s="24">
        <v>9.4600000000000009</v>
      </c>
      <c r="EE7" s="24">
        <v>0.03</v>
      </c>
      <c r="EF7" s="24">
        <v>0.23</v>
      </c>
      <c r="EG7" s="24">
        <v>0.03</v>
      </c>
      <c r="EH7" s="24">
        <v>0.02</v>
      </c>
      <c r="EI7" s="24">
        <v>0.02</v>
      </c>
      <c r="EJ7" s="24">
        <v>0.19</v>
      </c>
      <c r="EK7" s="24">
        <v>0.14000000000000001</v>
      </c>
      <c r="EL7" s="24">
        <v>0.15</v>
      </c>
      <c r="EM7" s="24">
        <v>0.12</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英昭</cp:lastModifiedBy>
  <cp:lastPrinted>2026-01-22T04:50:21Z</cp:lastPrinted>
  <dcterms:created xsi:type="dcterms:W3CDTF">2025-12-23T05:59:22Z</dcterms:created>
  <dcterms:modified xsi:type="dcterms:W3CDTF">2026-01-26T08:20:29Z</dcterms:modified>
  <cp:category/>
</cp:coreProperties>
</file>