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1.136.20\交通事業課\04駐車場・はちバスライン\01市営駐車場\05公営企業会計\経営比較分析表\令和6年度決算\1.19通知\提出用\"/>
    </mc:Choice>
  </mc:AlternateContent>
  <xr:revisionPtr revIDLastSave="0" documentId="13_ncr:1_{2E3A573F-8FB6-47FE-ADBB-5A73B96D7A1A}" xr6:coauthVersionLast="47" xr6:coauthVersionMax="47" xr10:uidLastSave="{00000000-0000-0000-0000-000000000000}"/>
  <workbookProtection workbookAlgorithmName="SHA-512" workbookHashValue="cdqLGpGPl8DcX8kfstS8OA9QMsNI+Iw8SGs1jba6OSuCmwDQ2x+xPM+TZtWmye65BmSmrRjbDsmKoFRgKrqmqQ==" workbookSaltValue="SFs7pB5GbLWWvhhCm0xdu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DP7" i="5"/>
  <c r="DO7" i="5"/>
  <c r="DN7" i="5"/>
  <c r="DM7" i="5"/>
  <c r="KO31" i="4" s="1"/>
  <c r="DL7" i="5"/>
  <c r="DK7" i="5"/>
  <c r="DI7" i="5"/>
  <c r="DH7" i="5"/>
  <c r="DG7" i="5"/>
  <c r="LE78" i="4" s="1"/>
  <c r="DF7" i="5"/>
  <c r="DE7" i="5"/>
  <c r="KA78" i="4" s="1"/>
  <c r="DD7" i="5"/>
  <c r="DC7" i="5"/>
  <c r="LT77" i="4" s="1"/>
  <c r="DB7" i="5"/>
  <c r="LE77" i="4" s="1"/>
  <c r="DA7" i="5"/>
  <c r="CZ7" i="5"/>
  <c r="CN7" i="5"/>
  <c r="CM7" i="5"/>
  <c r="CV67" i="4" s="1"/>
  <c r="BZ7" i="5"/>
  <c r="BY7" i="5"/>
  <c r="BX7" i="5"/>
  <c r="BW7" i="5"/>
  <c r="JV53" i="4" s="1"/>
  <c r="BV7" i="5"/>
  <c r="JC53" i="4" s="1"/>
  <c r="BU7" i="5"/>
  <c r="BT7" i="5"/>
  <c r="BS7" i="5"/>
  <c r="KO52" i="4" s="1"/>
  <c r="BR7" i="5"/>
  <c r="JV52" i="4" s="1"/>
  <c r="BQ7" i="5"/>
  <c r="JC52" i="4" s="1"/>
  <c r="BO7" i="5"/>
  <c r="BN7" i="5"/>
  <c r="GQ53" i="4" s="1"/>
  <c r="BM7" i="5"/>
  <c r="BL7" i="5"/>
  <c r="BK7" i="5"/>
  <c r="BJ7" i="5"/>
  <c r="BI7" i="5"/>
  <c r="BH7" i="5"/>
  <c r="BG7" i="5"/>
  <c r="FE52" i="4" s="1"/>
  <c r="BF7" i="5"/>
  <c r="BD7" i="5"/>
  <c r="BC7" i="5"/>
  <c r="BB7" i="5"/>
  <c r="BA7" i="5"/>
  <c r="AN53" i="4" s="1"/>
  <c r="AZ7" i="5"/>
  <c r="AY7" i="5"/>
  <c r="AX7" i="5"/>
  <c r="AW7" i="5"/>
  <c r="BG52" i="4" s="1"/>
  <c r="AV7" i="5"/>
  <c r="AU7" i="5"/>
  <c r="AS7" i="5"/>
  <c r="AR7" i="5"/>
  <c r="GQ32" i="4" s="1"/>
  <c r="AQ7" i="5"/>
  <c r="FX32" i="4" s="1"/>
  <c r="AP7" i="5"/>
  <c r="AO7" i="5"/>
  <c r="AN7" i="5"/>
  <c r="HJ31" i="4" s="1"/>
  <c r="AM7" i="5"/>
  <c r="GQ31" i="4" s="1"/>
  <c r="AL7" i="5"/>
  <c r="FX31" i="4" s="1"/>
  <c r="AK7" i="5"/>
  <c r="AJ7" i="5"/>
  <c r="EL31" i="4" s="1"/>
  <c r="AH7" i="5"/>
  <c r="AG7" i="5"/>
  <c r="AF7" i="5"/>
  <c r="AE7" i="5"/>
  <c r="AN32" i="4" s="1"/>
  <c r="AD7" i="5"/>
  <c r="AC7" i="5"/>
  <c r="AB7" i="5"/>
  <c r="AA7" i="5"/>
  <c r="Z7" i="5"/>
  <c r="Y7" i="5"/>
  <c r="X7" i="5"/>
  <c r="W7" i="5"/>
  <c r="JQ10" i="4" s="1"/>
  <c r="V7" i="5"/>
  <c r="U7" i="5"/>
  <c r="T7" i="5"/>
  <c r="S7" i="5"/>
  <c r="HX8" i="4" s="1"/>
  <c r="R7" i="5"/>
  <c r="Q7" i="5"/>
  <c r="P7" i="5"/>
  <c r="O7" i="5"/>
  <c r="B10" i="4" s="1"/>
  <c r="N7" i="5"/>
  <c r="FJ8" i="4" s="1"/>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MI78" i="4"/>
  <c r="LT78" i="4"/>
  <c r="KP78" i="4"/>
  <c r="IT78" i="4"/>
  <c r="IE78" i="4"/>
  <c r="HP78" i="4"/>
  <c r="HA78" i="4"/>
  <c r="GL78" i="4"/>
  <c r="BZ78" i="4"/>
  <c r="BK78" i="4"/>
  <c r="AV78" i="4"/>
  <c r="AG78" i="4"/>
  <c r="R78" i="4"/>
  <c r="MI77" i="4"/>
  <c r="KP77" i="4"/>
  <c r="KA77" i="4"/>
  <c r="IT77" i="4"/>
  <c r="IE77" i="4"/>
  <c r="HP77" i="4"/>
  <c r="HA77" i="4"/>
  <c r="GL77" i="4"/>
  <c r="BZ77" i="4"/>
  <c r="BK77" i="4"/>
  <c r="AV77" i="4"/>
  <c r="AG77" i="4"/>
  <c r="R77" i="4"/>
  <c r="CV76" i="4"/>
  <c r="MA53" i="4"/>
  <c r="LH53" i="4"/>
  <c r="KO53" i="4"/>
  <c r="HJ53" i="4"/>
  <c r="FX53" i="4"/>
  <c r="FE53" i="4"/>
  <c r="EL53" i="4"/>
  <c r="CS53" i="4"/>
  <c r="BZ53" i="4"/>
  <c r="BG53" i="4"/>
  <c r="U53" i="4"/>
  <c r="MA52" i="4"/>
  <c r="LH52" i="4"/>
  <c r="HJ52" i="4"/>
  <c r="GQ52" i="4"/>
  <c r="FX52" i="4"/>
  <c r="EL52" i="4"/>
  <c r="CS52" i="4"/>
  <c r="BZ52" i="4"/>
  <c r="AN52" i="4"/>
  <c r="U52" i="4"/>
  <c r="JV32" i="4"/>
  <c r="JC32" i="4"/>
  <c r="HJ32" i="4"/>
  <c r="FE32" i="4"/>
  <c r="EL32" i="4"/>
  <c r="CS32" i="4"/>
  <c r="BZ32" i="4"/>
  <c r="BG32" i="4"/>
  <c r="U32" i="4"/>
  <c r="MA31" i="4"/>
  <c r="LH31" i="4"/>
  <c r="JV31" i="4"/>
  <c r="JC31" i="4"/>
  <c r="FE31" i="4"/>
  <c r="CS31" i="4"/>
  <c r="BZ31" i="4"/>
  <c r="BG31" i="4"/>
  <c r="AN31" i="4"/>
  <c r="U31" i="4"/>
  <c r="LJ10" i="4"/>
  <c r="HX10" i="4"/>
  <c r="DU10" i="4"/>
  <c r="CF10" i="4"/>
  <c r="LJ8" i="4"/>
  <c r="JQ8" i="4"/>
  <c r="DU8" i="4"/>
  <c r="CF8" i="4"/>
  <c r="B8" i="4"/>
  <c r="B6" i="4" l="1"/>
  <c r="D11" i="5"/>
  <c r="LE76" i="4" s="1"/>
  <c r="CS51" i="4"/>
  <c r="CS30" i="4"/>
  <c r="BZ76" i="4"/>
  <c r="MA51" i="4"/>
  <c r="MI76" i="4"/>
  <c r="HJ51" i="4"/>
  <c r="MA30" i="4"/>
  <c r="IT76" i="4"/>
  <c r="HJ30" i="4"/>
  <c r="C11" i="5"/>
  <c r="E11" i="5"/>
  <c r="B11" i="5"/>
  <c r="BG51" i="4" l="1"/>
  <c r="KO51" i="4"/>
  <c r="BG30" i="4"/>
  <c r="AV76" i="4"/>
  <c r="FX51" i="4"/>
  <c r="KO30" i="4"/>
  <c r="HP76" i="4"/>
  <c r="FX30" i="4"/>
  <c r="IE76" i="4"/>
  <c r="BZ51" i="4"/>
  <c r="GQ30" i="4"/>
  <c r="BZ30" i="4"/>
  <c r="BK76" i="4"/>
  <c r="LH51" i="4"/>
  <c r="LT76" i="4"/>
  <c r="GQ51" i="4"/>
  <c r="LH30" i="4"/>
  <c r="U30" i="4"/>
  <c r="R76" i="4"/>
  <c r="JC51" i="4"/>
  <c r="KA76" i="4"/>
  <c r="EL51" i="4"/>
  <c r="JC30" i="4"/>
  <c r="GL76" i="4"/>
  <c r="U51" i="4"/>
  <c r="EL30" i="4"/>
  <c r="AG76" i="4"/>
  <c r="JV51" i="4"/>
  <c r="KP76" i="4"/>
  <c r="FE51" i="4"/>
  <c r="JV30" i="4"/>
  <c r="HA76" i="4"/>
  <c r="AN51" i="4"/>
  <c r="FE30" i="4"/>
  <c r="AN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<sst xmlns="http://schemas.openxmlformats.org/spreadsheetml/2006/main" count="278" uniqueCount="130">
  <si>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</si>
  <si>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</si>
  <si>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</si>
  <si>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</si>
  <si>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</si>
  <si>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</si>
  <si>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</si>
  <si>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</si>
  <si>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</si>
  <si>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</si>
  <si>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</si>
  <si>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</si>
  <si>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</si>
  <si>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</si>
  <si>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</si>
  <si>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</si>
  <si>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</si>
  <si>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</si>
  <si>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</si>
  <si>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</si>
  <si>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</si>
  <si>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</si>
  <si>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</si>
  <si>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</si>
  <si>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</si>
  <si>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</si>
  <si>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</si>
  <si>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</si>
  <si>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</si>
  <si>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</si>
  <si>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</si>
  <si>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</si>
  <si>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</si>
  <si>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</si>
  <si>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</si>
  <si>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</si>
  <si>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</si>
  <si>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</si>
  <si>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</si>
  <si>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</si>
  <si>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</si>
  <si>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</si>
  <si>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</si>
  <si>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</si>
  <si>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</si>
  <si>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</si>
  <si>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</si>
  <si>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</si>
  <si>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</si>
  <si>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</si>
  <si>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</si>
  <si>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</si>
  <si>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</si>
  <si>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</si>
  <si>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</si>
  <si>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</si>
  <si>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</si>
  <si>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</si>
  <si>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</si>
  <si>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</si>
  <si>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</si>
  <si>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</si>
  <si>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</si>
  <si>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</si>
  <si>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</si>
  <si>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</si>
  <si>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</si>
  <si>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</si>
  <si>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</si>
  <si>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</si>
  <si>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</si>
  <si>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</si>
  <si>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</si>
  <si>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</si>
  <si>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</si>
  <si>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</si>
  <si>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</si>
  <si>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</si>
  <si>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</si>
  <si>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</si>
  <si>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</si>
  <si>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</si>
  <si>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</si>
  <si>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</si>
  <si>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</si>
  <si>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</si>
  <si>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</si>
  <si>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</si>
  <si>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</si>
  <si>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</si>
  <si>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</si>
  <si>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</si>
  <si>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</si>
  <si>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</si>
  <si>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</si>
  <si>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</si>
  <si>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</si>
  <si>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</si>
  <si>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</si>
  <si>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</si>
  <si>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</si>
  <si>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</si>
  <si>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</si>
  <si>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</si>
  <si>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</si>
  <si>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</si>
  <si>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</si>
  <si>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</si>
  <si>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</si>
  <si>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八王子市営南大沢駐車場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</si>
  <si>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</si>
  <si>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</si>
  <si>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</si>
  <si>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</si>
  <si>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</si>
  <si>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</si>
  <si>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</si>
  <si>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</si>
  <si>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</si>
  <si>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</si>
  <si>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</si>
  <si>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</si>
  <si>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</si>
  <si>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</si>
  <si>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</si>
  <si>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</si>
  <si>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◆⑥有形固定資産減価償却率、⑨累積欠損金比率
　法非適用のため、該当数値なし。
◆⑦敷地の地価、⑧設備投資見込額
　賃借物件の駐車場であるため、該当数値なし。
◆⑩企業債残高対料金収入比率
　借入がないため、該当数値なし。</t>
    <phoneticPr fontId="5"/>
  </si>
  <si>
    <t>◆⑪稼働率　
　市内の他の文化施設の改修工事により、所在するビル内の文化施設利用が一時的に増え、前年度と比較して、時間貸利用が増えたことにより、稼働率は増加した。
　しかし、本駐車場周辺においては、駐車場環境が十分に整備されているため、今後は本経営指標の増加は見込めない状況である。</t>
    <rPh sb="8" eb="10">
      <t>シナイ</t>
    </rPh>
    <rPh sb="11" eb="12">
      <t>ホカ</t>
    </rPh>
    <rPh sb="13" eb="15">
      <t>ブンカ</t>
    </rPh>
    <rPh sb="15" eb="17">
      <t>シセツ</t>
    </rPh>
    <rPh sb="18" eb="20">
      <t>カイシュウ</t>
    </rPh>
    <rPh sb="20" eb="22">
      <t>コウジ</t>
    </rPh>
    <rPh sb="26" eb="28">
      <t>ショザイ</t>
    </rPh>
    <rPh sb="32" eb="33">
      <t>ナイ</t>
    </rPh>
    <rPh sb="34" eb="36">
      <t>ブンカ</t>
    </rPh>
    <rPh sb="36" eb="38">
      <t>シセツ</t>
    </rPh>
    <rPh sb="38" eb="40">
      <t>リヨウ</t>
    </rPh>
    <rPh sb="41" eb="43">
      <t>イチジ</t>
    </rPh>
    <rPh sb="43" eb="44">
      <t>テキ</t>
    </rPh>
    <rPh sb="45" eb="46">
      <t>フ</t>
    </rPh>
    <rPh sb="57" eb="59">
      <t>ジカン</t>
    </rPh>
    <rPh sb="59" eb="60">
      <t>カ</t>
    </rPh>
    <rPh sb="60" eb="62">
      <t>リヨウ</t>
    </rPh>
    <rPh sb="63" eb="64">
      <t>フ</t>
    </rPh>
    <rPh sb="72" eb="74">
      <t>カドウ</t>
    </rPh>
    <rPh sb="74" eb="75">
      <t>リツ</t>
    </rPh>
    <rPh sb="76" eb="78">
      <t>ゾウカ</t>
    </rPh>
    <phoneticPr fontId="5"/>
  </si>
  <si>
    <t>　令和６年度は、前述のとおり一時的に利用台数が増加し、全体的に収支改善に繋がった。
　しかし、本駐車場については、周辺の駐車場環境の整備が進んだことにより、公共駐車場としての意義が終了したことから、事業廃止を検討しているところである。
なお、③駐車台数一台当たりの他会計補助金額については、誤りのため「3,271千円」が正しい数値。</t>
    <rPh sb="1" eb="3">
      <t>レイワ</t>
    </rPh>
    <rPh sb="4" eb="6">
      <t>ネンド</t>
    </rPh>
    <rPh sb="8" eb="10">
      <t>ゼンジュツ</t>
    </rPh>
    <rPh sb="14" eb="16">
      <t>イチジ</t>
    </rPh>
    <rPh sb="16" eb="17">
      <t>テキ</t>
    </rPh>
    <rPh sb="18" eb="20">
      <t>リヨウ</t>
    </rPh>
    <rPh sb="20" eb="22">
      <t>ダイスウ</t>
    </rPh>
    <rPh sb="23" eb="25">
      <t>ゾウカ</t>
    </rPh>
    <rPh sb="122" eb="124">
      <t>チュウシャ</t>
    </rPh>
    <rPh sb="124" eb="126">
      <t>ダイスウ</t>
    </rPh>
    <rPh sb="126" eb="128">
      <t>イチダイ</t>
    </rPh>
    <rPh sb="128" eb="129">
      <t>ア</t>
    </rPh>
    <rPh sb="132" eb="133">
      <t>タ</t>
    </rPh>
    <rPh sb="133" eb="135">
      <t>カイケイ</t>
    </rPh>
    <rPh sb="135" eb="137">
      <t>ホジョ</t>
    </rPh>
    <rPh sb="137" eb="139">
      <t>キンガク</t>
    </rPh>
    <phoneticPr fontId="5"/>
  </si>
  <si>
    <t xml:space="preserve">◆①収益的収支比率　
　所在するビル内の文化施設でのイベントが増えたことなどにより利用台数が伸びて、料金収入が増えたものの、支出が増えたため、収支比率が横ばいとなった。
◆②他会計補助金比率、③駐車台数一台当たりの他会計補助金額
　例年、収入よりも高い固定的経費（賃借料等）による収支赤字が続いており、赤字部分は他会計補助金によって補っているため、他会計への依存度が高い駐車場である。
◆④売上高GOP比率、⑤EBITDA
　前述のとおり、本駐車場は賃借料が高く赤字のため、これらの経営指標については、類似駐車場と比較すると著しく低い数値となっている。
　なお、⑤EBITDAの令和３年度については、誤りのため「△206,301千円」が正しい数値。
</t>
    <rPh sb="22" eb="24">
      <t>シセツ</t>
    </rPh>
    <rPh sb="55" eb="56">
      <t>フ</t>
    </rPh>
    <rPh sb="62" eb="64">
      <t>シシュツ</t>
    </rPh>
    <rPh sb="65" eb="66">
      <t>フ</t>
    </rPh>
    <rPh sb="71" eb="73">
      <t>シュウシ</t>
    </rPh>
    <rPh sb="73" eb="75">
      <t>ヒリツ</t>
    </rPh>
    <rPh sb="76" eb="77">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</si>
</sst>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6"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98</c:v>
                </c:pt>
                <c:pt idx="2">
                  <c:v>98.8</c:v>
                </c:pt>
                <c:pt idx="3">
                  <c:v>100.1</c:v>
                </c:pt>
                <c:pt idx="4">
                  <c:v>100.1</c:v>
                </c:pt>
              </c:numCache>
            </c:numRef>
          </c:val>
          <c:extLst>
            <c:ext xmlns:c16="http://schemas.microsoft.com/office/drawing/2014/chart" uri="{C3380CC4-5D6E-409C-BE32-E72D297353CC}">
              <c16:uniqueId val="{00000000-A0C7-4119-B905-CFC533FBB25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A0C7-4119-B905-CFC533FBB25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F0-4FC2-91E2-94883B907BA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BFF0-4FC2-91E2-94883B907BA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9C2-4110-9AE6-20EEC97389C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9C2-4110-9AE6-20EEC97389C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8E6-4500-B849-FD71CD90BF4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8E6-4500-B849-FD71CD90BF4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90.8</c:v>
                </c:pt>
                <c:pt idx="1">
                  <c:v>87.7</c:v>
                </c:pt>
                <c:pt idx="2">
                  <c:v>87</c:v>
                </c:pt>
                <c:pt idx="3">
                  <c:v>90</c:v>
                </c:pt>
                <c:pt idx="4">
                  <c:v>88.2</c:v>
                </c:pt>
              </c:numCache>
            </c:numRef>
          </c:val>
          <c:extLst>
            <c:ext xmlns:c16="http://schemas.microsoft.com/office/drawing/2014/chart" uri="{C3380CC4-5D6E-409C-BE32-E72D297353CC}">
              <c16:uniqueId val="{00000000-BCEF-4AAB-8968-55DC9C5EF0D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BCEF-4AAB-8968-55DC9C5EF0D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2400</c:v>
                </c:pt>
                <c:pt idx="1">
                  <c:v>2386</c:v>
                </c:pt>
                <c:pt idx="2">
                  <c:v>2852</c:v>
                </c:pt>
                <c:pt idx="3">
                  <c:v>3301</c:v>
                </c:pt>
                <c:pt idx="4">
                  <c:v>0</c:v>
                </c:pt>
              </c:numCache>
            </c:numRef>
          </c:val>
          <c:extLst>
            <c:ext xmlns:c16="http://schemas.microsoft.com/office/drawing/2014/chart" uri="{C3380CC4-5D6E-409C-BE32-E72D297353CC}">
              <c16:uniqueId val="{00000000-2134-4552-BC00-9C92476909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2134-4552-BC00-9C92476909E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216.8</c:v>
                </c:pt>
                <c:pt idx="1">
                  <c:v>216.8</c:v>
                </c:pt>
                <c:pt idx="2">
                  <c:v>180.4</c:v>
                </c:pt>
                <c:pt idx="3">
                  <c:v>158.9</c:v>
                </c:pt>
                <c:pt idx="4">
                  <c:v>171</c:v>
                </c:pt>
              </c:numCache>
            </c:numRef>
          </c:val>
          <c:extLst>
            <c:ext xmlns:c16="http://schemas.microsoft.com/office/drawing/2014/chart" uri="{C3380CC4-5D6E-409C-BE32-E72D297353CC}">
              <c16:uniqueId val="{00000000-E0F9-4D60-9CC7-96F54222A00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E0F9-4D60-9CC7-96F54222A00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-984.9</c:v>
                </c:pt>
                <c:pt idx="1">
                  <c:v>-1076.2</c:v>
                </c:pt>
                <c:pt idx="2">
                  <c:v>-927.9</c:v>
                </c:pt>
                <c:pt idx="3">
                  <c:v>-1020.6</c:v>
                </c:pt>
                <c:pt idx="4">
                  <c:v>-889.1</c:v>
                </c:pt>
              </c:numCache>
            </c:numRef>
          </c:val>
          <c:extLst>
            <c:ext xmlns:c16="http://schemas.microsoft.com/office/drawing/2014/chart" uri="{C3380CC4-5D6E-409C-BE32-E72D297353CC}">
              <c16:uniqueId val="{00000000-C85C-455C-A39A-326B88DFAD1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C85C-455C-A39A-326B88DFAD1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-201866</c:v>
                </c:pt>
                <c:pt idx="1">
                  <c:v>-200900</c:v>
                </c:pt>
                <c:pt idx="2">
                  <c:v>-204084</c:v>
                </c:pt>
                <c:pt idx="3">
                  <c:v>-204887</c:v>
                </c:pt>
                <c:pt idx="4">
                  <c:v>-202898</c:v>
                </c:pt>
              </c:numCache>
            </c:numRef>
          </c:val>
          <c:extLst>
            <c:ext xmlns:c16="http://schemas.microsoft.com/office/drawing/2014/chart" uri="{C3380CC4-5D6E-409C-BE32-E72D297353CC}">
              <c16:uniqueId val="{00000000-8C7B-4967-8555-EE8C8F58AA0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8C7B-4967-8555-EE8C8F58AA0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row>
    <row r="3" spans="1:382"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row>
    <row r="4" spans="1:382"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4" t="str">
        <f>データ!H6&amp;"　"&amp;データ!I6</f>
        <v>東京都八王子市　八王子市営南大沢駐車場</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35" t="s">
        <v>4</v>
      </c>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2"/>
      <c r="GZ7" s="2"/>
      <c r="HA7" s="2"/>
      <c r="HB7" s="2"/>
      <c r="HC7" s="2"/>
      <c r="HD7" s="2"/>
      <c r="HE7" s="2"/>
      <c r="HF7" s="2"/>
      <c r="HG7" s="2"/>
      <c r="HH7" s="2"/>
      <c r="HI7" s="2"/>
      <c r="HJ7" s="2"/>
      <c r="HK7" s="2"/>
      <c r="HL7" s="2"/>
      <c r="HM7" s="2"/>
      <c r="HN7" s="2"/>
      <c r="HO7" s="2"/>
      <c r="HP7" s="2"/>
      <c r="HQ7" s="2"/>
      <c r="HR7" s="2"/>
      <c r="HS7" s="2"/>
      <c r="HT7" s="2"/>
      <c r="HU7" s="2"/>
      <c r="HV7" s="2"/>
      <c r="HW7" s="2"/>
      <c r="HX7" s="126" t="s">
        <v>6</v>
      </c>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t="s">
        <v>7</v>
      </c>
      <c r="JR7" s="126"/>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t="s">
        <v>8</v>
      </c>
      <c r="LK7" s="126"/>
      <c r="LL7" s="126"/>
      <c r="LM7" s="126"/>
      <c r="LN7" s="126"/>
      <c r="LO7" s="126"/>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3"/>
      <c r="ND7" s="136" t="s">
        <v>9</v>
      </c>
      <c r="NE7" s="137"/>
      <c r="NF7" s="137"/>
      <c r="NG7" s="137"/>
      <c r="NH7" s="137"/>
      <c r="NI7" s="137"/>
      <c r="NJ7" s="137"/>
      <c r="NK7" s="137"/>
      <c r="NL7" s="137"/>
      <c r="NM7" s="137"/>
      <c r="NN7" s="137"/>
      <c r="NO7" s="137"/>
      <c r="NP7" s="137"/>
      <c r="NQ7" s="138"/>
    </row>
    <row r="8" spans="1:382"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20">
        <f>データ!U7</f>
        <v>3214</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31" t="s">
        <v>10</v>
      </c>
      <c r="NE8" s="132"/>
      <c r="NF8" s="121" t="s">
        <v>11</v>
      </c>
      <c r="NG8" s="121"/>
      <c r="NH8" s="121"/>
      <c r="NI8" s="121"/>
      <c r="NJ8" s="121"/>
      <c r="NK8" s="121"/>
      <c r="NL8" s="121"/>
      <c r="NM8" s="121"/>
      <c r="NN8" s="121"/>
      <c r="NO8" s="121"/>
      <c r="NP8" s="121"/>
      <c r="NQ8" s="122"/>
    </row>
    <row r="9" spans="1:382"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6" t="s">
        <v>16</v>
      </c>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t="s">
        <v>17</v>
      </c>
      <c r="JR9" s="126"/>
      <c r="JS9" s="126"/>
      <c r="JT9" s="126"/>
      <c r="JU9" s="126"/>
      <c r="JV9" s="126"/>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t="s">
        <v>18</v>
      </c>
      <c r="LK9" s="126"/>
      <c r="LL9" s="126"/>
      <c r="LM9" s="126"/>
      <c r="LN9" s="126"/>
      <c r="LO9" s="126"/>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3"/>
      <c r="ND9" s="127" t="s">
        <v>19</v>
      </c>
      <c r="NE9" s="128"/>
      <c r="NF9" s="129" t="s">
        <v>20</v>
      </c>
      <c r="NG9" s="129"/>
      <c r="NH9" s="129"/>
      <c r="NI9" s="129"/>
      <c r="NJ9" s="129"/>
      <c r="NK9" s="129"/>
      <c r="NL9" s="129"/>
      <c r="NM9" s="129"/>
      <c r="NN9" s="129"/>
      <c r="NO9" s="129"/>
      <c r="NP9" s="129"/>
      <c r="NQ9" s="130"/>
    </row>
    <row r="10" spans="1:382" ht="18.75" customHeight="1" x14ac:dyDescent="0.1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116</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地下式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29</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0">
        <f>データ!V7</f>
        <v>107</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240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7" t="s">
        <v>129</v>
      </c>
      <c r="NE15" s="108"/>
      <c r="NF15" s="108"/>
      <c r="NG15" s="108"/>
      <c r="NH15" s="108"/>
      <c r="NI15" s="108"/>
      <c r="NJ15" s="108"/>
      <c r="NK15" s="108"/>
      <c r="NL15" s="108"/>
      <c r="NM15" s="108"/>
      <c r="NN15" s="108"/>
      <c r="NO15" s="108"/>
      <c r="NP15" s="108"/>
      <c r="NQ15" s="108"/>
      <c r="NR15" s="109"/>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10"/>
      <c r="NE16" s="108"/>
      <c r="NF16" s="108"/>
      <c r="NG16" s="108"/>
      <c r="NH16" s="108"/>
      <c r="NI16" s="108"/>
      <c r="NJ16" s="108"/>
      <c r="NK16" s="108"/>
      <c r="NL16" s="108"/>
      <c r="NM16" s="108"/>
      <c r="NN16" s="108"/>
      <c r="NO16" s="108"/>
      <c r="NP16" s="108"/>
      <c r="NQ16" s="108"/>
      <c r="NR16" s="109"/>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10"/>
      <c r="NE17" s="108"/>
      <c r="NF17" s="108"/>
      <c r="NG17" s="108"/>
      <c r="NH17" s="108"/>
      <c r="NI17" s="108"/>
      <c r="NJ17" s="108"/>
      <c r="NK17" s="108"/>
      <c r="NL17" s="108"/>
      <c r="NM17" s="108"/>
      <c r="NN17" s="108"/>
      <c r="NO17" s="108"/>
      <c r="NP17" s="108"/>
      <c r="NQ17" s="108"/>
      <c r="NR17" s="109"/>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10"/>
      <c r="NE18" s="108"/>
      <c r="NF18" s="108"/>
      <c r="NG18" s="108"/>
      <c r="NH18" s="108"/>
      <c r="NI18" s="108"/>
      <c r="NJ18" s="108"/>
      <c r="NK18" s="108"/>
      <c r="NL18" s="108"/>
      <c r="NM18" s="108"/>
      <c r="NN18" s="108"/>
      <c r="NO18" s="108"/>
      <c r="NP18" s="108"/>
      <c r="NQ18" s="108"/>
      <c r="NR18" s="109"/>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10"/>
      <c r="NE19" s="108"/>
      <c r="NF19" s="108"/>
      <c r="NG19" s="108"/>
      <c r="NH19" s="108"/>
      <c r="NI19" s="108"/>
      <c r="NJ19" s="108"/>
      <c r="NK19" s="108"/>
      <c r="NL19" s="108"/>
      <c r="NM19" s="108"/>
      <c r="NN19" s="108"/>
      <c r="NO19" s="108"/>
      <c r="NP19" s="108"/>
      <c r="NQ19" s="108"/>
      <c r="NR19" s="109"/>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10"/>
      <c r="NE20" s="108"/>
      <c r="NF20" s="108"/>
      <c r="NG20" s="108"/>
      <c r="NH20" s="108"/>
      <c r="NI20" s="108"/>
      <c r="NJ20" s="108"/>
      <c r="NK20" s="108"/>
      <c r="NL20" s="108"/>
      <c r="NM20" s="108"/>
      <c r="NN20" s="108"/>
      <c r="NO20" s="108"/>
      <c r="NP20" s="108"/>
      <c r="NQ20" s="108"/>
      <c r="NR20" s="109"/>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10"/>
      <c r="NE21" s="108"/>
      <c r="NF21" s="108"/>
      <c r="NG21" s="108"/>
      <c r="NH21" s="108"/>
      <c r="NI21" s="108"/>
      <c r="NJ21" s="108"/>
      <c r="NK21" s="108"/>
      <c r="NL21" s="108"/>
      <c r="NM21" s="108"/>
      <c r="NN21" s="108"/>
      <c r="NO21" s="108"/>
      <c r="NP21" s="108"/>
      <c r="NQ21" s="108"/>
      <c r="NR21" s="109"/>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10"/>
      <c r="NE22" s="108"/>
      <c r="NF22" s="108"/>
      <c r="NG22" s="108"/>
      <c r="NH22" s="108"/>
      <c r="NI22" s="108"/>
      <c r="NJ22" s="108"/>
      <c r="NK22" s="108"/>
      <c r="NL22" s="108"/>
      <c r="NM22" s="108"/>
      <c r="NN22" s="108"/>
      <c r="NO22" s="108"/>
      <c r="NP22" s="108"/>
      <c r="NQ22" s="108"/>
      <c r="NR22" s="109"/>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10"/>
      <c r="NE23" s="108"/>
      <c r="NF23" s="108"/>
      <c r="NG23" s="108"/>
      <c r="NH23" s="108"/>
      <c r="NI23" s="108"/>
      <c r="NJ23" s="108"/>
      <c r="NK23" s="108"/>
      <c r="NL23" s="108"/>
      <c r="NM23" s="108"/>
      <c r="NN23" s="108"/>
      <c r="NO23" s="108"/>
      <c r="NP23" s="108"/>
      <c r="NQ23" s="108"/>
      <c r="NR23" s="109"/>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10"/>
      <c r="NE24" s="108"/>
      <c r="NF24" s="108"/>
      <c r="NG24" s="108"/>
      <c r="NH24" s="108"/>
      <c r="NI24" s="108"/>
      <c r="NJ24" s="108"/>
      <c r="NK24" s="108"/>
      <c r="NL24" s="108"/>
      <c r="NM24" s="108"/>
      <c r="NN24" s="108"/>
      <c r="NO24" s="108"/>
      <c r="NP24" s="108"/>
      <c r="NQ24" s="108"/>
      <c r="NR24" s="109"/>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10"/>
      <c r="NE25" s="108"/>
      <c r="NF25" s="108"/>
      <c r="NG25" s="108"/>
      <c r="NH25" s="108"/>
      <c r="NI25" s="108"/>
      <c r="NJ25" s="108"/>
      <c r="NK25" s="108"/>
      <c r="NL25" s="108"/>
      <c r="NM25" s="108"/>
      <c r="NN25" s="108"/>
      <c r="NO25" s="108"/>
      <c r="NP25" s="108"/>
      <c r="NQ25" s="108"/>
      <c r="NR25" s="109"/>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10"/>
      <c r="NE26" s="108"/>
      <c r="NF26" s="108"/>
      <c r="NG26" s="108"/>
      <c r="NH26" s="108"/>
      <c r="NI26" s="108"/>
      <c r="NJ26" s="108"/>
      <c r="NK26" s="108"/>
      <c r="NL26" s="108"/>
      <c r="NM26" s="108"/>
      <c r="NN26" s="108"/>
      <c r="NO26" s="108"/>
      <c r="NP26" s="108"/>
      <c r="NQ26" s="108"/>
      <c r="NR26" s="109"/>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10"/>
      <c r="NE27" s="108"/>
      <c r="NF27" s="108"/>
      <c r="NG27" s="108"/>
      <c r="NH27" s="108"/>
      <c r="NI27" s="108"/>
      <c r="NJ27" s="108"/>
      <c r="NK27" s="108"/>
      <c r="NL27" s="108"/>
      <c r="NM27" s="108"/>
      <c r="NN27" s="108"/>
      <c r="NO27" s="108"/>
      <c r="NP27" s="108"/>
      <c r="NQ27" s="108"/>
      <c r="NR27" s="109"/>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10"/>
      <c r="NE28" s="108"/>
      <c r="NF28" s="108"/>
      <c r="NG28" s="108"/>
      <c r="NH28" s="108"/>
      <c r="NI28" s="108"/>
      <c r="NJ28" s="108"/>
      <c r="NK28" s="108"/>
      <c r="NL28" s="108"/>
      <c r="NM28" s="108"/>
      <c r="NN28" s="108"/>
      <c r="NO28" s="108"/>
      <c r="NP28" s="108"/>
      <c r="NQ28" s="108"/>
      <c r="NR28" s="109"/>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10"/>
      <c r="NE29" s="108"/>
      <c r="NF29" s="108"/>
      <c r="NG29" s="108"/>
      <c r="NH29" s="108"/>
      <c r="NI29" s="108"/>
      <c r="NJ29" s="108"/>
      <c r="NK29" s="108"/>
      <c r="NL29" s="108"/>
      <c r="NM29" s="108"/>
      <c r="NN29" s="108"/>
      <c r="NO29" s="108"/>
      <c r="NP29" s="108"/>
      <c r="NQ29" s="108"/>
      <c r="NR29" s="109"/>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10"/>
      <c r="NE30" s="108"/>
      <c r="NF30" s="108"/>
      <c r="NG30" s="108"/>
      <c r="NH30" s="108"/>
      <c r="NI30" s="108"/>
      <c r="NJ30" s="108"/>
      <c r="NK30" s="108"/>
      <c r="NL30" s="108"/>
      <c r="NM30" s="108"/>
      <c r="NN30" s="108"/>
      <c r="NO30" s="108"/>
      <c r="NP30" s="108"/>
      <c r="NQ30" s="108"/>
      <c r="NR30" s="109"/>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98</v>
      </c>
      <c r="AO31" s="98"/>
      <c r="AP31" s="98"/>
      <c r="AQ31" s="98"/>
      <c r="AR31" s="98"/>
      <c r="AS31" s="98"/>
      <c r="AT31" s="98"/>
      <c r="AU31" s="98"/>
      <c r="AV31" s="98"/>
      <c r="AW31" s="98"/>
      <c r="AX31" s="98"/>
      <c r="AY31" s="98"/>
      <c r="AZ31" s="98"/>
      <c r="BA31" s="98"/>
      <c r="BB31" s="98"/>
      <c r="BC31" s="98"/>
      <c r="BD31" s="98"/>
      <c r="BE31" s="98"/>
      <c r="BF31" s="98"/>
      <c r="BG31" s="98">
        <f>データ!AA7</f>
        <v>98.8</v>
      </c>
      <c r="BH31" s="98"/>
      <c r="BI31" s="98"/>
      <c r="BJ31" s="98"/>
      <c r="BK31" s="98"/>
      <c r="BL31" s="98"/>
      <c r="BM31" s="98"/>
      <c r="BN31" s="98"/>
      <c r="BO31" s="98"/>
      <c r="BP31" s="98"/>
      <c r="BQ31" s="98"/>
      <c r="BR31" s="98"/>
      <c r="BS31" s="98"/>
      <c r="BT31" s="98"/>
      <c r="BU31" s="98"/>
      <c r="BV31" s="98"/>
      <c r="BW31" s="98"/>
      <c r="BX31" s="98"/>
      <c r="BY31" s="98"/>
      <c r="BZ31" s="98">
        <f>データ!AB7</f>
        <v>100.1</v>
      </c>
      <c r="CA31" s="98"/>
      <c r="CB31" s="98"/>
      <c r="CC31" s="98"/>
      <c r="CD31" s="98"/>
      <c r="CE31" s="98"/>
      <c r="CF31" s="98"/>
      <c r="CG31" s="98"/>
      <c r="CH31" s="98"/>
      <c r="CI31" s="98"/>
      <c r="CJ31" s="98"/>
      <c r="CK31" s="98"/>
      <c r="CL31" s="98"/>
      <c r="CM31" s="98"/>
      <c r="CN31" s="98"/>
      <c r="CO31" s="98"/>
      <c r="CP31" s="98"/>
      <c r="CQ31" s="98"/>
      <c r="CR31" s="98"/>
      <c r="CS31" s="98">
        <f>データ!AC7</f>
        <v>100.1</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90.8</v>
      </c>
      <c r="EM31" s="98"/>
      <c r="EN31" s="98"/>
      <c r="EO31" s="98"/>
      <c r="EP31" s="98"/>
      <c r="EQ31" s="98"/>
      <c r="ER31" s="98"/>
      <c r="ES31" s="98"/>
      <c r="ET31" s="98"/>
      <c r="EU31" s="98"/>
      <c r="EV31" s="98"/>
      <c r="EW31" s="98"/>
      <c r="EX31" s="98"/>
      <c r="EY31" s="98"/>
      <c r="EZ31" s="98"/>
      <c r="FA31" s="98"/>
      <c r="FB31" s="98"/>
      <c r="FC31" s="98"/>
      <c r="FD31" s="98"/>
      <c r="FE31" s="98">
        <f>データ!AK7</f>
        <v>87.7</v>
      </c>
      <c r="FF31" s="98"/>
      <c r="FG31" s="98"/>
      <c r="FH31" s="98"/>
      <c r="FI31" s="98"/>
      <c r="FJ31" s="98"/>
      <c r="FK31" s="98"/>
      <c r="FL31" s="98"/>
      <c r="FM31" s="98"/>
      <c r="FN31" s="98"/>
      <c r="FO31" s="98"/>
      <c r="FP31" s="98"/>
      <c r="FQ31" s="98"/>
      <c r="FR31" s="98"/>
      <c r="FS31" s="98"/>
      <c r="FT31" s="98"/>
      <c r="FU31" s="98"/>
      <c r="FV31" s="98"/>
      <c r="FW31" s="98"/>
      <c r="FX31" s="98">
        <f>データ!AL7</f>
        <v>87</v>
      </c>
      <c r="FY31" s="98"/>
      <c r="FZ31" s="98"/>
      <c r="GA31" s="98"/>
      <c r="GB31" s="98"/>
      <c r="GC31" s="98"/>
      <c r="GD31" s="98"/>
      <c r="GE31" s="98"/>
      <c r="GF31" s="98"/>
      <c r="GG31" s="98"/>
      <c r="GH31" s="98"/>
      <c r="GI31" s="98"/>
      <c r="GJ31" s="98"/>
      <c r="GK31" s="98"/>
      <c r="GL31" s="98"/>
      <c r="GM31" s="98"/>
      <c r="GN31" s="98"/>
      <c r="GO31" s="98"/>
      <c r="GP31" s="98"/>
      <c r="GQ31" s="98">
        <f>データ!AM7</f>
        <v>90</v>
      </c>
      <c r="GR31" s="98"/>
      <c r="GS31" s="98"/>
      <c r="GT31" s="98"/>
      <c r="GU31" s="98"/>
      <c r="GV31" s="98"/>
      <c r="GW31" s="98"/>
      <c r="GX31" s="98"/>
      <c r="GY31" s="98"/>
      <c r="GZ31" s="98"/>
      <c r="HA31" s="98"/>
      <c r="HB31" s="98"/>
      <c r="HC31" s="98"/>
      <c r="HD31" s="98"/>
      <c r="HE31" s="98"/>
      <c r="HF31" s="98"/>
      <c r="HG31" s="98"/>
      <c r="HH31" s="98"/>
      <c r="HI31" s="98"/>
      <c r="HJ31" s="98">
        <f>データ!AN7</f>
        <v>88.2</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216.8</v>
      </c>
      <c r="JD31" s="67"/>
      <c r="JE31" s="67"/>
      <c r="JF31" s="67"/>
      <c r="JG31" s="67"/>
      <c r="JH31" s="67"/>
      <c r="JI31" s="67"/>
      <c r="JJ31" s="67"/>
      <c r="JK31" s="67"/>
      <c r="JL31" s="67"/>
      <c r="JM31" s="67"/>
      <c r="JN31" s="67"/>
      <c r="JO31" s="67"/>
      <c r="JP31" s="67"/>
      <c r="JQ31" s="67"/>
      <c r="JR31" s="67"/>
      <c r="JS31" s="67"/>
      <c r="JT31" s="67"/>
      <c r="JU31" s="68"/>
      <c r="JV31" s="66">
        <f>データ!DL7</f>
        <v>216.8</v>
      </c>
      <c r="JW31" s="67"/>
      <c r="JX31" s="67"/>
      <c r="JY31" s="67"/>
      <c r="JZ31" s="67"/>
      <c r="KA31" s="67"/>
      <c r="KB31" s="67"/>
      <c r="KC31" s="67"/>
      <c r="KD31" s="67"/>
      <c r="KE31" s="67"/>
      <c r="KF31" s="67"/>
      <c r="KG31" s="67"/>
      <c r="KH31" s="67"/>
      <c r="KI31" s="67"/>
      <c r="KJ31" s="67"/>
      <c r="KK31" s="67"/>
      <c r="KL31" s="67"/>
      <c r="KM31" s="67"/>
      <c r="KN31" s="68"/>
      <c r="KO31" s="66">
        <f>データ!DM7</f>
        <v>180.4</v>
      </c>
      <c r="KP31" s="67"/>
      <c r="KQ31" s="67"/>
      <c r="KR31" s="67"/>
      <c r="KS31" s="67"/>
      <c r="KT31" s="67"/>
      <c r="KU31" s="67"/>
      <c r="KV31" s="67"/>
      <c r="KW31" s="67"/>
      <c r="KX31" s="67"/>
      <c r="KY31" s="67"/>
      <c r="KZ31" s="67"/>
      <c r="LA31" s="67"/>
      <c r="LB31" s="67"/>
      <c r="LC31" s="67"/>
      <c r="LD31" s="67"/>
      <c r="LE31" s="67"/>
      <c r="LF31" s="67"/>
      <c r="LG31" s="68"/>
      <c r="LH31" s="66">
        <f>データ!DN7</f>
        <v>158.9</v>
      </c>
      <c r="LI31" s="67"/>
      <c r="LJ31" s="67"/>
      <c r="LK31" s="67"/>
      <c r="LL31" s="67"/>
      <c r="LM31" s="67"/>
      <c r="LN31" s="67"/>
      <c r="LO31" s="67"/>
      <c r="LP31" s="67"/>
      <c r="LQ31" s="67"/>
      <c r="LR31" s="67"/>
      <c r="LS31" s="67"/>
      <c r="LT31" s="67"/>
      <c r="LU31" s="67"/>
      <c r="LV31" s="67"/>
      <c r="LW31" s="67"/>
      <c r="LX31" s="67"/>
      <c r="LY31" s="67"/>
      <c r="LZ31" s="68"/>
      <c r="MA31" s="66">
        <f>データ!DO7</f>
        <v>171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2400</v>
      </c>
      <c r="V52" s="97"/>
      <c r="W52" s="97"/>
      <c r="X52" s="97"/>
      <c r="Y52" s="97"/>
      <c r="Z52" s="97"/>
      <c r="AA52" s="97"/>
      <c r="AB52" s="97"/>
      <c r="AC52" s="97"/>
      <c r="AD52" s="97"/>
      <c r="AE52" s="97"/>
      <c r="AF52" s="97"/>
      <c r="AG52" s="97"/>
      <c r="AH52" s="97"/>
      <c r="AI52" s="97"/>
      <c r="AJ52" s="97"/>
      <c r="AK52" s="97"/>
      <c r="AL52" s="97"/>
      <c r="AM52" s="97"/>
      <c r="AN52" s="97">
        <f>データ!AV7</f>
        <v>2386</v>
      </c>
      <c r="AO52" s="97"/>
      <c r="AP52" s="97"/>
      <c r="AQ52" s="97"/>
      <c r="AR52" s="97"/>
      <c r="AS52" s="97"/>
      <c r="AT52" s="97"/>
      <c r="AU52" s="97"/>
      <c r="AV52" s="97"/>
      <c r="AW52" s="97"/>
      <c r="AX52" s="97"/>
      <c r="AY52" s="97"/>
      <c r="AZ52" s="97"/>
      <c r="BA52" s="97"/>
      <c r="BB52" s="97"/>
      <c r="BC52" s="97"/>
      <c r="BD52" s="97"/>
      <c r="BE52" s="97"/>
      <c r="BF52" s="97"/>
      <c r="BG52" s="97">
        <f>データ!AW7</f>
        <v>2852</v>
      </c>
      <c r="BH52" s="97"/>
      <c r="BI52" s="97"/>
      <c r="BJ52" s="97"/>
      <c r="BK52" s="97"/>
      <c r="BL52" s="97"/>
      <c r="BM52" s="97"/>
      <c r="BN52" s="97"/>
      <c r="BO52" s="97"/>
      <c r="BP52" s="97"/>
      <c r="BQ52" s="97"/>
      <c r="BR52" s="97"/>
      <c r="BS52" s="97"/>
      <c r="BT52" s="97"/>
      <c r="BU52" s="97"/>
      <c r="BV52" s="97"/>
      <c r="BW52" s="97"/>
      <c r="BX52" s="97"/>
      <c r="BY52" s="97"/>
      <c r="BZ52" s="97">
        <f>データ!AX7</f>
        <v>3301</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-984.9</v>
      </c>
      <c r="EM52" s="98"/>
      <c r="EN52" s="98"/>
      <c r="EO52" s="98"/>
      <c r="EP52" s="98"/>
      <c r="EQ52" s="98"/>
      <c r="ER52" s="98"/>
      <c r="ES52" s="98"/>
      <c r="ET52" s="98"/>
      <c r="EU52" s="98"/>
      <c r="EV52" s="98"/>
      <c r="EW52" s="98"/>
      <c r="EX52" s="98"/>
      <c r="EY52" s="98"/>
      <c r="EZ52" s="98"/>
      <c r="FA52" s="98"/>
      <c r="FB52" s="98"/>
      <c r="FC52" s="98"/>
      <c r="FD52" s="98"/>
      <c r="FE52" s="98">
        <f>データ!BG7</f>
        <v>-1076.2</v>
      </c>
      <c r="FF52" s="98"/>
      <c r="FG52" s="98"/>
      <c r="FH52" s="98"/>
      <c r="FI52" s="98"/>
      <c r="FJ52" s="98"/>
      <c r="FK52" s="98"/>
      <c r="FL52" s="98"/>
      <c r="FM52" s="98"/>
      <c r="FN52" s="98"/>
      <c r="FO52" s="98"/>
      <c r="FP52" s="98"/>
      <c r="FQ52" s="98"/>
      <c r="FR52" s="98"/>
      <c r="FS52" s="98"/>
      <c r="FT52" s="98"/>
      <c r="FU52" s="98"/>
      <c r="FV52" s="98"/>
      <c r="FW52" s="98"/>
      <c r="FX52" s="98">
        <f>データ!BH7</f>
        <v>-927.9</v>
      </c>
      <c r="FY52" s="98"/>
      <c r="FZ52" s="98"/>
      <c r="GA52" s="98"/>
      <c r="GB52" s="98"/>
      <c r="GC52" s="98"/>
      <c r="GD52" s="98"/>
      <c r="GE52" s="98"/>
      <c r="GF52" s="98"/>
      <c r="GG52" s="98"/>
      <c r="GH52" s="98"/>
      <c r="GI52" s="98"/>
      <c r="GJ52" s="98"/>
      <c r="GK52" s="98"/>
      <c r="GL52" s="98"/>
      <c r="GM52" s="98"/>
      <c r="GN52" s="98"/>
      <c r="GO52" s="98"/>
      <c r="GP52" s="98"/>
      <c r="GQ52" s="98">
        <f>データ!BI7</f>
        <v>-1020.6</v>
      </c>
      <c r="GR52" s="98"/>
      <c r="GS52" s="98"/>
      <c r="GT52" s="98"/>
      <c r="GU52" s="98"/>
      <c r="GV52" s="98"/>
      <c r="GW52" s="98"/>
      <c r="GX52" s="98"/>
      <c r="GY52" s="98"/>
      <c r="GZ52" s="98"/>
      <c r="HA52" s="98"/>
      <c r="HB52" s="98"/>
      <c r="HC52" s="98"/>
      <c r="HD52" s="98"/>
      <c r="HE52" s="98"/>
      <c r="HF52" s="98"/>
      <c r="HG52" s="98"/>
      <c r="HH52" s="98"/>
      <c r="HI52" s="98"/>
      <c r="HJ52" s="98">
        <f>データ!BJ7</f>
        <v>-889.1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-201866</v>
      </c>
      <c r="JD52" s="97"/>
      <c r="JE52" s="97"/>
      <c r="JF52" s="97"/>
      <c r="JG52" s="97"/>
      <c r="JH52" s="97"/>
      <c r="JI52" s="97"/>
      <c r="JJ52" s="97"/>
      <c r="JK52" s="97"/>
      <c r="JL52" s="97"/>
      <c r="JM52" s="97"/>
      <c r="JN52" s="97"/>
      <c r="JO52" s="97"/>
      <c r="JP52" s="97"/>
      <c r="JQ52" s="97"/>
      <c r="JR52" s="97"/>
      <c r="JS52" s="97"/>
      <c r="JT52" s="97"/>
      <c r="JU52" s="97"/>
      <c r="JV52" s="97">
        <f>データ!BR7</f>
        <v>-200900</v>
      </c>
      <c r="JW52" s="97"/>
      <c r="JX52" s="97"/>
      <c r="JY52" s="97"/>
      <c r="JZ52" s="97"/>
      <c r="KA52" s="97"/>
      <c r="KB52" s="97"/>
      <c r="KC52" s="97"/>
      <c r="KD52" s="97"/>
      <c r="KE52" s="97"/>
      <c r="KF52" s="97"/>
      <c r="KG52" s="97"/>
      <c r="KH52" s="97"/>
      <c r="KI52" s="97"/>
      <c r="KJ52" s="97"/>
      <c r="KK52" s="97"/>
      <c r="KL52" s="97"/>
      <c r="KM52" s="97"/>
      <c r="KN52" s="97"/>
      <c r="KO52" s="97">
        <f>データ!BS7</f>
        <v>-204084</v>
      </c>
      <c r="KP52" s="97"/>
      <c r="KQ52" s="97"/>
      <c r="KR52" s="97"/>
      <c r="KS52" s="97"/>
      <c r="KT52" s="97"/>
      <c r="KU52" s="97"/>
      <c r="KV52" s="97"/>
      <c r="KW52" s="97"/>
      <c r="KX52" s="97"/>
      <c r="KY52" s="97"/>
      <c r="KZ52" s="97"/>
      <c r="LA52" s="97"/>
      <c r="LB52" s="97"/>
      <c r="LC52" s="97"/>
      <c r="LD52" s="97"/>
      <c r="LE52" s="97"/>
      <c r="LF52" s="97"/>
      <c r="LG52" s="97"/>
      <c r="LH52" s="97">
        <f>データ!BT7</f>
        <v>-204887</v>
      </c>
      <c r="LI52" s="97"/>
      <c r="LJ52" s="97"/>
      <c r="LK52" s="97"/>
      <c r="LL52" s="97"/>
      <c r="LM52" s="97"/>
      <c r="LN52" s="97"/>
      <c r="LO52" s="97"/>
      <c r="LP52" s="97"/>
      <c r="LQ52" s="97"/>
      <c r="LR52" s="97"/>
      <c r="LS52" s="97"/>
      <c r="LT52" s="97"/>
      <c r="LU52" s="97"/>
      <c r="LV52" s="97"/>
      <c r="LW52" s="97"/>
      <c r="LX52" s="97"/>
      <c r="LY52" s="97"/>
      <c r="LZ52" s="97"/>
      <c r="MA52" s="97">
        <f>データ!BU7</f>
        <v>-202898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UYPLjNdtVBwP55bnQuU2Yea/YH7SZDo36rYyesbgTL0CL8+14jAU3AN9PMj++cNSIWNPkXJjn+VzyJ/aPrTGQ==" saltValue="N/reJ8WkUeZngSskV3Rj4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2" t="s">
        <v>58</v>
      </c>
      <c r="I3" s="143"/>
      <c r="J3" s="143"/>
      <c r="K3" s="143"/>
      <c r="L3" s="143"/>
      <c r="M3" s="143"/>
      <c r="N3" s="143"/>
      <c r="O3" s="143"/>
      <c r="P3" s="143"/>
      <c r="Q3" s="143"/>
      <c r="R3" s="143"/>
      <c r="S3" s="143"/>
      <c r="T3" s="143"/>
      <c r="U3" s="143"/>
      <c r="V3" s="143"/>
      <c r="W3" s="143"/>
      <c r="X3" s="14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4"/>
      <c r="I4" s="145"/>
      <c r="J4" s="145"/>
      <c r="K4" s="145"/>
      <c r="L4" s="145"/>
      <c r="M4" s="145"/>
      <c r="N4" s="145"/>
      <c r="O4" s="145"/>
      <c r="P4" s="145"/>
      <c r="Q4" s="145"/>
      <c r="R4" s="145"/>
      <c r="S4" s="145"/>
      <c r="T4" s="145"/>
      <c r="U4" s="145"/>
      <c r="V4" s="145"/>
      <c r="W4" s="145"/>
      <c r="X4" s="145"/>
      <c r="Y4" s="139" t="s">
        <v>63</v>
      </c>
      <c r="Z4" s="140"/>
      <c r="AA4" s="140"/>
      <c r="AB4" s="140"/>
      <c r="AC4" s="140"/>
      <c r="AD4" s="140"/>
      <c r="AE4" s="140"/>
      <c r="AF4" s="140"/>
      <c r="AG4" s="140"/>
      <c r="AH4" s="140"/>
      <c r="AI4" s="141"/>
      <c r="AJ4" s="146" t="s">
        <v>64</v>
      </c>
      <c r="AK4" s="146"/>
      <c r="AL4" s="146"/>
      <c r="AM4" s="146"/>
      <c r="AN4" s="146"/>
      <c r="AO4" s="146"/>
      <c r="AP4" s="146"/>
      <c r="AQ4" s="146"/>
      <c r="AR4" s="146"/>
      <c r="AS4" s="146"/>
      <c r="AT4" s="146"/>
      <c r="AU4" s="147" t="s">
        <v>65</v>
      </c>
      <c r="AV4" s="146"/>
      <c r="AW4" s="146"/>
      <c r="AX4" s="146"/>
      <c r="AY4" s="146"/>
      <c r="AZ4" s="146"/>
      <c r="BA4" s="146"/>
      <c r="BB4" s="146"/>
      <c r="BC4" s="146"/>
      <c r="BD4" s="146"/>
      <c r="BE4" s="146"/>
      <c r="BF4" s="146" t="s">
        <v>66</v>
      </c>
      <c r="BG4" s="146"/>
      <c r="BH4" s="146"/>
      <c r="BI4" s="146"/>
      <c r="BJ4" s="146"/>
      <c r="BK4" s="146"/>
      <c r="BL4" s="146"/>
      <c r="BM4" s="146"/>
      <c r="BN4" s="146"/>
      <c r="BO4" s="146"/>
      <c r="BP4" s="146"/>
      <c r="BQ4" s="147" t="s">
        <v>67</v>
      </c>
      <c r="BR4" s="146"/>
      <c r="BS4" s="146"/>
      <c r="BT4" s="146"/>
      <c r="BU4" s="146"/>
      <c r="BV4" s="146"/>
      <c r="BW4" s="146"/>
      <c r="BX4" s="146"/>
      <c r="BY4" s="146"/>
      <c r="BZ4" s="146"/>
      <c r="CA4" s="146"/>
      <c r="CB4" s="146" t="s">
        <v>68</v>
      </c>
      <c r="CC4" s="146"/>
      <c r="CD4" s="146"/>
      <c r="CE4" s="146"/>
      <c r="CF4" s="146"/>
      <c r="CG4" s="146"/>
      <c r="CH4" s="146"/>
      <c r="CI4" s="146"/>
      <c r="CJ4" s="146"/>
      <c r="CK4" s="146"/>
      <c r="CL4" s="146"/>
      <c r="CM4" s="148" t="s">
        <v>69</v>
      </c>
      <c r="CN4" s="148" t="s">
        <v>70</v>
      </c>
      <c r="CO4" s="139" t="s">
        <v>71</v>
      </c>
      <c r="CP4" s="140"/>
      <c r="CQ4" s="140"/>
      <c r="CR4" s="140"/>
      <c r="CS4" s="140"/>
      <c r="CT4" s="140"/>
      <c r="CU4" s="140"/>
      <c r="CV4" s="140"/>
      <c r="CW4" s="140"/>
      <c r="CX4" s="140"/>
      <c r="CY4" s="141"/>
      <c r="CZ4" s="146" t="s">
        <v>72</v>
      </c>
      <c r="DA4" s="146"/>
      <c r="DB4" s="146"/>
      <c r="DC4" s="146"/>
      <c r="DD4" s="146"/>
      <c r="DE4" s="146"/>
      <c r="DF4" s="146"/>
      <c r="DG4" s="146"/>
      <c r="DH4" s="146"/>
      <c r="DI4" s="146"/>
      <c r="DJ4" s="146"/>
      <c r="DK4" s="139" t="s">
        <v>73</v>
      </c>
      <c r="DL4" s="140"/>
      <c r="DM4" s="140"/>
      <c r="DN4" s="140"/>
      <c r="DO4" s="140"/>
      <c r="DP4" s="140"/>
      <c r="DQ4" s="140"/>
      <c r="DR4" s="140"/>
      <c r="DS4" s="140"/>
      <c r="DT4" s="140"/>
      <c r="DU4" s="141"/>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102</v>
      </c>
      <c r="AV5" s="47" t="s">
        <v>103</v>
      </c>
      <c r="AW5" s="47" t="s">
        <v>91</v>
      </c>
      <c r="AX5" s="47" t="s">
        <v>92</v>
      </c>
      <c r="AY5" s="47" t="s">
        <v>101</v>
      </c>
      <c r="AZ5" s="47" t="s">
        <v>94</v>
      </c>
      <c r="BA5" s="47" t="s">
        <v>95</v>
      </c>
      <c r="BB5" s="47" t="s">
        <v>96</v>
      </c>
      <c r="BC5" s="47" t="s">
        <v>97</v>
      </c>
      <c r="BD5" s="47" t="s">
        <v>98</v>
      </c>
      <c r="BE5" s="47" t="s">
        <v>99</v>
      </c>
      <c r="BF5" s="47" t="s">
        <v>102</v>
      </c>
      <c r="BG5" s="47" t="s">
        <v>90</v>
      </c>
      <c r="BH5" s="47" t="s">
        <v>91</v>
      </c>
      <c r="BI5" s="47" t="s">
        <v>92</v>
      </c>
      <c r="BJ5" s="47" t="s">
        <v>101</v>
      </c>
      <c r="BK5" s="47" t="s">
        <v>94</v>
      </c>
      <c r="BL5" s="47" t="s">
        <v>95</v>
      </c>
      <c r="BM5" s="47" t="s">
        <v>96</v>
      </c>
      <c r="BN5" s="47" t="s">
        <v>97</v>
      </c>
      <c r="BO5" s="47" t="s">
        <v>98</v>
      </c>
      <c r="BP5" s="47" t="s">
        <v>99</v>
      </c>
      <c r="BQ5" s="47" t="s">
        <v>102</v>
      </c>
      <c r="BR5" s="47" t="s">
        <v>90</v>
      </c>
      <c r="BS5" s="47" t="s">
        <v>91</v>
      </c>
      <c r="BT5" s="47" t="s">
        <v>92</v>
      </c>
      <c r="BU5" s="47" t="s">
        <v>101</v>
      </c>
      <c r="BV5" s="47" t="s">
        <v>94</v>
      </c>
      <c r="BW5" s="47" t="s">
        <v>95</v>
      </c>
      <c r="BX5" s="47" t="s">
        <v>96</v>
      </c>
      <c r="BY5" s="47" t="s">
        <v>97</v>
      </c>
      <c r="BZ5" s="47" t="s">
        <v>98</v>
      </c>
      <c r="CA5" s="47" t="s">
        <v>99</v>
      </c>
      <c r="CB5" s="47" t="s">
        <v>89</v>
      </c>
      <c r="CC5" s="47" t="s">
        <v>90</v>
      </c>
      <c r="CD5" s="47" t="s">
        <v>100</v>
      </c>
      <c r="CE5" s="47" t="s">
        <v>92</v>
      </c>
      <c r="CF5" s="47" t="s">
        <v>101</v>
      </c>
      <c r="CG5" s="47" t="s">
        <v>94</v>
      </c>
      <c r="CH5" s="47" t="s">
        <v>95</v>
      </c>
      <c r="CI5" s="47" t="s">
        <v>96</v>
      </c>
      <c r="CJ5" s="47" t="s">
        <v>97</v>
      </c>
      <c r="CK5" s="47" t="s">
        <v>98</v>
      </c>
      <c r="CL5" s="47" t="s">
        <v>99</v>
      </c>
      <c r="CM5" s="149"/>
      <c r="CN5" s="149"/>
      <c r="CO5" s="47" t="s">
        <v>102</v>
      </c>
      <c r="CP5" s="47" t="s">
        <v>90</v>
      </c>
      <c r="CQ5" s="47" t="s">
        <v>91</v>
      </c>
      <c r="CR5" s="47" t="s">
        <v>92</v>
      </c>
      <c r="CS5" s="47" t="s">
        <v>93</v>
      </c>
      <c r="CT5" s="47" t="s">
        <v>94</v>
      </c>
      <c r="CU5" s="47" t="s">
        <v>95</v>
      </c>
      <c r="CV5" s="47" t="s">
        <v>96</v>
      </c>
      <c r="CW5" s="47" t="s">
        <v>97</v>
      </c>
      <c r="CX5" s="47" t="s">
        <v>98</v>
      </c>
      <c r="CY5" s="47" t="s">
        <v>99</v>
      </c>
      <c r="CZ5" s="47" t="s">
        <v>102</v>
      </c>
      <c r="DA5" s="47" t="s">
        <v>90</v>
      </c>
      <c r="DB5" s="47" t="s">
        <v>100</v>
      </c>
      <c r="DC5" s="47" t="s">
        <v>92</v>
      </c>
      <c r="DD5" s="47" t="s">
        <v>101</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2024</v>
      </c>
      <c r="C6" s="48">
        <f t="shared" ref="C6:X6" si="1">C8</f>
        <v>132012</v>
      </c>
      <c r="D6" s="48">
        <f t="shared" si="1"/>
        <v>47</v>
      </c>
      <c r="E6" s="48">
        <f t="shared" si="1"/>
        <v>14</v>
      </c>
      <c r="F6" s="48">
        <f t="shared" si="1"/>
        <v>0</v>
      </c>
      <c r="G6" s="48">
        <f t="shared" si="1"/>
        <v>4</v>
      </c>
      <c r="H6" s="48" t="str">
        <f>SUBSTITUTE(H8,"　","")</f>
        <v>東京都八王子市</v>
      </c>
      <c r="I6" s="48" t="str">
        <f t="shared" si="1"/>
        <v>八王子市営南大沢駐車場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29</v>
      </c>
      <c r="S6" s="50" t="str">
        <f t="shared" si="1"/>
        <v>公共施設</v>
      </c>
      <c r="T6" s="50" t="str">
        <f t="shared" si="1"/>
        <v>無</v>
      </c>
      <c r="U6" s="51">
        <f t="shared" si="1"/>
        <v>3214</v>
      </c>
      <c r="V6" s="51">
        <f t="shared" si="1"/>
        <v>107</v>
      </c>
      <c r="W6" s="51">
        <f t="shared" si="1"/>
        <v>240</v>
      </c>
      <c r="X6" s="50" t="str">
        <f t="shared" si="1"/>
        <v>利用料金制</v>
      </c>
      <c r="Y6" s="52">
        <f>IF(Y8="-",NA(),Y8)</f>
        <v>100</v>
      </c>
      <c r="Z6" s="52">
        <f t="shared" ref="Z6:AH6" si="2">IF(Z8="-",NA(),Z8)</f>
        <v>98</v>
      </c>
      <c r="AA6" s="52">
        <f t="shared" si="2"/>
        <v>98.8</v>
      </c>
      <c r="AB6" s="52">
        <f t="shared" si="2"/>
        <v>100.1</v>
      </c>
      <c r="AC6" s="52">
        <f t="shared" si="2"/>
        <v>100.1</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90.8</v>
      </c>
      <c r="AK6" s="52">
        <f t="shared" ref="AK6:AS6" si="3">IF(AK8="-",NA(),AK8)</f>
        <v>87.7</v>
      </c>
      <c r="AL6" s="52">
        <f t="shared" si="3"/>
        <v>87</v>
      </c>
      <c r="AM6" s="52">
        <f t="shared" si="3"/>
        <v>90</v>
      </c>
      <c r="AN6" s="52">
        <f t="shared" si="3"/>
        <v>88.2</v>
      </c>
      <c r="AO6" s="52">
        <f t="shared" si="3"/>
        <v>6.6</v>
      </c>
      <c r="AP6" s="52">
        <f t="shared" si="3"/>
        <v>5.5</v>
      </c>
      <c r="AQ6" s="52">
        <f t="shared" si="3"/>
        <v>4.0999999999999996</v>
      </c>
      <c r="AR6" s="52">
        <f t="shared" si="3"/>
        <v>3.7</v>
      </c>
      <c r="AS6" s="52">
        <f t="shared" si="3"/>
        <v>3.2</v>
      </c>
      <c r="AT6" s="49" t="str">
        <f>IF(AT8="-","",IF(AT8="-","【-】","【"&amp;SUBSTITUTE(TEXT(AT8,"#,##0.0"),"-","△")&amp;"】"))</f>
        <v>【3.8】</v>
      </c>
      <c r="AU6" s="53">
        <f>IF(AU8="-",NA(),AU8)</f>
        <v>2400</v>
      </c>
      <c r="AV6" s="53">
        <f t="shared" ref="AV6:BD6" si="4">IF(AV8="-",NA(),AV8)</f>
        <v>2386</v>
      </c>
      <c r="AW6" s="53">
        <f t="shared" si="4"/>
        <v>2852</v>
      </c>
      <c r="AX6" s="53">
        <f t="shared" si="4"/>
        <v>3301</v>
      </c>
      <c r="AY6" s="53">
        <f t="shared" si="4"/>
        <v>0</v>
      </c>
      <c r="AZ6" s="53">
        <f t="shared" si="4"/>
        <v>67</v>
      </c>
      <c r="BA6" s="53">
        <f t="shared" si="4"/>
        <v>56</v>
      </c>
      <c r="BB6" s="53">
        <f t="shared" si="4"/>
        <v>65</v>
      </c>
      <c r="BC6" s="53">
        <f t="shared" si="4"/>
        <v>81</v>
      </c>
      <c r="BD6" s="53">
        <f t="shared" si="4"/>
        <v>7</v>
      </c>
      <c r="BE6" s="51" t="str">
        <f>IF(BE8="-","",IF(BE8="-","【-】","【"&amp;SUBSTITUTE(TEXT(BE8,"#,##0"),"-","△")&amp;"】"))</f>
        <v>【39】</v>
      </c>
      <c r="BF6" s="52">
        <f>IF(BF8="-",NA(),BF8)</f>
        <v>-984.9</v>
      </c>
      <c r="BG6" s="52">
        <f t="shared" ref="BG6:BO6" si="5">IF(BG8="-",NA(),BG8)</f>
        <v>-1076.2</v>
      </c>
      <c r="BH6" s="52">
        <f t="shared" si="5"/>
        <v>-927.9</v>
      </c>
      <c r="BI6" s="52">
        <f t="shared" si="5"/>
        <v>-1020.6</v>
      </c>
      <c r="BJ6" s="52">
        <f t="shared" si="5"/>
        <v>-889.1</v>
      </c>
      <c r="BK6" s="52">
        <f t="shared" si="5"/>
        <v>-25.9</v>
      </c>
      <c r="BL6" s="52">
        <f t="shared" si="5"/>
        <v>-24.6</v>
      </c>
      <c r="BM6" s="52">
        <f t="shared" si="5"/>
        <v>-29.2</v>
      </c>
      <c r="BN6" s="52">
        <f t="shared" si="5"/>
        <v>-810.7</v>
      </c>
      <c r="BO6" s="52">
        <f t="shared" si="5"/>
        <v>-15.1</v>
      </c>
      <c r="BP6" s="49" t="str">
        <f>IF(BP8="-","",IF(BP8="-","【-】","【"&amp;SUBSTITUTE(TEXT(BP8,"#,##0.0"),"-","△")&amp;"】"))</f>
        <v>【2.0】</v>
      </c>
      <c r="BQ6" s="53">
        <f>IF(BQ8="-",NA(),BQ8)</f>
        <v>-201866</v>
      </c>
      <c r="BR6" s="53">
        <f t="shared" ref="BR6:BZ6" si="6">IF(BR8="-",NA(),BR8)</f>
        <v>-200900</v>
      </c>
      <c r="BS6" s="53">
        <f t="shared" si="6"/>
        <v>-204084</v>
      </c>
      <c r="BT6" s="53">
        <f t="shared" si="6"/>
        <v>-204887</v>
      </c>
      <c r="BU6" s="53">
        <f t="shared" si="6"/>
        <v>-202898</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216.8</v>
      </c>
      <c r="DL6" s="52">
        <f t="shared" ref="DL6:DT6" si="9">IF(DL8="-",NA(),DL8)</f>
        <v>216.8</v>
      </c>
      <c r="DM6" s="52">
        <f t="shared" si="9"/>
        <v>180.4</v>
      </c>
      <c r="DN6" s="52">
        <f t="shared" si="9"/>
        <v>158.9</v>
      </c>
      <c r="DO6" s="52">
        <f t="shared" si="9"/>
        <v>171</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106</v>
      </c>
      <c r="B7" s="48">
        <f t="shared" ref="B7:X7" si="10">B8</f>
        <v>2024</v>
      </c>
      <c r="C7" s="48">
        <f t="shared" si="10"/>
        <v>132012</v>
      </c>
      <c r="D7" s="48">
        <f t="shared" si="10"/>
        <v>47</v>
      </c>
      <c r="E7" s="48">
        <f t="shared" si="10"/>
        <v>14</v>
      </c>
      <c r="F7" s="48">
        <f t="shared" si="10"/>
        <v>0</v>
      </c>
      <c r="G7" s="48">
        <f t="shared" si="10"/>
        <v>4</v>
      </c>
      <c r="H7" s="48" t="str">
        <f t="shared" si="10"/>
        <v>東京都　八王子市</v>
      </c>
      <c r="I7" s="48" t="str">
        <f t="shared" si="10"/>
        <v>八王子市営南大沢駐車場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29</v>
      </c>
      <c r="S7" s="50" t="str">
        <f t="shared" si="10"/>
        <v>公共施設</v>
      </c>
      <c r="T7" s="50" t="str">
        <f t="shared" si="10"/>
        <v>無</v>
      </c>
      <c r="U7" s="51">
        <f t="shared" si="10"/>
        <v>3214</v>
      </c>
      <c r="V7" s="51">
        <f t="shared" si="10"/>
        <v>107</v>
      </c>
      <c r="W7" s="51">
        <f t="shared" si="10"/>
        <v>240</v>
      </c>
      <c r="X7" s="50" t="str">
        <f t="shared" si="10"/>
        <v>利用料金制</v>
      </c>
      <c r="Y7" s="52">
        <f>Y8</f>
        <v>100</v>
      </c>
      <c r="Z7" s="52">
        <f t="shared" ref="Z7:AH7" si="11">Z8</f>
        <v>98</v>
      </c>
      <c r="AA7" s="52">
        <f t="shared" si="11"/>
        <v>98.8</v>
      </c>
      <c r="AB7" s="52">
        <f t="shared" si="11"/>
        <v>100.1</v>
      </c>
      <c r="AC7" s="52">
        <f t="shared" si="11"/>
        <v>100.1</v>
      </c>
      <c r="AD7" s="52">
        <f t="shared" si="11"/>
        <v>127.8</v>
      </c>
      <c r="AE7" s="52">
        <f t="shared" si="11"/>
        <v>146.5</v>
      </c>
      <c r="AF7" s="52">
        <f t="shared" si="11"/>
        <v>142.69999999999999</v>
      </c>
      <c r="AG7" s="52">
        <f t="shared" si="11"/>
        <v>156.80000000000001</v>
      </c>
      <c r="AH7" s="52">
        <f t="shared" si="11"/>
        <v>166.4</v>
      </c>
      <c r="AI7" s="49"/>
      <c r="AJ7" s="52">
        <f>AJ8</f>
        <v>90.8</v>
      </c>
      <c r="AK7" s="52">
        <f t="shared" ref="AK7:AS7" si="12">AK8</f>
        <v>87.7</v>
      </c>
      <c r="AL7" s="52">
        <f t="shared" si="12"/>
        <v>87</v>
      </c>
      <c r="AM7" s="52">
        <f t="shared" si="12"/>
        <v>90</v>
      </c>
      <c r="AN7" s="52">
        <f t="shared" si="12"/>
        <v>88.2</v>
      </c>
      <c r="AO7" s="52">
        <f t="shared" si="12"/>
        <v>6.6</v>
      </c>
      <c r="AP7" s="52">
        <f t="shared" si="12"/>
        <v>5.5</v>
      </c>
      <c r="AQ7" s="52">
        <f t="shared" si="12"/>
        <v>4.0999999999999996</v>
      </c>
      <c r="AR7" s="52">
        <f t="shared" si="12"/>
        <v>3.7</v>
      </c>
      <c r="AS7" s="52">
        <f t="shared" si="12"/>
        <v>3.2</v>
      </c>
      <c r="AT7" s="49"/>
      <c r="AU7" s="53">
        <f>AU8</f>
        <v>2400</v>
      </c>
      <c r="AV7" s="53">
        <f t="shared" ref="AV7:BD7" si="13">AV8</f>
        <v>2386</v>
      </c>
      <c r="AW7" s="53">
        <f t="shared" si="13"/>
        <v>2852</v>
      </c>
      <c r="AX7" s="53">
        <f t="shared" si="13"/>
        <v>3301</v>
      </c>
      <c r="AY7" s="53">
        <f t="shared" si="13"/>
        <v>0</v>
      </c>
      <c r="AZ7" s="53">
        <f t="shared" si="13"/>
        <v>67</v>
      </c>
      <c r="BA7" s="53">
        <f t="shared" si="13"/>
        <v>56</v>
      </c>
      <c r="BB7" s="53">
        <f t="shared" si="13"/>
        <v>65</v>
      </c>
      <c r="BC7" s="53">
        <f t="shared" si="13"/>
        <v>81</v>
      </c>
      <c r="BD7" s="53">
        <f t="shared" si="13"/>
        <v>7</v>
      </c>
      <c r="BE7" s="51"/>
      <c r="BF7" s="52">
        <f>BF8</f>
        <v>-984.9</v>
      </c>
      <c r="BG7" s="52">
        <f t="shared" ref="BG7:BO7" si="14">BG8</f>
        <v>-1076.2</v>
      </c>
      <c r="BH7" s="52">
        <f t="shared" si="14"/>
        <v>-927.9</v>
      </c>
      <c r="BI7" s="52">
        <f t="shared" si="14"/>
        <v>-1020.6</v>
      </c>
      <c r="BJ7" s="52">
        <f t="shared" si="14"/>
        <v>-889.1</v>
      </c>
      <c r="BK7" s="52">
        <f t="shared" si="14"/>
        <v>-25.9</v>
      </c>
      <c r="BL7" s="52">
        <f t="shared" si="14"/>
        <v>-24.6</v>
      </c>
      <c r="BM7" s="52">
        <f t="shared" si="14"/>
        <v>-29.2</v>
      </c>
      <c r="BN7" s="52">
        <f t="shared" si="14"/>
        <v>-810.7</v>
      </c>
      <c r="BO7" s="52">
        <f t="shared" si="14"/>
        <v>-15.1</v>
      </c>
      <c r="BP7" s="49"/>
      <c r="BQ7" s="53">
        <f>BQ8</f>
        <v>-201866</v>
      </c>
      <c r="BR7" s="53">
        <f t="shared" ref="BR7:BZ7" si="15">BR8</f>
        <v>-200900</v>
      </c>
      <c r="BS7" s="53">
        <f t="shared" si="15"/>
        <v>-204084</v>
      </c>
      <c r="BT7" s="53">
        <f t="shared" si="15"/>
        <v>-204887</v>
      </c>
      <c r="BU7" s="53">
        <f t="shared" si="15"/>
        <v>-202898</v>
      </c>
      <c r="BV7" s="53">
        <f t="shared" si="15"/>
        <v>2220</v>
      </c>
      <c r="BW7" s="53">
        <f t="shared" si="15"/>
        <v>3097</v>
      </c>
      <c r="BX7" s="53">
        <f t="shared" si="15"/>
        <v>6051</v>
      </c>
      <c r="BY7" s="53">
        <f t="shared" si="15"/>
        <v>9971</v>
      </c>
      <c r="BZ7" s="53">
        <f t="shared" si="15"/>
        <v>10272</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216.8</v>
      </c>
      <c r="DL7" s="52">
        <f t="shared" ref="DL7:DT7" si="17">DL8</f>
        <v>216.8</v>
      </c>
      <c r="DM7" s="52">
        <f t="shared" si="17"/>
        <v>180.4</v>
      </c>
      <c r="DN7" s="52">
        <f t="shared" si="17"/>
        <v>158.9</v>
      </c>
      <c r="DO7" s="52">
        <f t="shared" si="17"/>
        <v>171</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132012</v>
      </c>
      <c r="D8" s="55">
        <v>47</v>
      </c>
      <c r="E8" s="55">
        <v>14</v>
      </c>
      <c r="F8" s="55">
        <v>0</v>
      </c>
      <c r="G8" s="55">
        <v>4</v>
      </c>
      <c r="H8" s="55" t="s">
        <v>108</v>
      </c>
      <c r="I8" s="55" t="s">
        <v>109</v>
      </c>
      <c r="J8" s="55" t="s">
        <v>110</v>
      </c>
      <c r="K8" s="55" t="s">
        <v>111</v>
      </c>
      <c r="L8" s="55" t="s">
        <v>112</v>
      </c>
      <c r="M8" s="55" t="s">
        <v>113</v>
      </c>
      <c r="N8" s="55" t="s">
        <v>114</v>
      </c>
      <c r="O8" s="56" t="s">
        <v>115</v>
      </c>
      <c r="P8" s="57" t="s">
        <v>116</v>
      </c>
      <c r="Q8" s="57" t="s">
        <v>117</v>
      </c>
      <c r="R8" s="58">
        <v>29</v>
      </c>
      <c r="S8" s="57" t="s">
        <v>118</v>
      </c>
      <c r="T8" s="57" t="s">
        <v>119</v>
      </c>
      <c r="U8" s="58">
        <v>3214</v>
      </c>
      <c r="V8" s="58">
        <v>107</v>
      </c>
      <c r="W8" s="58">
        <v>240</v>
      </c>
      <c r="X8" s="57" t="s">
        <v>120</v>
      </c>
      <c r="Y8" s="59">
        <v>100</v>
      </c>
      <c r="Z8" s="59">
        <v>98</v>
      </c>
      <c r="AA8" s="59">
        <v>98.8</v>
      </c>
      <c r="AB8" s="59">
        <v>100.1</v>
      </c>
      <c r="AC8" s="59">
        <v>100.1</v>
      </c>
      <c r="AD8" s="59">
        <v>127.8</v>
      </c>
      <c r="AE8" s="59">
        <v>146.5</v>
      </c>
      <c r="AF8" s="59">
        <v>142.69999999999999</v>
      </c>
      <c r="AG8" s="59">
        <v>156.80000000000001</v>
      </c>
      <c r="AH8" s="59">
        <v>166.4</v>
      </c>
      <c r="AI8" s="56">
        <v>1604.7</v>
      </c>
      <c r="AJ8" s="59">
        <v>90.8</v>
      </c>
      <c r="AK8" s="59">
        <v>87.7</v>
      </c>
      <c r="AL8" s="59">
        <v>87</v>
      </c>
      <c r="AM8" s="59">
        <v>90</v>
      </c>
      <c r="AN8" s="59">
        <v>88.2</v>
      </c>
      <c r="AO8" s="59">
        <v>6.6</v>
      </c>
      <c r="AP8" s="59">
        <v>5.5</v>
      </c>
      <c r="AQ8" s="59">
        <v>4.0999999999999996</v>
      </c>
      <c r="AR8" s="59">
        <v>3.7</v>
      </c>
      <c r="AS8" s="59">
        <v>3.2</v>
      </c>
      <c r="AT8" s="56">
        <v>3.8</v>
      </c>
      <c r="AU8" s="60">
        <v>2400</v>
      </c>
      <c r="AV8" s="60">
        <v>2386</v>
      </c>
      <c r="AW8" s="60">
        <v>2852</v>
      </c>
      <c r="AX8" s="60">
        <v>3301</v>
      </c>
      <c r="AY8" s="60">
        <v>0</v>
      </c>
      <c r="AZ8" s="60">
        <v>67</v>
      </c>
      <c r="BA8" s="60">
        <v>56</v>
      </c>
      <c r="BB8" s="60">
        <v>65</v>
      </c>
      <c r="BC8" s="60">
        <v>81</v>
      </c>
      <c r="BD8" s="60">
        <v>7</v>
      </c>
      <c r="BE8" s="60">
        <v>39</v>
      </c>
      <c r="BF8" s="59">
        <v>-984.9</v>
      </c>
      <c r="BG8" s="59">
        <v>-1076.2</v>
      </c>
      <c r="BH8" s="59">
        <v>-927.9</v>
      </c>
      <c r="BI8" s="59">
        <v>-1020.6</v>
      </c>
      <c r="BJ8" s="59">
        <v>-889.1</v>
      </c>
      <c r="BK8" s="59">
        <v>-25.9</v>
      </c>
      <c r="BL8" s="59">
        <v>-24.6</v>
      </c>
      <c r="BM8" s="59">
        <v>-29.2</v>
      </c>
      <c r="BN8" s="59">
        <v>-810.7</v>
      </c>
      <c r="BO8" s="59">
        <v>-15.1</v>
      </c>
      <c r="BP8" s="56">
        <v>2</v>
      </c>
      <c r="BQ8" s="60">
        <v>-201866</v>
      </c>
      <c r="BR8" s="60">
        <v>-200900</v>
      </c>
      <c r="BS8" s="60">
        <v>-204084</v>
      </c>
      <c r="BT8" s="61">
        <v>-204887</v>
      </c>
      <c r="BU8" s="61">
        <v>-202898</v>
      </c>
      <c r="BV8" s="60">
        <v>2220</v>
      </c>
      <c r="BW8" s="60">
        <v>3097</v>
      </c>
      <c r="BX8" s="60">
        <v>6051</v>
      </c>
      <c r="BY8" s="60">
        <v>9971</v>
      </c>
      <c r="BZ8" s="60">
        <v>10272</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145.19999999999999</v>
      </c>
      <c r="DF8" s="59">
        <v>219.9</v>
      </c>
      <c r="DG8" s="59">
        <v>107.1</v>
      </c>
      <c r="DH8" s="59">
        <v>143.6</v>
      </c>
      <c r="DI8" s="59">
        <v>114.8</v>
      </c>
      <c r="DJ8" s="56">
        <v>73.400000000000006</v>
      </c>
      <c r="DK8" s="59">
        <v>216.8</v>
      </c>
      <c r="DL8" s="59">
        <v>216.8</v>
      </c>
      <c r="DM8" s="59">
        <v>180.4</v>
      </c>
      <c r="DN8" s="59">
        <v>158.9</v>
      </c>
      <c r="DO8" s="59">
        <v>171</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川邉　美穂</cp:lastModifiedBy>
  <cp:lastPrinted>2026-01-23T00:26:46Z</cp:lastPrinted>
  <dcterms:created xsi:type="dcterms:W3CDTF">2025-12-12T09:28:08Z</dcterms:created>
  <dcterms:modified xsi:type="dcterms:W3CDTF">2026-01-23T00:37:00Z</dcterms:modified>
  <cp:category/>
</cp:coreProperties>
</file>