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1.136.20\交通事業課\04駐車場・はちバスライン\01市営駐車場\05公営企業会計\経営比較分析表\令和6年度決算\1.19通知\提出用\"/>
    </mc:Choice>
  </mc:AlternateContent>
  <xr:revisionPtr revIDLastSave="0" documentId="13_ncr:1_{39A8A1DB-70FD-4F64-A9DB-B701E93D7835}" xr6:coauthVersionLast="47" xr6:coauthVersionMax="47" xr10:uidLastSave="{00000000-0000-0000-0000-000000000000}"/>
  <workbookProtection workbookAlgorithmName="SHA-512" workbookHashValue="4LHxbh8Jawjo5YB0V9VifA9sYSDEiF1alPDpRG+aeeAkbSOW4yTY5Sa/8a+8V8A+I+djYrBKSxFXauzs8NP86g==" workbookSaltValue="XnPXmkovKiDvU1y7Ck0PWQ=="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MI78" i="4" s="1"/>
  <c r="DH7" i="5"/>
  <c r="LT78" i="4" s="1"/>
  <c r="DG7" i="5"/>
  <c r="LE78" i="4" s="1"/>
  <c r="DF7" i="5"/>
  <c r="KP78" i="4" s="1"/>
  <c r="DE7" i="5"/>
  <c r="DD7" i="5"/>
  <c r="DC7" i="5"/>
  <c r="DB7" i="5"/>
  <c r="LE77" i="4" s="1"/>
  <c r="DA7" i="5"/>
  <c r="CZ7" i="5"/>
  <c r="CN7" i="5"/>
  <c r="CM7" i="5"/>
  <c r="BZ7" i="5"/>
  <c r="BY7" i="5"/>
  <c r="BX7" i="5"/>
  <c r="BW7" i="5"/>
  <c r="BV7" i="5"/>
  <c r="BU7" i="5"/>
  <c r="MA52" i="4" s="1"/>
  <c r="BT7" i="5"/>
  <c r="BS7" i="5"/>
  <c r="KO52" i="4" s="1"/>
  <c r="BR7" i="5"/>
  <c r="BQ7" i="5"/>
  <c r="BO7" i="5"/>
  <c r="BN7" i="5"/>
  <c r="GQ53" i="4" s="1"/>
  <c r="BM7" i="5"/>
  <c r="BL7" i="5"/>
  <c r="BK7" i="5"/>
  <c r="BJ7" i="5"/>
  <c r="BI7" i="5"/>
  <c r="BH7" i="5"/>
  <c r="BG7" i="5"/>
  <c r="FE52" i="4" s="1"/>
  <c r="BF7" i="5"/>
  <c r="EL52" i="4" s="1"/>
  <c r="BD7" i="5"/>
  <c r="BC7" i="5"/>
  <c r="BB7" i="5"/>
  <c r="BA7" i="5"/>
  <c r="AN53" i="4" s="1"/>
  <c r="AZ7" i="5"/>
  <c r="AY7" i="5"/>
  <c r="AX7" i="5"/>
  <c r="AW7" i="5"/>
  <c r="AV7" i="5"/>
  <c r="AU7" i="5"/>
  <c r="AS7" i="5"/>
  <c r="AR7" i="5"/>
  <c r="AQ7" i="5"/>
  <c r="FX32" i="4" s="1"/>
  <c r="AP7" i="5"/>
  <c r="FE32" i="4" s="1"/>
  <c r="AO7" i="5"/>
  <c r="AN7" i="5"/>
  <c r="HJ31" i="4" s="1"/>
  <c r="AM7" i="5"/>
  <c r="AL7" i="5"/>
  <c r="AK7" i="5"/>
  <c r="AJ7" i="5"/>
  <c r="EL31" i="4" s="1"/>
  <c r="AH7" i="5"/>
  <c r="AG7" i="5"/>
  <c r="AF7" i="5"/>
  <c r="AE7" i="5"/>
  <c r="AN32" i="4" s="1"/>
  <c r="AD7" i="5"/>
  <c r="U32" i="4" s="1"/>
  <c r="AC7" i="5"/>
  <c r="AB7" i="5"/>
  <c r="BZ31" i="4" s="1"/>
  <c r="AA7" i="5"/>
  <c r="BG31" i="4" s="1"/>
  <c r="Z7" i="5"/>
  <c r="Y7" i="5"/>
  <c r="X7" i="5"/>
  <c r="W7" i="5"/>
  <c r="V7" i="5"/>
  <c r="U7" i="5"/>
  <c r="T7" i="5"/>
  <c r="S7" i="5"/>
  <c r="HX8" i="4" s="1"/>
  <c r="R7" i="5"/>
  <c r="Q7" i="5"/>
  <c r="P7" i="5"/>
  <c r="O7" i="5"/>
  <c r="N7" i="5"/>
  <c r="FJ8" i="4" s="1"/>
  <c r="M7" i="5"/>
  <c r="DU8" i="4" s="1"/>
  <c r="L7" i="5"/>
  <c r="K7" i="5"/>
  <c r="AQ8" i="4" s="1"/>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KA78" i="4"/>
  <c r="IT78" i="4"/>
  <c r="IE78" i="4"/>
  <c r="HP78" i="4"/>
  <c r="HA78" i="4"/>
  <c r="GL78" i="4"/>
  <c r="BZ78" i="4"/>
  <c r="BK78" i="4"/>
  <c r="AV78" i="4"/>
  <c r="AG78" i="4"/>
  <c r="R78" i="4"/>
  <c r="MI77" i="4"/>
  <c r="LT77" i="4"/>
  <c r="KP77" i="4"/>
  <c r="KA77" i="4"/>
  <c r="IT77" i="4"/>
  <c r="IE77" i="4"/>
  <c r="HP77" i="4"/>
  <c r="HA77" i="4"/>
  <c r="GL77" i="4"/>
  <c r="BZ77" i="4"/>
  <c r="BK77" i="4"/>
  <c r="AV77" i="4"/>
  <c r="AG77" i="4"/>
  <c r="R77" i="4"/>
  <c r="CV76" i="4"/>
  <c r="CV67" i="4"/>
  <c r="MA53" i="4"/>
  <c r="LH53" i="4"/>
  <c r="KO53" i="4"/>
  <c r="JV53" i="4"/>
  <c r="JC53" i="4"/>
  <c r="HJ53" i="4"/>
  <c r="FX53" i="4"/>
  <c r="FE53" i="4"/>
  <c r="EL53" i="4"/>
  <c r="CS53" i="4"/>
  <c r="BZ53" i="4"/>
  <c r="BG53" i="4"/>
  <c r="U53" i="4"/>
  <c r="LH52" i="4"/>
  <c r="JV52" i="4"/>
  <c r="JC52" i="4"/>
  <c r="HJ52" i="4"/>
  <c r="GQ52" i="4"/>
  <c r="FX52" i="4"/>
  <c r="CS52" i="4"/>
  <c r="BZ52" i="4"/>
  <c r="BG52" i="4"/>
  <c r="AN52" i="4"/>
  <c r="U52" i="4"/>
  <c r="MA32" i="4"/>
  <c r="LH32" i="4"/>
  <c r="KO32" i="4"/>
  <c r="JV32" i="4"/>
  <c r="JC32" i="4"/>
  <c r="HJ32" i="4"/>
  <c r="GQ32" i="4"/>
  <c r="EL32" i="4"/>
  <c r="CS32" i="4"/>
  <c r="BZ32" i="4"/>
  <c r="BG32" i="4"/>
  <c r="MA31" i="4"/>
  <c r="LH31" i="4"/>
  <c r="KO31" i="4"/>
  <c r="JV31" i="4"/>
  <c r="JC31" i="4"/>
  <c r="GQ31" i="4"/>
  <c r="FX31" i="4"/>
  <c r="FE31" i="4"/>
  <c r="CS31" i="4"/>
  <c r="AN31" i="4"/>
  <c r="U31" i="4"/>
  <c r="LJ10" i="4"/>
  <c r="JQ10" i="4"/>
  <c r="HX10" i="4"/>
  <c r="DU10" i="4"/>
  <c r="CF10" i="4"/>
  <c r="B10" i="4"/>
  <c r="LJ8" i="4"/>
  <c r="JQ8" i="4"/>
  <c r="CF8" i="4"/>
  <c r="B8" i="4"/>
  <c r="B6" i="4" l="1"/>
  <c r="CS30" i="4"/>
  <c r="BZ76" i="4"/>
  <c r="MA51" i="4"/>
  <c r="MI76" i="4"/>
  <c r="HJ51" i="4"/>
  <c r="MA30" i="4"/>
  <c r="IT76" i="4"/>
  <c r="CS51" i="4"/>
  <c r="HJ30" i="4"/>
  <c r="C11" i="5"/>
  <c r="D11" i="5"/>
  <c r="E11" i="5"/>
  <c r="B11" i="5"/>
  <c r="IE76" i="4" l="1"/>
  <c r="BZ51" i="4"/>
  <c r="GQ30" i="4"/>
  <c r="BZ30" i="4"/>
  <c r="BK76" i="4"/>
  <c r="LH51" i="4"/>
  <c r="LT76" i="4"/>
  <c r="GQ51" i="4"/>
  <c r="LH30" i="4"/>
  <c r="LE76" i="4"/>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<sst xmlns="http://schemas.openxmlformats.org/spreadsheetml/2006/main" count="278" uniqueCount="130">
  <si>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</si>
  <si>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</si>
  <si>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</si>
  <si>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</si>
  <si>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</si>
  <si>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</si>
  <si>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</si>
  <si>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</si>
  <si>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</si>
  <si>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</si>
  <si>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</si>
  <si>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</si>
  <si>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</si>
  <si>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</si>
  <si>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</si>
  <si>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</si>
  <si>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</si>
  <si>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</si>
  <si>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</si>
  <si>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</si>
  <si>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</si>
  <si>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</si>
  <si>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</si>
  <si>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</si>
  <si>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</si>
  <si>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</si>
  <si>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</si>
  <si>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</si>
  <si>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</si>
  <si>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</si>
  <si>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</si>
  <si>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</si>
  <si>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</si>
  <si>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</si>
  <si>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</si>
  <si>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</si>
  <si>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</si>
  <si>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</si>
  <si>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</si>
  <si>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</si>
  <si>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</si>
  <si>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</si>
  <si>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</si>
  <si>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</si>
  <si>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</si>
  <si>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</si>
  <si>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</si>
  <si>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</si>
  <si>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</si>
  <si>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</si>
  <si>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</si>
  <si>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</si>
  <si>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</si>
  <si>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</si>
  <si>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</si>
  <si>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</si>
  <si>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</si>
  <si>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</si>
  <si>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</si>
  <si>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</si>
  <si>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</si>
  <si>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</si>
  <si>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</si>
  <si>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</si>
  <si>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</si>
  <si>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</si>
  <si>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</si>
  <si>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</si>
  <si>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</si>
  <si>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</si>
  <si>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</si>
  <si>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</si>
  <si>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</si>
  <si>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</si>
  <si>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</si>
  <si>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</si>
  <si>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</si>
  <si>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</si>
  <si>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</si>
  <si>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</si>
  <si>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</si>
  <si>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</si>
  <si>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</si>
  <si>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</si>
  <si>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</si>
  <si>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</si>
  <si>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</si>
  <si>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</si>
  <si>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</si>
  <si>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</si>
  <si>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</si>
  <si>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</si>
  <si>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</si>
  <si>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</si>
  <si>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</si>
  <si>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</si>
  <si>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</si>
  <si>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</si>
  <si>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</si>
  <si>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</si>
  <si>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当該値(N-3)</t>
    <phoneticPr fontId="5"/>
  </si>
  <si>
    <t>当該値(N-2)</t>
    <phoneticPr fontId="5"/>
  </si>
  <si>
    <t>当該値(N)</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</si>
  <si>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</si>
  <si>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</si>
  <si>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</si>
  <si>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</si>
  <si>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</si>
  <si>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</si>
  <si>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八王子市営旭町駐車場</t>
  </si>
  <si>
    <t>法非適用</t>
  </si>
  <si>
    <t>駐車場整備事業</t>
  </si>
  <si>
    <t>-</t>
  </si>
  <si>
    <t>Ａ２Ｂ１</t>
  </si>
  <si>
    <t>非設置</t>
  </si>
  <si>
    <t>該当数値なし</t>
  </si>
  <si>
    <t>届出駐車場 附置義務駐車施設</t>
  </si>
  <si>
    <t>地下式</t>
  </si>
  <si>
    <t>商業施設</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</si>
  <si>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</si>
  <si>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</si>
  <si>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</si>
  <si>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</si>
  <si>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</si>
  <si>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</si>
  <si>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</si>
  <si>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◆⑥有形固定資産減価償却率、⑨累積欠損金比率
　法非適用のため、該当数値なし。
◆⑦敷地の地価
　借地であるため該当数値なし。
◆⑧設備投資見込額
　公共施設等の長寿命化と財政負担の健全化を実現することを目的とした、八王子市中長期保全計画に基づく、令和７年度から10年間の見込額である。本駐車場を安全に運営していくために必要な修繕及び更新工事の総計額となっている。
　躯体については、ビル管理者が対応しており、区分所有に応じた負担がある。
◆⑩企業債残高対料金収入比率
　残高なし。</t>
    <phoneticPr fontId="5"/>
  </si>
  <si>
    <t>　前年度と比較して、時間貸利用が増加したため、利用料金収入が増加した。
　しかし、固定的経費（土地代）等により未だ収支赤字が続いている状況である。
　令和３年度から指定管理者制度の利用料金制へ移行したため、民間企業のノウハウをより一層活用しつつ、定期利用が多い施設特性を活かした改善を実施していく。</t>
    <rPh sb="10" eb="12">
      <t>ジカン</t>
    </rPh>
    <rPh sb="12" eb="13">
      <t>ガ</t>
    </rPh>
    <rPh sb="13" eb="15">
      <t>リヨウ</t>
    </rPh>
    <phoneticPr fontId="5"/>
  </si>
  <si>
    <t xml:space="preserve">◆①収益的収支比率
　前年度より、四輪車・二輪車共に時間貸利用が増加したものの、四輪車の定期利用が減少したため、収益的収支比率が減少した。また、固定費である土地代等の影響により、未だ収支赤字が続いている。
◆②他会計補助金比率、③駐車台数一台当たりの他会計補助金額
　赤字部分については同一会計である北口地下駐車場の収益を充当しているため、他会計からの補助金はない。
◆④売上高GOP比率、⑤EBITDA
　前述のとおり、固定費の影響により依然として赤字が続いており、低い数値となっている。
なお、⑤EBITDAの令和3年度については、誤りのため「△14,339千円」が正しい数値。
</t>
    <rPh sb="26" eb="28">
      <t>ジカン</t>
    </rPh>
    <rPh sb="28" eb="29">
      <t>ガ</t>
    </rPh>
    <rPh sb="29" eb="31">
      <t>リヨウ</t>
    </rPh>
    <rPh sb="46" eb="48">
      <t>リヨウ</t>
    </rPh>
    <rPh sb="64" eb="66">
      <t>ゲンショウ</t>
    </rPh>
    <rPh sb="213" eb="216">
      <t>コテイヒ</t>
    </rPh>
    <rPh sb="217" eb="219">
      <t>エイキョウ</t>
    </rPh>
    <phoneticPr fontId="5"/>
  </si>
  <si>
    <t>◆⑪稼働率
　前年度と比較し、本駐車場の時間貸利用が増加しため本指標については、微増した。
　本駐車場は、定期利用が大部分を占めているため、１台あたりの平均駐車時間が長く、類似駐車場と比較すると低い数値となっている。</t>
    <rPh sb="26" eb="28">
      <t>ゾウカ</t>
    </rPh>
    <rPh sb="40" eb="42">
      <t>ビゾウ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</si>
</sst>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70.7</c:v>
                </c:pt>
                <c:pt idx="1">
                  <c:v>80.099999999999994</c:v>
                </c:pt>
                <c:pt idx="2">
                  <c:v>87.8</c:v>
                </c:pt>
                <c:pt idx="3">
                  <c:v>90.7</c:v>
                </c:pt>
                <c:pt idx="4">
                  <c:v>86</c:v>
                </c:pt>
              </c:numCache>
            </c:numRef>
          </c:val>
          <c:extLst>
            <c:ext xmlns:c16="http://schemas.microsoft.com/office/drawing/2014/chart" uri="{C3380CC4-5D6E-409C-BE32-E72D297353CC}">
              <c16:uniqueId val="{00000000-4887-48B9-BC00-913598957ED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4887-48B9-BC00-913598957ED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AFF-4DDC-83BC-6ED8F2D32F38}"/>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8AFF-4DDC-83BC-6ED8F2D32F38}"/>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3E67-471F-B9CA-8EFD66C291F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E67-471F-B9CA-8EFD66C291F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AD35-4DF9-8357-301FE7D32C2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D35-4DF9-8357-301FE7D32C2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91A-4D0A-86D3-6D33128F259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D91A-4D0A-86D3-6D33128F259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217-4D26-8296-F51EEADB6A3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5217-4D26-8296-F51EEADB6A3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50</c:v>
                </c:pt>
                <c:pt idx="1">
                  <c:v>43.9</c:v>
                </c:pt>
                <c:pt idx="2">
                  <c:v>45.3</c:v>
                </c:pt>
                <c:pt idx="3">
                  <c:v>43.3</c:v>
                </c:pt>
                <c:pt idx="4">
                  <c:v>44</c:v>
                </c:pt>
              </c:numCache>
            </c:numRef>
          </c:val>
          <c:extLst>
            <c:ext xmlns:c16="http://schemas.microsoft.com/office/drawing/2014/chart" uri="{C3380CC4-5D6E-409C-BE32-E72D297353CC}">
              <c16:uniqueId val="{00000000-8049-446B-949F-C4E605EC27F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8049-446B-949F-C4E605EC27F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-41.6</c:v>
                </c:pt>
                <c:pt idx="1">
                  <c:v>-35.1</c:v>
                </c:pt>
                <c:pt idx="2">
                  <c:v>-20.2</c:v>
                </c:pt>
                <c:pt idx="3">
                  <c:v>-15.1</c:v>
                </c:pt>
                <c:pt idx="4">
                  <c:v>-24.2</c:v>
                </c:pt>
              </c:numCache>
            </c:numRef>
          </c:val>
          <c:extLst>
            <c:ext xmlns:c16="http://schemas.microsoft.com/office/drawing/2014/chart" uri="{C3380CC4-5D6E-409C-BE32-E72D297353CC}">
              <c16:uniqueId val="{00000000-214C-4645-8903-BB7EE9B19AA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214C-4645-8903-BB7EE9B19AA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-19487</c:v>
                </c:pt>
                <c:pt idx="1">
                  <c:v>2631</c:v>
                </c:pt>
                <c:pt idx="2">
                  <c:v>-8583</c:v>
                </c:pt>
                <c:pt idx="3">
                  <c:v>-7047</c:v>
                </c:pt>
                <c:pt idx="4">
                  <c:v>-10979</c:v>
                </c:pt>
              </c:numCache>
            </c:numRef>
          </c:val>
          <c:extLst>
            <c:ext xmlns:c16="http://schemas.microsoft.com/office/drawing/2014/chart" uri="{C3380CC4-5D6E-409C-BE32-E72D297353CC}">
              <c16:uniqueId val="{00000000-E01A-4762-8B23-87D97B28C78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E01A-4762-8B23-87D97B28C78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V30" zoomScaleNormal="100" zoomScaleSheetLayoutView="70" workbookViewId="0">
      <selection activeCell="ND49" sqref="ND49:NR6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3" t="str">
        <f>データ!H6&amp;"　"&amp;データ!I6</f>
        <v>東京都八王子市　八王子市営旭町駐車場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2" t="s">
        <v>1</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4"/>
      <c r="AQ7" s="122" t="s">
        <v>2</v>
      </c>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4"/>
      <c r="CF7" s="122" t="s">
        <v>3</v>
      </c>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4"/>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5" t="s">
        <v>5</v>
      </c>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2"/>
      <c r="GZ7" s="2"/>
      <c r="HA7" s="2"/>
      <c r="HB7" s="2"/>
      <c r="HC7" s="2"/>
      <c r="HD7" s="2"/>
      <c r="HE7" s="2"/>
      <c r="HF7" s="2"/>
      <c r="HG7" s="2"/>
      <c r="HH7" s="2"/>
      <c r="HI7" s="2"/>
      <c r="HJ7" s="2"/>
      <c r="HK7" s="2"/>
      <c r="HL7" s="2"/>
      <c r="HM7" s="2"/>
      <c r="HN7" s="2"/>
      <c r="HO7" s="2"/>
      <c r="HP7" s="2"/>
      <c r="HQ7" s="2"/>
      <c r="HR7" s="2"/>
      <c r="HS7" s="2"/>
      <c r="HT7" s="2"/>
      <c r="HU7" s="2"/>
      <c r="HV7" s="2"/>
      <c r="HW7" s="2"/>
      <c r="HX7" s="125" t="s">
        <v>6</v>
      </c>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t="s">
        <v>7</v>
      </c>
      <c r="JR7" s="125"/>
      <c r="JS7" s="125"/>
      <c r="JT7" s="125"/>
      <c r="JU7" s="125"/>
      <c r="JV7" s="125"/>
      <c r="JW7" s="125"/>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t="s">
        <v>8</v>
      </c>
      <c r="LK7" s="125"/>
      <c r="LL7" s="125"/>
      <c r="LM7" s="125"/>
      <c r="LN7" s="125"/>
      <c r="LO7" s="125"/>
      <c r="LP7" s="125"/>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3"/>
      <c r="ND7" s="135" t="s">
        <v>9</v>
      </c>
      <c r="NE7" s="136"/>
      <c r="NF7" s="136"/>
      <c r="NG7" s="136"/>
      <c r="NH7" s="136"/>
      <c r="NI7" s="136"/>
      <c r="NJ7" s="136"/>
      <c r="NK7" s="136"/>
      <c r="NL7" s="136"/>
      <c r="NM7" s="136"/>
      <c r="NN7" s="136"/>
      <c r="NO7" s="136"/>
      <c r="NP7" s="136"/>
      <c r="NQ7" s="137"/>
    </row>
    <row r="8" spans="1:382" ht="18.75" customHeight="1" x14ac:dyDescent="0.15">
      <c r="A8" s="2"/>
      <c r="B8" s="116" t="str">
        <f>データ!J7</f>
        <v>法非適用</v>
      </c>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8"/>
      <c r="AQ8" s="116" t="str">
        <f>データ!K7</f>
        <v>駐車場整備事業</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8"/>
      <c r="CF8" s="116" t="str">
        <f>データ!L7</f>
        <v>-</v>
      </c>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8"/>
      <c r="DU8" s="103" t="str">
        <f>データ!M7</f>
        <v>Ａ２Ｂ１</v>
      </c>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t="str">
        <f>データ!N7</f>
        <v>非設置</v>
      </c>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2"/>
      <c r="GZ8" s="2"/>
      <c r="HA8" s="2"/>
      <c r="HB8" s="2"/>
      <c r="HC8" s="2"/>
      <c r="HD8" s="2"/>
      <c r="HE8" s="2"/>
      <c r="HF8" s="2"/>
      <c r="HG8" s="2"/>
      <c r="HH8" s="2"/>
      <c r="HI8" s="2"/>
      <c r="HJ8" s="2"/>
      <c r="HK8" s="2"/>
      <c r="HL8" s="2"/>
      <c r="HM8" s="2"/>
      <c r="HN8" s="2"/>
      <c r="HO8" s="2"/>
      <c r="HP8" s="2"/>
      <c r="HQ8" s="2"/>
      <c r="HR8" s="2"/>
      <c r="HS8" s="2"/>
      <c r="HT8" s="2"/>
      <c r="HU8" s="2"/>
      <c r="HV8" s="2"/>
      <c r="HW8" s="2"/>
      <c r="HX8" s="103" t="str">
        <f>データ!S7</f>
        <v>商業施設</v>
      </c>
      <c r="HY8" s="103"/>
      <c r="HZ8" s="103"/>
      <c r="IA8" s="103"/>
      <c r="IB8" s="103"/>
      <c r="IC8" s="103"/>
      <c r="ID8" s="103"/>
      <c r="IE8" s="103"/>
      <c r="IF8" s="103"/>
      <c r="IG8" s="103"/>
      <c r="IH8" s="103"/>
      <c r="II8" s="103"/>
      <c r="IJ8" s="103"/>
      <c r="IK8" s="103"/>
      <c r="IL8" s="103"/>
      <c r="IM8" s="103"/>
      <c r="IN8" s="103"/>
      <c r="IO8" s="103"/>
      <c r="IP8" s="103"/>
      <c r="IQ8" s="103"/>
      <c r="IR8" s="103"/>
      <c r="IS8" s="103"/>
      <c r="IT8" s="103"/>
      <c r="IU8" s="103"/>
      <c r="IV8" s="103"/>
      <c r="IW8" s="103"/>
      <c r="IX8" s="103"/>
      <c r="IY8" s="103"/>
      <c r="IZ8" s="103"/>
      <c r="JA8" s="103"/>
      <c r="JB8" s="103"/>
      <c r="JC8" s="103"/>
      <c r="JD8" s="103"/>
      <c r="JE8" s="103"/>
      <c r="JF8" s="103"/>
      <c r="JG8" s="103"/>
      <c r="JH8" s="103"/>
      <c r="JI8" s="103"/>
      <c r="JJ8" s="103"/>
      <c r="JK8" s="103"/>
      <c r="JL8" s="103"/>
      <c r="JM8" s="103"/>
      <c r="JN8" s="103"/>
      <c r="JO8" s="103"/>
      <c r="JP8" s="103"/>
      <c r="JQ8" s="103" t="str">
        <f>データ!T7</f>
        <v>有</v>
      </c>
      <c r="JR8" s="103"/>
      <c r="JS8" s="103"/>
      <c r="JT8" s="103"/>
      <c r="JU8" s="103"/>
      <c r="JV8" s="103"/>
      <c r="JW8" s="103"/>
      <c r="JX8" s="103"/>
      <c r="JY8" s="103"/>
      <c r="JZ8" s="103"/>
      <c r="KA8" s="103"/>
      <c r="KB8" s="103"/>
      <c r="KC8" s="103"/>
      <c r="KD8" s="103"/>
      <c r="KE8" s="103"/>
      <c r="KF8" s="103"/>
      <c r="KG8" s="103"/>
      <c r="KH8" s="103"/>
      <c r="KI8" s="103"/>
      <c r="KJ8" s="103"/>
      <c r="KK8" s="103"/>
      <c r="KL8" s="103"/>
      <c r="KM8" s="103"/>
      <c r="KN8" s="103"/>
      <c r="KO8" s="103"/>
      <c r="KP8" s="103"/>
      <c r="KQ8" s="103"/>
      <c r="KR8" s="103"/>
      <c r="KS8" s="103"/>
      <c r="KT8" s="103"/>
      <c r="KU8" s="103"/>
      <c r="KV8" s="103"/>
      <c r="KW8" s="103"/>
      <c r="KX8" s="103"/>
      <c r="KY8" s="103"/>
      <c r="KZ8" s="103"/>
      <c r="LA8" s="103"/>
      <c r="LB8" s="103"/>
      <c r="LC8" s="103"/>
      <c r="LD8" s="103"/>
      <c r="LE8" s="103"/>
      <c r="LF8" s="103"/>
      <c r="LG8" s="103"/>
      <c r="LH8" s="103"/>
      <c r="LI8" s="103"/>
      <c r="LJ8" s="119">
        <f>データ!U7</f>
        <v>4778</v>
      </c>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3"/>
      <c r="ND8" s="130" t="s">
        <v>10</v>
      </c>
      <c r="NE8" s="131"/>
      <c r="NF8" s="120" t="s">
        <v>11</v>
      </c>
      <c r="NG8" s="120"/>
      <c r="NH8" s="120"/>
      <c r="NI8" s="120"/>
      <c r="NJ8" s="120"/>
      <c r="NK8" s="120"/>
      <c r="NL8" s="120"/>
      <c r="NM8" s="120"/>
      <c r="NN8" s="120"/>
      <c r="NO8" s="120"/>
      <c r="NP8" s="120"/>
      <c r="NQ8" s="121"/>
    </row>
    <row r="9" spans="1:382" ht="18.75" customHeight="1" x14ac:dyDescent="0.15">
      <c r="A9" s="2"/>
      <c r="B9" s="122" t="s">
        <v>12</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2" t="s">
        <v>13</v>
      </c>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4"/>
      <c r="CF9" s="122" t="s">
        <v>14</v>
      </c>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4"/>
      <c r="DU9" s="125" t="s">
        <v>15</v>
      </c>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5" t="s">
        <v>16</v>
      </c>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t="s">
        <v>17</v>
      </c>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t="s">
        <v>18</v>
      </c>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3"/>
      <c r="ND9" s="126" t="s">
        <v>19</v>
      </c>
      <c r="NE9" s="127"/>
      <c r="NF9" s="128" t="s">
        <v>20</v>
      </c>
      <c r="NG9" s="128"/>
      <c r="NH9" s="128"/>
      <c r="NI9" s="128"/>
      <c r="NJ9" s="128"/>
      <c r="NK9" s="128"/>
      <c r="NL9" s="128"/>
      <c r="NM9" s="128"/>
      <c r="NN9" s="128"/>
      <c r="NO9" s="128"/>
      <c r="NP9" s="128"/>
      <c r="NQ9" s="129"/>
    </row>
    <row r="10" spans="1:382" ht="18.75" customHeight="1" x14ac:dyDescent="0.15">
      <c r="A10" s="2"/>
      <c r="B10" s="110" t="str">
        <f>データ!O7</f>
        <v>該当数値なし</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2"/>
      <c r="AQ10" s="113" t="s">
        <v>116</v>
      </c>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5"/>
      <c r="CF10" s="116" t="str">
        <f>データ!Q7</f>
        <v>地下式</v>
      </c>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8"/>
      <c r="DU10" s="119">
        <f>データ!R7</f>
        <v>28</v>
      </c>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9">
        <f>データ!V7</f>
        <v>150</v>
      </c>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f>データ!W7</f>
        <v>400</v>
      </c>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03" t="str">
        <f>データ!X7</f>
        <v>利用料金制</v>
      </c>
      <c r="LK10" s="103"/>
      <c r="LL10" s="103"/>
      <c r="LM10" s="103"/>
      <c r="LN10" s="103"/>
      <c r="LO10" s="103"/>
      <c r="LP10" s="103"/>
      <c r="LQ10" s="103"/>
      <c r="LR10" s="103"/>
      <c r="LS10" s="103"/>
      <c r="LT10" s="103"/>
      <c r="LU10" s="103"/>
      <c r="LV10" s="103"/>
      <c r="LW10" s="103"/>
      <c r="LX10" s="103"/>
      <c r="LY10" s="103"/>
      <c r="LZ10" s="103"/>
      <c r="MA10" s="103"/>
      <c r="MB10" s="103"/>
      <c r="MC10" s="103"/>
      <c r="MD10" s="103"/>
      <c r="ME10" s="103"/>
      <c r="MF10" s="103"/>
      <c r="MG10" s="103"/>
      <c r="MH10" s="103"/>
      <c r="MI10" s="103"/>
      <c r="MJ10" s="103"/>
      <c r="MK10" s="103"/>
      <c r="ML10" s="103"/>
      <c r="MM10" s="103"/>
      <c r="MN10" s="103"/>
      <c r="MO10" s="103"/>
      <c r="MP10" s="103"/>
      <c r="MQ10" s="103"/>
      <c r="MR10" s="103"/>
      <c r="MS10" s="103"/>
      <c r="MT10" s="103"/>
      <c r="MU10" s="103"/>
      <c r="MV10" s="103"/>
      <c r="MW10" s="103"/>
      <c r="MX10" s="103"/>
      <c r="MY10" s="103"/>
      <c r="MZ10" s="103"/>
      <c r="NA10" s="103"/>
      <c r="NB10" s="103"/>
      <c r="NC10" s="2"/>
      <c r="ND10" s="104" t="s">
        <v>21</v>
      </c>
      <c r="NE10" s="105"/>
      <c r="NF10" s="106" t="s">
        <v>22</v>
      </c>
      <c r="NG10" s="106"/>
      <c r="NH10" s="106"/>
      <c r="NI10" s="106"/>
      <c r="NJ10" s="106"/>
      <c r="NK10" s="106"/>
      <c r="NL10" s="106"/>
      <c r="NM10" s="106"/>
      <c r="NN10" s="106"/>
      <c r="NO10" s="106"/>
      <c r="NP10" s="106"/>
      <c r="NQ10" s="107"/>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8" t="s">
        <v>23</v>
      </c>
      <c r="NE11" s="108"/>
      <c r="NF11" s="108"/>
      <c r="NG11" s="108"/>
      <c r="NH11" s="108"/>
      <c r="NI11" s="108"/>
      <c r="NJ11" s="108"/>
      <c r="NK11" s="108"/>
      <c r="NL11" s="108"/>
      <c r="NM11" s="108"/>
      <c r="NN11" s="108"/>
      <c r="NO11" s="108"/>
      <c r="NP11" s="108"/>
      <c r="NQ11" s="108"/>
      <c r="NR11" s="108"/>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8"/>
      <c r="NE12" s="108"/>
      <c r="NF12" s="108"/>
      <c r="NG12" s="108"/>
      <c r="NH12" s="108"/>
      <c r="NI12" s="108"/>
      <c r="NJ12" s="108"/>
      <c r="NK12" s="108"/>
      <c r="NL12" s="108"/>
      <c r="NM12" s="108"/>
      <c r="NN12" s="108"/>
      <c r="NO12" s="108"/>
      <c r="NP12" s="108"/>
      <c r="NQ12" s="108"/>
      <c r="NR12" s="108"/>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9"/>
      <c r="NE13" s="109"/>
      <c r="NF13" s="109"/>
      <c r="NG13" s="109"/>
      <c r="NH13" s="109"/>
      <c r="NI13" s="109"/>
      <c r="NJ13" s="109"/>
      <c r="NK13" s="109"/>
      <c r="NL13" s="109"/>
      <c r="NM13" s="109"/>
      <c r="NN13" s="109"/>
      <c r="NO13" s="109"/>
      <c r="NP13" s="109"/>
      <c r="NQ13" s="109"/>
      <c r="NR13" s="109"/>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100" t="s">
        <v>128</v>
      </c>
      <c r="NE15" s="101"/>
      <c r="NF15" s="101"/>
      <c r="NG15" s="101"/>
      <c r="NH15" s="101"/>
      <c r="NI15" s="101"/>
      <c r="NJ15" s="101"/>
      <c r="NK15" s="101"/>
      <c r="NL15" s="101"/>
      <c r="NM15" s="101"/>
      <c r="NN15" s="101"/>
      <c r="NO15" s="101"/>
      <c r="NP15" s="101"/>
      <c r="NQ15" s="101"/>
      <c r="NR15" s="102"/>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2"/>
      <c r="C30" s="2"/>
      <c r="D30" s="2"/>
      <c r="E30" s="2"/>
      <c r="F30" s="2"/>
      <c r="I30" s="2"/>
      <c r="J30" s="2"/>
      <c r="K30" s="2"/>
      <c r="L30" s="2"/>
      <c r="M30" s="2"/>
      <c r="N30" s="2"/>
      <c r="O30" s="2"/>
      <c r="P30" s="2"/>
      <c r="Q30" s="2"/>
      <c r="R30" s="15"/>
      <c r="S30" s="15"/>
      <c r="T30" s="15"/>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2"/>
      <c r="C31" s="2"/>
      <c r="D31" s="2"/>
      <c r="E31" s="2"/>
      <c r="F31" s="2"/>
      <c r="I31" s="17"/>
      <c r="J31" s="94" t="s">
        <v>27</v>
      </c>
      <c r="K31" s="95"/>
      <c r="L31" s="95"/>
      <c r="M31" s="95"/>
      <c r="N31" s="95"/>
      <c r="O31" s="95"/>
      <c r="P31" s="95"/>
      <c r="Q31" s="95"/>
      <c r="R31" s="95"/>
      <c r="S31" s="95"/>
      <c r="T31" s="96"/>
      <c r="U31" s="98">
        <f>データ!Y7</f>
        <v>70.7</v>
      </c>
      <c r="V31" s="98"/>
      <c r="W31" s="98"/>
      <c r="X31" s="98"/>
      <c r="Y31" s="98"/>
      <c r="Z31" s="98"/>
      <c r="AA31" s="98"/>
      <c r="AB31" s="98"/>
      <c r="AC31" s="98"/>
      <c r="AD31" s="98"/>
      <c r="AE31" s="98"/>
      <c r="AF31" s="98"/>
      <c r="AG31" s="98"/>
      <c r="AH31" s="98"/>
      <c r="AI31" s="98"/>
      <c r="AJ31" s="98"/>
      <c r="AK31" s="98"/>
      <c r="AL31" s="98"/>
      <c r="AM31" s="98"/>
      <c r="AN31" s="98">
        <f>データ!Z7</f>
        <v>80.099999999999994</v>
      </c>
      <c r="AO31" s="98"/>
      <c r="AP31" s="98"/>
      <c r="AQ31" s="98"/>
      <c r="AR31" s="98"/>
      <c r="AS31" s="98"/>
      <c r="AT31" s="98"/>
      <c r="AU31" s="98"/>
      <c r="AV31" s="98"/>
      <c r="AW31" s="98"/>
      <c r="AX31" s="98"/>
      <c r="AY31" s="98"/>
      <c r="AZ31" s="98"/>
      <c r="BA31" s="98"/>
      <c r="BB31" s="98"/>
      <c r="BC31" s="98"/>
      <c r="BD31" s="98"/>
      <c r="BE31" s="98"/>
      <c r="BF31" s="98"/>
      <c r="BG31" s="98">
        <f>データ!AA7</f>
        <v>87.8</v>
      </c>
      <c r="BH31" s="98"/>
      <c r="BI31" s="98"/>
      <c r="BJ31" s="98"/>
      <c r="BK31" s="98"/>
      <c r="BL31" s="98"/>
      <c r="BM31" s="98"/>
      <c r="BN31" s="98"/>
      <c r="BO31" s="98"/>
      <c r="BP31" s="98"/>
      <c r="BQ31" s="98"/>
      <c r="BR31" s="98"/>
      <c r="BS31" s="98"/>
      <c r="BT31" s="98"/>
      <c r="BU31" s="98"/>
      <c r="BV31" s="98"/>
      <c r="BW31" s="98"/>
      <c r="BX31" s="98"/>
      <c r="BY31" s="98"/>
      <c r="BZ31" s="98">
        <f>データ!AB7</f>
        <v>90.7</v>
      </c>
      <c r="CA31" s="98"/>
      <c r="CB31" s="98"/>
      <c r="CC31" s="98"/>
      <c r="CD31" s="98"/>
      <c r="CE31" s="98"/>
      <c r="CF31" s="98"/>
      <c r="CG31" s="98"/>
      <c r="CH31" s="98"/>
      <c r="CI31" s="98"/>
      <c r="CJ31" s="98"/>
      <c r="CK31" s="98"/>
      <c r="CL31" s="98"/>
      <c r="CM31" s="98"/>
      <c r="CN31" s="98"/>
      <c r="CO31" s="98"/>
      <c r="CP31" s="98"/>
      <c r="CQ31" s="98"/>
      <c r="CR31" s="98"/>
      <c r="CS31" s="98">
        <f>データ!AC7</f>
        <v>86</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50</v>
      </c>
      <c r="JD31" s="67"/>
      <c r="JE31" s="67"/>
      <c r="JF31" s="67"/>
      <c r="JG31" s="67"/>
      <c r="JH31" s="67"/>
      <c r="JI31" s="67"/>
      <c r="JJ31" s="67"/>
      <c r="JK31" s="67"/>
      <c r="JL31" s="67"/>
      <c r="JM31" s="67"/>
      <c r="JN31" s="67"/>
      <c r="JO31" s="67"/>
      <c r="JP31" s="67"/>
      <c r="JQ31" s="67"/>
      <c r="JR31" s="67"/>
      <c r="JS31" s="67"/>
      <c r="JT31" s="67"/>
      <c r="JU31" s="68"/>
      <c r="JV31" s="66">
        <f>データ!DL7</f>
        <v>43.9</v>
      </c>
      <c r="JW31" s="67"/>
      <c r="JX31" s="67"/>
      <c r="JY31" s="67"/>
      <c r="JZ31" s="67"/>
      <c r="KA31" s="67"/>
      <c r="KB31" s="67"/>
      <c r="KC31" s="67"/>
      <c r="KD31" s="67"/>
      <c r="KE31" s="67"/>
      <c r="KF31" s="67"/>
      <c r="KG31" s="67"/>
      <c r="KH31" s="67"/>
      <c r="KI31" s="67"/>
      <c r="KJ31" s="67"/>
      <c r="KK31" s="67"/>
      <c r="KL31" s="67"/>
      <c r="KM31" s="67"/>
      <c r="KN31" s="68"/>
      <c r="KO31" s="66">
        <f>データ!DM7</f>
        <v>45.3</v>
      </c>
      <c r="KP31" s="67"/>
      <c r="KQ31" s="67"/>
      <c r="KR31" s="67"/>
      <c r="KS31" s="67"/>
      <c r="KT31" s="67"/>
      <c r="KU31" s="67"/>
      <c r="KV31" s="67"/>
      <c r="KW31" s="67"/>
      <c r="KX31" s="67"/>
      <c r="KY31" s="67"/>
      <c r="KZ31" s="67"/>
      <c r="LA31" s="67"/>
      <c r="LB31" s="67"/>
      <c r="LC31" s="67"/>
      <c r="LD31" s="67"/>
      <c r="LE31" s="67"/>
      <c r="LF31" s="67"/>
      <c r="LG31" s="68"/>
      <c r="LH31" s="66">
        <f>データ!DN7</f>
        <v>43.3</v>
      </c>
      <c r="LI31" s="67"/>
      <c r="LJ31" s="67"/>
      <c r="LK31" s="67"/>
      <c r="LL31" s="67"/>
      <c r="LM31" s="67"/>
      <c r="LN31" s="67"/>
      <c r="LO31" s="67"/>
      <c r="LP31" s="67"/>
      <c r="LQ31" s="67"/>
      <c r="LR31" s="67"/>
      <c r="LS31" s="67"/>
      <c r="LT31" s="67"/>
      <c r="LU31" s="67"/>
      <c r="LV31" s="67"/>
      <c r="LW31" s="67"/>
      <c r="LX31" s="67"/>
      <c r="LY31" s="67"/>
      <c r="LZ31" s="68"/>
      <c r="MA31" s="66">
        <f>データ!DO7</f>
        <v>44</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2"/>
      <c r="C32" s="2"/>
      <c r="D32" s="2"/>
      <c r="E32" s="2"/>
      <c r="F32" s="2"/>
      <c r="G32" s="2"/>
      <c r="H32" s="2"/>
      <c r="I32" s="17"/>
      <c r="J32" s="94" t="s">
        <v>29</v>
      </c>
      <c r="K32" s="95"/>
      <c r="L32" s="95"/>
      <c r="M32" s="95"/>
      <c r="N32" s="95"/>
      <c r="O32" s="95"/>
      <c r="P32" s="95"/>
      <c r="Q32" s="95"/>
      <c r="R32" s="95"/>
      <c r="S32" s="95"/>
      <c r="T32" s="96"/>
      <c r="U32" s="98">
        <f>データ!AD7</f>
        <v>111.3</v>
      </c>
      <c r="V32" s="98"/>
      <c r="W32" s="98"/>
      <c r="X32" s="98"/>
      <c r="Y32" s="98"/>
      <c r="Z32" s="98"/>
      <c r="AA32" s="98"/>
      <c r="AB32" s="98"/>
      <c r="AC32" s="98"/>
      <c r="AD32" s="98"/>
      <c r="AE32" s="98"/>
      <c r="AF32" s="98"/>
      <c r="AG32" s="98"/>
      <c r="AH32" s="98"/>
      <c r="AI32" s="98"/>
      <c r="AJ32" s="98"/>
      <c r="AK32" s="98"/>
      <c r="AL32" s="98"/>
      <c r="AM32" s="98"/>
      <c r="AN32" s="98">
        <f>データ!AE7</f>
        <v>158.80000000000001</v>
      </c>
      <c r="AO32" s="98"/>
      <c r="AP32" s="98"/>
      <c r="AQ32" s="98"/>
      <c r="AR32" s="98"/>
      <c r="AS32" s="98"/>
      <c r="AT32" s="98"/>
      <c r="AU32" s="98"/>
      <c r="AV32" s="98"/>
      <c r="AW32" s="98"/>
      <c r="AX32" s="98"/>
      <c r="AY32" s="98"/>
      <c r="AZ32" s="98"/>
      <c r="BA32" s="98"/>
      <c r="BB32" s="98"/>
      <c r="BC32" s="98"/>
      <c r="BD32" s="98"/>
      <c r="BE32" s="98"/>
      <c r="BF32" s="98"/>
      <c r="BG32" s="98">
        <f>データ!AF7</f>
        <v>120.9</v>
      </c>
      <c r="BH32" s="98"/>
      <c r="BI32" s="98"/>
      <c r="BJ32" s="98"/>
      <c r="BK32" s="98"/>
      <c r="BL32" s="98"/>
      <c r="BM32" s="98"/>
      <c r="BN32" s="98"/>
      <c r="BO32" s="98"/>
      <c r="BP32" s="98"/>
      <c r="BQ32" s="98"/>
      <c r="BR32" s="98"/>
      <c r="BS32" s="98"/>
      <c r="BT32" s="98"/>
      <c r="BU32" s="98"/>
      <c r="BV32" s="98"/>
      <c r="BW32" s="98"/>
      <c r="BX32" s="98"/>
      <c r="BY32" s="98"/>
      <c r="BZ32" s="98">
        <f>データ!AG7</f>
        <v>123.1</v>
      </c>
      <c r="CA32" s="98"/>
      <c r="CB32" s="98"/>
      <c r="CC32" s="98"/>
      <c r="CD32" s="98"/>
      <c r="CE32" s="98"/>
      <c r="CF32" s="98"/>
      <c r="CG32" s="98"/>
      <c r="CH32" s="98"/>
      <c r="CI32" s="98"/>
      <c r="CJ32" s="98"/>
      <c r="CK32" s="98"/>
      <c r="CL32" s="98"/>
      <c r="CM32" s="98"/>
      <c r="CN32" s="98"/>
      <c r="CO32" s="98"/>
      <c r="CP32" s="98"/>
      <c r="CQ32" s="98"/>
      <c r="CR32" s="98"/>
      <c r="CS32" s="98">
        <f>データ!AH7</f>
        <v>116</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10.1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7.6</v>
      </c>
      <c r="FY32" s="98"/>
      <c r="FZ32" s="98"/>
      <c r="GA32" s="98"/>
      <c r="GB32" s="98"/>
      <c r="GC32" s="98"/>
      <c r="GD32" s="98"/>
      <c r="GE32" s="98"/>
      <c r="GF32" s="98"/>
      <c r="GG32" s="98"/>
      <c r="GH32" s="98"/>
      <c r="GI32" s="98"/>
      <c r="GJ32" s="98"/>
      <c r="GK32" s="98"/>
      <c r="GL32" s="98"/>
      <c r="GM32" s="98"/>
      <c r="GN32" s="98"/>
      <c r="GO32" s="98"/>
      <c r="GP32" s="98"/>
      <c r="GQ32" s="98">
        <f>データ!AR7</f>
        <v>6.6</v>
      </c>
      <c r="GR32" s="98"/>
      <c r="GS32" s="98"/>
      <c r="GT32" s="98"/>
      <c r="GU32" s="98"/>
      <c r="GV32" s="98"/>
      <c r="GW32" s="98"/>
      <c r="GX32" s="98"/>
      <c r="GY32" s="98"/>
      <c r="GZ32" s="98"/>
      <c r="HA32" s="98"/>
      <c r="HB32" s="98"/>
      <c r="HC32" s="98"/>
      <c r="HD32" s="98"/>
      <c r="HE32" s="98"/>
      <c r="HF32" s="98"/>
      <c r="HG32" s="98"/>
      <c r="HH32" s="98"/>
      <c r="HI32" s="98"/>
      <c r="HJ32" s="98">
        <f>データ!AS7</f>
        <v>5.6</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153.80000000000001</v>
      </c>
      <c r="JD32" s="67"/>
      <c r="JE32" s="67"/>
      <c r="JF32" s="67"/>
      <c r="JG32" s="67"/>
      <c r="JH32" s="67"/>
      <c r="JI32" s="67"/>
      <c r="JJ32" s="67"/>
      <c r="JK32" s="67"/>
      <c r="JL32" s="67"/>
      <c r="JM32" s="67"/>
      <c r="JN32" s="67"/>
      <c r="JO32" s="67"/>
      <c r="JP32" s="67"/>
      <c r="JQ32" s="67"/>
      <c r="JR32" s="67"/>
      <c r="JS32" s="67"/>
      <c r="JT32" s="67"/>
      <c r="JU32" s="68"/>
      <c r="JV32" s="66">
        <f>データ!DQ7</f>
        <v>163.5</v>
      </c>
      <c r="JW32" s="67"/>
      <c r="JX32" s="67"/>
      <c r="JY32" s="67"/>
      <c r="JZ32" s="67"/>
      <c r="KA32" s="67"/>
      <c r="KB32" s="67"/>
      <c r="KC32" s="67"/>
      <c r="KD32" s="67"/>
      <c r="KE32" s="67"/>
      <c r="KF32" s="67"/>
      <c r="KG32" s="67"/>
      <c r="KH32" s="67"/>
      <c r="KI32" s="67"/>
      <c r="KJ32" s="67"/>
      <c r="KK32" s="67"/>
      <c r="KL32" s="67"/>
      <c r="KM32" s="67"/>
      <c r="KN32" s="68"/>
      <c r="KO32" s="66">
        <f>データ!DR7</f>
        <v>178.3</v>
      </c>
      <c r="KP32" s="67"/>
      <c r="KQ32" s="67"/>
      <c r="KR32" s="67"/>
      <c r="KS32" s="67"/>
      <c r="KT32" s="67"/>
      <c r="KU32" s="67"/>
      <c r="KV32" s="67"/>
      <c r="KW32" s="67"/>
      <c r="KX32" s="67"/>
      <c r="KY32" s="67"/>
      <c r="KZ32" s="67"/>
      <c r="LA32" s="67"/>
      <c r="LB32" s="67"/>
      <c r="LC32" s="67"/>
      <c r="LD32" s="67"/>
      <c r="LE32" s="67"/>
      <c r="LF32" s="67"/>
      <c r="LG32" s="68"/>
      <c r="LH32" s="66">
        <f>データ!DS7</f>
        <v>181.9</v>
      </c>
      <c r="LI32" s="67"/>
      <c r="LJ32" s="67"/>
      <c r="LK32" s="67"/>
      <c r="LL32" s="67"/>
      <c r="LM32" s="67"/>
      <c r="LN32" s="67"/>
      <c r="LO32" s="67"/>
      <c r="LP32" s="67"/>
      <c r="LQ32" s="67"/>
      <c r="LR32" s="67"/>
      <c r="LS32" s="67"/>
      <c r="LT32" s="67"/>
      <c r="LU32" s="67"/>
      <c r="LV32" s="67"/>
      <c r="LW32" s="67"/>
      <c r="LX32" s="67"/>
      <c r="LY32" s="67"/>
      <c r="LZ32" s="68"/>
      <c r="MA32" s="66">
        <f>データ!DT7</f>
        <v>184.5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100" t="s">
        <v>126</v>
      </c>
      <c r="NE32" s="101"/>
      <c r="NF32" s="101"/>
      <c r="NG32" s="101"/>
      <c r="NH32" s="101"/>
      <c r="NI32" s="101"/>
      <c r="NJ32" s="101"/>
      <c r="NK32" s="101"/>
      <c r="NL32" s="101"/>
      <c r="NM32" s="101"/>
      <c r="NN32" s="101"/>
      <c r="NO32" s="101"/>
      <c r="NP32" s="101"/>
      <c r="NQ32" s="101"/>
      <c r="NR32" s="102"/>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76" t="s">
        <v>129</v>
      </c>
      <c r="NE49" s="77"/>
      <c r="NF49" s="77"/>
      <c r="NG49" s="77"/>
      <c r="NH49" s="77"/>
      <c r="NI49" s="77"/>
      <c r="NJ49" s="77"/>
      <c r="NK49" s="77"/>
      <c r="NL49" s="77"/>
      <c r="NM49" s="77"/>
      <c r="NN49" s="77"/>
      <c r="NO49" s="77"/>
      <c r="NP49" s="77"/>
      <c r="NQ49" s="77"/>
      <c r="NR49" s="78"/>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76"/>
      <c r="NE50" s="77"/>
      <c r="NF50" s="77"/>
      <c r="NG50" s="77"/>
      <c r="NH50" s="77"/>
      <c r="NI50" s="77"/>
      <c r="NJ50" s="77"/>
      <c r="NK50" s="77"/>
      <c r="NL50" s="77"/>
      <c r="NM50" s="77"/>
      <c r="NN50" s="77"/>
      <c r="NO50" s="77"/>
      <c r="NP50" s="77"/>
      <c r="NQ50" s="77"/>
      <c r="NR50" s="78"/>
    </row>
    <row r="51" spans="1:382" ht="13.5" customHeight="1" x14ac:dyDescent="0.15">
      <c r="A51" s="2"/>
      <c r="B51" s="12"/>
      <c r="C51" s="2"/>
      <c r="D51" s="2"/>
      <c r="E51" s="2"/>
      <c r="F51" s="2"/>
      <c r="I51" s="2"/>
      <c r="J51" s="2"/>
      <c r="K51" s="2"/>
      <c r="L51" s="2"/>
      <c r="M51" s="2"/>
      <c r="N51" s="2"/>
      <c r="O51" s="2"/>
      <c r="P51" s="2"/>
      <c r="Q51" s="2"/>
      <c r="R51" s="15"/>
      <c r="S51" s="15"/>
      <c r="T51" s="15"/>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76"/>
      <c r="NE51" s="77"/>
      <c r="NF51" s="77"/>
      <c r="NG51" s="77"/>
      <c r="NH51" s="77"/>
      <c r="NI51" s="77"/>
      <c r="NJ51" s="77"/>
      <c r="NK51" s="77"/>
      <c r="NL51" s="77"/>
      <c r="NM51" s="77"/>
      <c r="NN51" s="77"/>
      <c r="NO51" s="77"/>
      <c r="NP51" s="77"/>
      <c r="NQ51" s="77"/>
      <c r="NR51" s="78"/>
    </row>
    <row r="52" spans="1:382" ht="13.5" customHeight="1" x14ac:dyDescent="0.15">
      <c r="A52" s="2"/>
      <c r="B52" s="12"/>
      <c r="C52" s="2"/>
      <c r="D52" s="2"/>
      <c r="E52" s="2"/>
      <c r="F52" s="2"/>
      <c r="I52" s="17"/>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-41.6</v>
      </c>
      <c r="EM52" s="98"/>
      <c r="EN52" s="98"/>
      <c r="EO52" s="98"/>
      <c r="EP52" s="98"/>
      <c r="EQ52" s="98"/>
      <c r="ER52" s="98"/>
      <c r="ES52" s="98"/>
      <c r="ET52" s="98"/>
      <c r="EU52" s="98"/>
      <c r="EV52" s="98"/>
      <c r="EW52" s="98"/>
      <c r="EX52" s="98"/>
      <c r="EY52" s="98"/>
      <c r="EZ52" s="98"/>
      <c r="FA52" s="98"/>
      <c r="FB52" s="98"/>
      <c r="FC52" s="98"/>
      <c r="FD52" s="98"/>
      <c r="FE52" s="98">
        <f>データ!BG7</f>
        <v>-35.1</v>
      </c>
      <c r="FF52" s="98"/>
      <c r="FG52" s="98"/>
      <c r="FH52" s="98"/>
      <c r="FI52" s="98"/>
      <c r="FJ52" s="98"/>
      <c r="FK52" s="98"/>
      <c r="FL52" s="98"/>
      <c r="FM52" s="98"/>
      <c r="FN52" s="98"/>
      <c r="FO52" s="98"/>
      <c r="FP52" s="98"/>
      <c r="FQ52" s="98"/>
      <c r="FR52" s="98"/>
      <c r="FS52" s="98"/>
      <c r="FT52" s="98"/>
      <c r="FU52" s="98"/>
      <c r="FV52" s="98"/>
      <c r="FW52" s="98"/>
      <c r="FX52" s="98">
        <f>データ!BH7</f>
        <v>-20.2</v>
      </c>
      <c r="FY52" s="98"/>
      <c r="FZ52" s="98"/>
      <c r="GA52" s="98"/>
      <c r="GB52" s="98"/>
      <c r="GC52" s="98"/>
      <c r="GD52" s="98"/>
      <c r="GE52" s="98"/>
      <c r="GF52" s="98"/>
      <c r="GG52" s="98"/>
      <c r="GH52" s="98"/>
      <c r="GI52" s="98"/>
      <c r="GJ52" s="98"/>
      <c r="GK52" s="98"/>
      <c r="GL52" s="98"/>
      <c r="GM52" s="98"/>
      <c r="GN52" s="98"/>
      <c r="GO52" s="98"/>
      <c r="GP52" s="98"/>
      <c r="GQ52" s="98">
        <f>データ!BI7</f>
        <v>-15.1</v>
      </c>
      <c r="GR52" s="98"/>
      <c r="GS52" s="98"/>
      <c r="GT52" s="98"/>
      <c r="GU52" s="98"/>
      <c r="GV52" s="98"/>
      <c r="GW52" s="98"/>
      <c r="GX52" s="98"/>
      <c r="GY52" s="98"/>
      <c r="GZ52" s="98"/>
      <c r="HA52" s="98"/>
      <c r="HB52" s="98"/>
      <c r="HC52" s="98"/>
      <c r="HD52" s="98"/>
      <c r="HE52" s="98"/>
      <c r="HF52" s="98"/>
      <c r="HG52" s="98"/>
      <c r="HH52" s="98"/>
      <c r="HI52" s="98"/>
      <c r="HJ52" s="98">
        <f>データ!BJ7</f>
        <v>-24.2</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-19487</v>
      </c>
      <c r="JD52" s="97"/>
      <c r="JE52" s="97"/>
      <c r="JF52" s="97"/>
      <c r="JG52" s="97"/>
      <c r="JH52" s="97"/>
      <c r="JI52" s="97"/>
      <c r="JJ52" s="97"/>
      <c r="JK52" s="97"/>
      <c r="JL52" s="97"/>
      <c r="JM52" s="97"/>
      <c r="JN52" s="97"/>
      <c r="JO52" s="97"/>
      <c r="JP52" s="97"/>
      <c r="JQ52" s="97"/>
      <c r="JR52" s="97"/>
      <c r="JS52" s="97"/>
      <c r="JT52" s="97"/>
      <c r="JU52" s="97"/>
      <c r="JV52" s="97">
        <f>データ!BR7</f>
        <v>2631</v>
      </c>
      <c r="JW52" s="97"/>
      <c r="JX52" s="97"/>
      <c r="JY52" s="97"/>
      <c r="JZ52" s="97"/>
      <c r="KA52" s="97"/>
      <c r="KB52" s="97"/>
      <c r="KC52" s="97"/>
      <c r="KD52" s="97"/>
      <c r="KE52" s="97"/>
      <c r="KF52" s="97"/>
      <c r="KG52" s="97"/>
      <c r="KH52" s="97"/>
      <c r="KI52" s="97"/>
      <c r="KJ52" s="97"/>
      <c r="KK52" s="97"/>
      <c r="KL52" s="97"/>
      <c r="KM52" s="97"/>
      <c r="KN52" s="97"/>
      <c r="KO52" s="97">
        <f>データ!BS7</f>
        <v>-8583</v>
      </c>
      <c r="KP52" s="97"/>
      <c r="KQ52" s="97"/>
      <c r="KR52" s="97"/>
      <c r="KS52" s="97"/>
      <c r="KT52" s="97"/>
      <c r="KU52" s="97"/>
      <c r="KV52" s="97"/>
      <c r="KW52" s="97"/>
      <c r="KX52" s="97"/>
      <c r="KY52" s="97"/>
      <c r="KZ52" s="97"/>
      <c r="LA52" s="97"/>
      <c r="LB52" s="97"/>
      <c r="LC52" s="97"/>
      <c r="LD52" s="97"/>
      <c r="LE52" s="97"/>
      <c r="LF52" s="97"/>
      <c r="LG52" s="97"/>
      <c r="LH52" s="97">
        <f>データ!BT7</f>
        <v>-7047</v>
      </c>
      <c r="LI52" s="97"/>
      <c r="LJ52" s="97"/>
      <c r="LK52" s="97"/>
      <c r="LL52" s="97"/>
      <c r="LM52" s="97"/>
      <c r="LN52" s="97"/>
      <c r="LO52" s="97"/>
      <c r="LP52" s="97"/>
      <c r="LQ52" s="97"/>
      <c r="LR52" s="97"/>
      <c r="LS52" s="97"/>
      <c r="LT52" s="97"/>
      <c r="LU52" s="97"/>
      <c r="LV52" s="97"/>
      <c r="LW52" s="97"/>
      <c r="LX52" s="97"/>
      <c r="LY52" s="97"/>
      <c r="LZ52" s="97"/>
      <c r="MA52" s="97">
        <f>データ!BU7</f>
        <v>-10979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76"/>
      <c r="NE52" s="77"/>
      <c r="NF52" s="77"/>
      <c r="NG52" s="77"/>
      <c r="NH52" s="77"/>
      <c r="NI52" s="77"/>
      <c r="NJ52" s="77"/>
      <c r="NK52" s="77"/>
      <c r="NL52" s="77"/>
      <c r="NM52" s="77"/>
      <c r="NN52" s="77"/>
      <c r="NO52" s="77"/>
      <c r="NP52" s="77"/>
      <c r="NQ52" s="77"/>
      <c r="NR52" s="78"/>
    </row>
    <row r="53" spans="1:382" ht="13.5" customHeight="1" x14ac:dyDescent="0.15">
      <c r="A53" s="2"/>
      <c r="B53" s="12"/>
      <c r="C53" s="2"/>
      <c r="D53" s="2"/>
      <c r="E53" s="2"/>
      <c r="F53" s="2"/>
      <c r="G53" s="2"/>
      <c r="H53" s="2"/>
      <c r="I53" s="17"/>
      <c r="J53" s="94" t="s">
        <v>29</v>
      </c>
      <c r="K53" s="95"/>
      <c r="L53" s="95"/>
      <c r="M53" s="95"/>
      <c r="N53" s="95"/>
      <c r="O53" s="95"/>
      <c r="P53" s="95"/>
      <c r="Q53" s="95"/>
      <c r="R53" s="95"/>
      <c r="S53" s="95"/>
      <c r="T53" s="96"/>
      <c r="U53" s="97">
        <f>データ!AZ7</f>
        <v>654</v>
      </c>
      <c r="V53" s="97"/>
      <c r="W53" s="97"/>
      <c r="X53" s="97"/>
      <c r="Y53" s="97"/>
      <c r="Z53" s="97"/>
      <c r="AA53" s="97"/>
      <c r="AB53" s="97"/>
      <c r="AC53" s="97"/>
      <c r="AD53" s="97"/>
      <c r="AE53" s="97"/>
      <c r="AF53" s="97"/>
      <c r="AG53" s="97"/>
      <c r="AH53" s="97"/>
      <c r="AI53" s="97"/>
      <c r="AJ53" s="97"/>
      <c r="AK53" s="97"/>
      <c r="AL53" s="97"/>
      <c r="AM53" s="97"/>
      <c r="AN53" s="97">
        <f>データ!BA7</f>
        <v>2466</v>
      </c>
      <c r="AO53" s="97"/>
      <c r="AP53" s="97"/>
      <c r="AQ53" s="97"/>
      <c r="AR53" s="97"/>
      <c r="AS53" s="97"/>
      <c r="AT53" s="97"/>
      <c r="AU53" s="97"/>
      <c r="AV53" s="97"/>
      <c r="AW53" s="97"/>
      <c r="AX53" s="97"/>
      <c r="AY53" s="97"/>
      <c r="AZ53" s="97"/>
      <c r="BA53" s="97"/>
      <c r="BB53" s="97"/>
      <c r="BC53" s="97"/>
      <c r="BD53" s="97"/>
      <c r="BE53" s="97"/>
      <c r="BF53" s="97"/>
      <c r="BG53" s="97">
        <f>データ!BB7</f>
        <v>58</v>
      </c>
      <c r="BH53" s="97"/>
      <c r="BI53" s="97"/>
      <c r="BJ53" s="97"/>
      <c r="BK53" s="97"/>
      <c r="BL53" s="97"/>
      <c r="BM53" s="97"/>
      <c r="BN53" s="97"/>
      <c r="BO53" s="97"/>
      <c r="BP53" s="97"/>
      <c r="BQ53" s="97"/>
      <c r="BR53" s="97"/>
      <c r="BS53" s="97"/>
      <c r="BT53" s="97"/>
      <c r="BU53" s="97"/>
      <c r="BV53" s="97"/>
      <c r="BW53" s="97"/>
      <c r="BX53" s="97"/>
      <c r="BY53" s="97"/>
      <c r="BZ53" s="97">
        <f>データ!BC7</f>
        <v>49</v>
      </c>
      <c r="CA53" s="97"/>
      <c r="CB53" s="97"/>
      <c r="CC53" s="97"/>
      <c r="CD53" s="97"/>
      <c r="CE53" s="97"/>
      <c r="CF53" s="97"/>
      <c r="CG53" s="97"/>
      <c r="CH53" s="97"/>
      <c r="CI53" s="97"/>
      <c r="CJ53" s="97"/>
      <c r="CK53" s="97"/>
      <c r="CL53" s="97"/>
      <c r="CM53" s="97"/>
      <c r="CN53" s="97"/>
      <c r="CO53" s="97"/>
      <c r="CP53" s="97"/>
      <c r="CQ53" s="97"/>
      <c r="CR53" s="97"/>
      <c r="CS53" s="97">
        <f>データ!BD7</f>
        <v>25</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-81</v>
      </c>
      <c r="EM53" s="98"/>
      <c r="EN53" s="98"/>
      <c r="EO53" s="98"/>
      <c r="EP53" s="98"/>
      <c r="EQ53" s="98"/>
      <c r="ER53" s="98"/>
      <c r="ES53" s="98"/>
      <c r="ET53" s="98"/>
      <c r="EU53" s="98"/>
      <c r="EV53" s="98"/>
      <c r="EW53" s="98"/>
      <c r="EX53" s="98"/>
      <c r="EY53" s="98"/>
      <c r="EZ53" s="98"/>
      <c r="FA53" s="98"/>
      <c r="FB53" s="98"/>
      <c r="FC53" s="98"/>
      <c r="FD53" s="98"/>
      <c r="FE53" s="98">
        <f>データ!BL7</f>
        <v>-25.1</v>
      </c>
      <c r="FF53" s="98"/>
      <c r="FG53" s="98"/>
      <c r="FH53" s="98"/>
      <c r="FI53" s="98"/>
      <c r="FJ53" s="98"/>
      <c r="FK53" s="98"/>
      <c r="FL53" s="98"/>
      <c r="FM53" s="98"/>
      <c r="FN53" s="98"/>
      <c r="FO53" s="98"/>
      <c r="FP53" s="98"/>
      <c r="FQ53" s="98"/>
      <c r="FR53" s="98"/>
      <c r="FS53" s="98"/>
      <c r="FT53" s="98"/>
      <c r="FU53" s="98"/>
      <c r="FV53" s="98"/>
      <c r="FW53" s="98"/>
      <c r="FX53" s="98">
        <f>データ!BM7</f>
        <v>-18</v>
      </c>
      <c r="FY53" s="98"/>
      <c r="FZ53" s="98"/>
      <c r="GA53" s="98"/>
      <c r="GB53" s="98"/>
      <c r="GC53" s="98"/>
      <c r="GD53" s="98"/>
      <c r="GE53" s="98"/>
      <c r="GF53" s="98"/>
      <c r="GG53" s="98"/>
      <c r="GH53" s="98"/>
      <c r="GI53" s="98"/>
      <c r="GJ53" s="98"/>
      <c r="GK53" s="98"/>
      <c r="GL53" s="98"/>
      <c r="GM53" s="98"/>
      <c r="GN53" s="98"/>
      <c r="GO53" s="98"/>
      <c r="GP53" s="98"/>
      <c r="GQ53" s="98">
        <f>データ!BN7</f>
        <v>-20.7</v>
      </c>
      <c r="GR53" s="98"/>
      <c r="GS53" s="98"/>
      <c r="GT53" s="98"/>
      <c r="GU53" s="98"/>
      <c r="GV53" s="98"/>
      <c r="GW53" s="98"/>
      <c r="GX53" s="98"/>
      <c r="GY53" s="98"/>
      <c r="GZ53" s="98"/>
      <c r="HA53" s="98"/>
      <c r="HB53" s="98"/>
      <c r="HC53" s="98"/>
      <c r="HD53" s="98"/>
      <c r="HE53" s="98"/>
      <c r="HF53" s="98"/>
      <c r="HG53" s="98"/>
      <c r="HH53" s="98"/>
      <c r="HI53" s="98"/>
      <c r="HJ53" s="98">
        <f>データ!BO7</f>
        <v>-20</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4836</v>
      </c>
      <c r="JD53" s="97"/>
      <c r="JE53" s="97"/>
      <c r="JF53" s="97"/>
      <c r="JG53" s="97"/>
      <c r="JH53" s="97"/>
      <c r="JI53" s="97"/>
      <c r="JJ53" s="97"/>
      <c r="JK53" s="97"/>
      <c r="JL53" s="97"/>
      <c r="JM53" s="97"/>
      <c r="JN53" s="97"/>
      <c r="JO53" s="97"/>
      <c r="JP53" s="97"/>
      <c r="JQ53" s="97"/>
      <c r="JR53" s="97"/>
      <c r="JS53" s="97"/>
      <c r="JT53" s="97"/>
      <c r="JU53" s="97"/>
      <c r="JV53" s="97">
        <f>データ!BW7</f>
        <v>37213</v>
      </c>
      <c r="JW53" s="97"/>
      <c r="JX53" s="97"/>
      <c r="JY53" s="97"/>
      <c r="JZ53" s="97"/>
      <c r="KA53" s="97"/>
      <c r="KB53" s="97"/>
      <c r="KC53" s="97"/>
      <c r="KD53" s="97"/>
      <c r="KE53" s="97"/>
      <c r="KF53" s="97"/>
      <c r="KG53" s="97"/>
      <c r="KH53" s="97"/>
      <c r="KI53" s="97"/>
      <c r="KJ53" s="97"/>
      <c r="KK53" s="97"/>
      <c r="KL53" s="97"/>
      <c r="KM53" s="97"/>
      <c r="KN53" s="97"/>
      <c r="KO53" s="97">
        <f>データ!BX7</f>
        <v>17293</v>
      </c>
      <c r="KP53" s="97"/>
      <c r="KQ53" s="97"/>
      <c r="KR53" s="97"/>
      <c r="KS53" s="97"/>
      <c r="KT53" s="97"/>
      <c r="KU53" s="97"/>
      <c r="KV53" s="97"/>
      <c r="KW53" s="97"/>
      <c r="KX53" s="97"/>
      <c r="KY53" s="97"/>
      <c r="KZ53" s="97"/>
      <c r="LA53" s="97"/>
      <c r="LB53" s="97"/>
      <c r="LC53" s="97"/>
      <c r="LD53" s="97"/>
      <c r="LE53" s="97"/>
      <c r="LF53" s="97"/>
      <c r="LG53" s="97"/>
      <c r="LH53" s="97">
        <f>データ!BY7</f>
        <v>15316</v>
      </c>
      <c r="LI53" s="97"/>
      <c r="LJ53" s="97"/>
      <c r="LK53" s="97"/>
      <c r="LL53" s="97"/>
      <c r="LM53" s="97"/>
      <c r="LN53" s="97"/>
      <c r="LO53" s="97"/>
      <c r="LP53" s="97"/>
      <c r="LQ53" s="97"/>
      <c r="LR53" s="97"/>
      <c r="LS53" s="97"/>
      <c r="LT53" s="97"/>
      <c r="LU53" s="97"/>
      <c r="LV53" s="97"/>
      <c r="LW53" s="97"/>
      <c r="LX53" s="97"/>
      <c r="LY53" s="97"/>
      <c r="LZ53" s="97"/>
      <c r="MA53" s="97">
        <f>データ!BZ7</f>
        <v>8831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76"/>
      <c r="NE53" s="77"/>
      <c r="NF53" s="77"/>
      <c r="NG53" s="77"/>
      <c r="NH53" s="77"/>
      <c r="NI53" s="77"/>
      <c r="NJ53" s="77"/>
      <c r="NK53" s="77"/>
      <c r="NL53" s="77"/>
      <c r="NM53" s="77"/>
      <c r="NN53" s="77"/>
      <c r="NO53" s="77"/>
      <c r="NP53" s="77"/>
      <c r="NQ53" s="77"/>
      <c r="NR53" s="78"/>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76"/>
      <c r="NE54" s="77"/>
      <c r="NF54" s="77"/>
      <c r="NG54" s="77"/>
      <c r="NH54" s="77"/>
      <c r="NI54" s="77"/>
      <c r="NJ54" s="77"/>
      <c r="NK54" s="77"/>
      <c r="NL54" s="77"/>
      <c r="NM54" s="77"/>
      <c r="NN54" s="77"/>
      <c r="NO54" s="77"/>
      <c r="NP54" s="77"/>
      <c r="NQ54" s="77"/>
      <c r="NR54" s="78"/>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76"/>
      <c r="NE55" s="77"/>
      <c r="NF55" s="77"/>
      <c r="NG55" s="77"/>
      <c r="NH55" s="77"/>
      <c r="NI55" s="77"/>
      <c r="NJ55" s="77"/>
      <c r="NK55" s="77"/>
      <c r="NL55" s="77"/>
      <c r="NM55" s="77"/>
      <c r="NN55" s="77"/>
      <c r="NO55" s="77"/>
      <c r="NP55" s="77"/>
      <c r="NQ55" s="77"/>
      <c r="NR55" s="78"/>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76"/>
      <c r="NE60" s="77"/>
      <c r="NF60" s="77"/>
      <c r="NG60" s="77"/>
      <c r="NH60" s="77"/>
      <c r="NI60" s="77"/>
      <c r="NJ60" s="77"/>
      <c r="NK60" s="77"/>
      <c r="NL60" s="77"/>
      <c r="NM60" s="77"/>
      <c r="NN60" s="77"/>
      <c r="NO60" s="77"/>
      <c r="NP60" s="77"/>
      <c r="NQ60" s="77"/>
      <c r="NR60" s="78"/>
    </row>
    <row r="61" spans="1:382" ht="13.5" customHeight="1" x14ac:dyDescent="0.15">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76"/>
      <c r="NE61" s="77"/>
      <c r="NF61" s="77"/>
      <c r="NG61" s="77"/>
      <c r="NH61" s="77"/>
      <c r="NI61" s="77"/>
      <c r="NJ61" s="77"/>
      <c r="NK61" s="77"/>
      <c r="NL61" s="77"/>
      <c r="NM61" s="77"/>
      <c r="NN61" s="77"/>
      <c r="NO61" s="77"/>
      <c r="NP61" s="77"/>
      <c r="NQ61" s="77"/>
      <c r="NR61" s="78"/>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76"/>
      <c r="NE62" s="77"/>
      <c r="NF62" s="77"/>
      <c r="NG62" s="77"/>
      <c r="NH62" s="77"/>
      <c r="NI62" s="77"/>
      <c r="NJ62" s="77"/>
      <c r="NK62" s="77"/>
      <c r="NL62" s="77"/>
      <c r="NM62" s="77"/>
      <c r="NN62" s="77"/>
      <c r="NO62" s="77"/>
      <c r="NP62" s="77"/>
      <c r="NQ62" s="77"/>
      <c r="NR62" s="78"/>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76"/>
      <c r="NE63" s="77"/>
      <c r="NF63" s="77"/>
      <c r="NG63" s="77"/>
      <c r="NH63" s="77"/>
      <c r="NI63" s="77"/>
      <c r="NJ63" s="77"/>
      <c r="NK63" s="77"/>
      <c r="NL63" s="77"/>
      <c r="NM63" s="77"/>
      <c r="NN63" s="77"/>
      <c r="NO63" s="77"/>
      <c r="NP63" s="77"/>
      <c r="NQ63" s="77"/>
      <c r="NR63" s="78"/>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79"/>
      <c r="NE64" s="80"/>
      <c r="NF64" s="80"/>
      <c r="NG64" s="80"/>
      <c r="NH64" s="80"/>
      <c r="NI64" s="80"/>
      <c r="NJ64" s="80"/>
      <c r="NK64" s="80"/>
      <c r="NL64" s="80"/>
      <c r="NM64" s="80"/>
      <c r="NN64" s="80"/>
      <c r="NO64" s="80"/>
      <c r="NP64" s="80"/>
      <c r="NQ64" s="80"/>
      <c r="NR64" s="81"/>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127</v>
      </c>
      <c r="NE66" s="77"/>
      <c r="NF66" s="77"/>
      <c r="NG66" s="77"/>
      <c r="NH66" s="77"/>
      <c r="NI66" s="77"/>
      <c r="NJ66" s="77"/>
      <c r="NK66" s="77"/>
      <c r="NL66" s="77"/>
      <c r="NM66" s="77"/>
      <c r="NN66" s="77"/>
      <c r="NO66" s="77"/>
      <c r="NP66" s="77"/>
      <c r="NQ66" s="77"/>
      <c r="NR66" s="78"/>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2"/>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121054</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88</v>
      </c>
      <c r="KB78" s="67"/>
      <c r="KC78" s="67"/>
      <c r="KD78" s="67"/>
      <c r="KE78" s="67"/>
      <c r="KF78" s="67"/>
      <c r="KG78" s="67"/>
      <c r="KH78" s="67"/>
      <c r="KI78" s="67"/>
      <c r="KJ78" s="67"/>
      <c r="KK78" s="67"/>
      <c r="KL78" s="67"/>
      <c r="KM78" s="67"/>
      <c r="KN78" s="67"/>
      <c r="KO78" s="68"/>
      <c r="KP78" s="66">
        <f>データ!DF7</f>
        <v>77.3</v>
      </c>
      <c r="KQ78" s="67"/>
      <c r="KR78" s="67"/>
      <c r="KS78" s="67"/>
      <c r="KT78" s="67"/>
      <c r="KU78" s="67"/>
      <c r="KV78" s="67"/>
      <c r="KW78" s="67"/>
      <c r="KX78" s="67"/>
      <c r="KY78" s="67"/>
      <c r="KZ78" s="67"/>
      <c r="LA78" s="67"/>
      <c r="LB78" s="67"/>
      <c r="LC78" s="67"/>
      <c r="LD78" s="68"/>
      <c r="LE78" s="66">
        <f>データ!DG7</f>
        <v>51.8</v>
      </c>
      <c r="LF78" s="67"/>
      <c r="LG78" s="67"/>
      <c r="LH78" s="67"/>
      <c r="LI78" s="67"/>
      <c r="LJ78" s="67"/>
      <c r="LK78" s="67"/>
      <c r="LL78" s="67"/>
      <c r="LM78" s="67"/>
      <c r="LN78" s="67"/>
      <c r="LO78" s="67"/>
      <c r="LP78" s="67"/>
      <c r="LQ78" s="67"/>
      <c r="LR78" s="67"/>
      <c r="LS78" s="68"/>
      <c r="LT78" s="66">
        <f>データ!DH7</f>
        <v>45.3</v>
      </c>
      <c r="LU78" s="67"/>
      <c r="LV78" s="67"/>
      <c r="LW78" s="67"/>
      <c r="LX78" s="67"/>
      <c r="LY78" s="67"/>
      <c r="LZ78" s="67"/>
      <c r="MA78" s="67"/>
      <c r="MB78" s="67"/>
      <c r="MC78" s="67"/>
      <c r="MD78" s="67"/>
      <c r="ME78" s="67"/>
      <c r="MF78" s="67"/>
      <c r="MG78" s="67"/>
      <c r="MH78" s="68"/>
      <c r="MI78" s="66">
        <f>データ!DI7</f>
        <v>30</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OfUEqSwrl2Pc1DHKDOPgHCrMzHQQHEt2PPARZA0UH1RqgGufLpQleuGlt8p2HSq8qRpJA1TjH5E+zaqusJGYCg==" saltValue="PNj7zN5lQQzrNXdbtOV4e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3"/>
      <c r="I4" s="144"/>
      <c r="J4" s="144"/>
      <c r="K4" s="144"/>
      <c r="L4" s="144"/>
      <c r="M4" s="144"/>
      <c r="N4" s="144"/>
      <c r="O4" s="144"/>
      <c r="P4" s="144"/>
      <c r="Q4" s="144"/>
      <c r="R4" s="144"/>
      <c r="S4" s="144"/>
      <c r="T4" s="144"/>
      <c r="U4" s="144"/>
      <c r="V4" s="144"/>
      <c r="W4" s="144"/>
      <c r="X4" s="144"/>
      <c r="Y4" s="138" t="s">
        <v>62</v>
      </c>
      <c r="Z4" s="139"/>
      <c r="AA4" s="139"/>
      <c r="AB4" s="139"/>
      <c r="AC4" s="139"/>
      <c r="AD4" s="139"/>
      <c r="AE4" s="139"/>
      <c r="AF4" s="139"/>
      <c r="AG4" s="139"/>
      <c r="AH4" s="139"/>
      <c r="AI4" s="140"/>
      <c r="AJ4" s="145" t="s">
        <v>63</v>
      </c>
      <c r="AK4" s="145"/>
      <c r="AL4" s="145"/>
      <c r="AM4" s="145"/>
      <c r="AN4" s="145"/>
      <c r="AO4" s="145"/>
      <c r="AP4" s="145"/>
      <c r="AQ4" s="145"/>
      <c r="AR4" s="145"/>
      <c r="AS4" s="145"/>
      <c r="AT4" s="145"/>
      <c r="AU4" s="146" t="s">
        <v>64</v>
      </c>
      <c r="AV4" s="145"/>
      <c r="AW4" s="145"/>
      <c r="AX4" s="145"/>
      <c r="AY4" s="145"/>
      <c r="AZ4" s="145"/>
      <c r="BA4" s="145"/>
      <c r="BB4" s="145"/>
      <c r="BC4" s="145"/>
      <c r="BD4" s="145"/>
      <c r="BE4" s="145"/>
      <c r="BF4" s="145" t="s">
        <v>65</v>
      </c>
      <c r="BG4" s="145"/>
      <c r="BH4" s="145"/>
      <c r="BI4" s="145"/>
      <c r="BJ4" s="145"/>
      <c r="BK4" s="145"/>
      <c r="BL4" s="145"/>
      <c r="BM4" s="145"/>
      <c r="BN4" s="145"/>
      <c r="BO4" s="145"/>
      <c r="BP4" s="145"/>
      <c r="BQ4" s="146" t="s">
        <v>66</v>
      </c>
      <c r="BR4" s="145"/>
      <c r="BS4" s="145"/>
      <c r="BT4" s="145"/>
      <c r="BU4" s="145"/>
      <c r="BV4" s="145"/>
      <c r="BW4" s="145"/>
      <c r="BX4" s="145"/>
      <c r="BY4" s="145"/>
      <c r="BZ4" s="145"/>
      <c r="CA4" s="145"/>
      <c r="CB4" s="145" t="s">
        <v>67</v>
      </c>
      <c r="CC4" s="145"/>
      <c r="CD4" s="145"/>
      <c r="CE4" s="145"/>
      <c r="CF4" s="145"/>
      <c r="CG4" s="145"/>
      <c r="CH4" s="145"/>
      <c r="CI4" s="145"/>
      <c r="CJ4" s="145"/>
      <c r="CK4" s="145"/>
      <c r="CL4" s="145"/>
      <c r="CM4" s="147" t="s">
        <v>68</v>
      </c>
      <c r="CN4" s="147" t="s">
        <v>69</v>
      </c>
      <c r="CO4" s="138" t="s">
        <v>70</v>
      </c>
      <c r="CP4" s="139"/>
      <c r="CQ4" s="139"/>
      <c r="CR4" s="139"/>
      <c r="CS4" s="139"/>
      <c r="CT4" s="139"/>
      <c r="CU4" s="139"/>
      <c r="CV4" s="139"/>
      <c r="CW4" s="139"/>
      <c r="CX4" s="139"/>
      <c r="CY4" s="140"/>
      <c r="CZ4" s="145" t="s">
        <v>71</v>
      </c>
      <c r="DA4" s="145"/>
      <c r="DB4" s="145"/>
      <c r="DC4" s="145"/>
      <c r="DD4" s="145"/>
      <c r="DE4" s="145"/>
      <c r="DF4" s="145"/>
      <c r="DG4" s="145"/>
      <c r="DH4" s="145"/>
      <c r="DI4" s="145"/>
      <c r="DJ4" s="145"/>
      <c r="DK4" s="138" t="s">
        <v>72</v>
      </c>
      <c r="DL4" s="139"/>
      <c r="DM4" s="139"/>
      <c r="DN4" s="139"/>
      <c r="DO4" s="139"/>
      <c r="DP4" s="139"/>
      <c r="DQ4" s="139"/>
      <c r="DR4" s="139"/>
      <c r="DS4" s="139"/>
      <c r="DT4" s="139"/>
      <c r="DU4" s="140"/>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89</v>
      </c>
      <c r="AL5" s="47" t="s">
        <v>90</v>
      </c>
      <c r="AM5" s="47" t="s">
        <v>99</v>
      </c>
      <c r="AN5" s="47" t="s">
        <v>92</v>
      </c>
      <c r="AO5" s="47" t="s">
        <v>93</v>
      </c>
      <c r="AP5" s="47" t="s">
        <v>94</v>
      </c>
      <c r="AQ5" s="47" t="s">
        <v>95</v>
      </c>
      <c r="AR5" s="47" t="s">
        <v>96</v>
      </c>
      <c r="AS5" s="47" t="s">
        <v>97</v>
      </c>
      <c r="AT5" s="47" t="s">
        <v>98</v>
      </c>
      <c r="AU5" s="47" t="s">
        <v>88</v>
      </c>
      <c r="AV5" s="47" t="s">
        <v>100</v>
      </c>
      <c r="AW5" s="47" t="s">
        <v>101</v>
      </c>
      <c r="AX5" s="47" t="s">
        <v>91</v>
      </c>
      <c r="AY5" s="47" t="s">
        <v>102</v>
      </c>
      <c r="AZ5" s="47" t="s">
        <v>93</v>
      </c>
      <c r="BA5" s="47" t="s">
        <v>94</v>
      </c>
      <c r="BB5" s="47" t="s">
        <v>95</v>
      </c>
      <c r="BC5" s="47" t="s">
        <v>96</v>
      </c>
      <c r="BD5" s="47" t="s">
        <v>97</v>
      </c>
      <c r="BE5" s="47" t="s">
        <v>98</v>
      </c>
      <c r="BF5" s="47" t="s">
        <v>88</v>
      </c>
      <c r="BG5" s="47" t="s">
        <v>100</v>
      </c>
      <c r="BH5" s="47" t="s">
        <v>101</v>
      </c>
      <c r="BI5" s="47" t="s">
        <v>99</v>
      </c>
      <c r="BJ5" s="47" t="s">
        <v>102</v>
      </c>
      <c r="BK5" s="47" t="s">
        <v>93</v>
      </c>
      <c r="BL5" s="47" t="s">
        <v>94</v>
      </c>
      <c r="BM5" s="47" t="s">
        <v>95</v>
      </c>
      <c r="BN5" s="47" t="s">
        <v>96</v>
      </c>
      <c r="BO5" s="47" t="s">
        <v>97</v>
      </c>
      <c r="BP5" s="47" t="s">
        <v>98</v>
      </c>
      <c r="BQ5" s="47" t="s">
        <v>88</v>
      </c>
      <c r="BR5" s="47" t="s">
        <v>100</v>
      </c>
      <c r="BS5" s="47" t="s">
        <v>101</v>
      </c>
      <c r="BT5" s="47" t="s">
        <v>99</v>
      </c>
      <c r="BU5" s="47" t="s">
        <v>92</v>
      </c>
      <c r="BV5" s="47" t="s">
        <v>93</v>
      </c>
      <c r="BW5" s="47" t="s">
        <v>94</v>
      </c>
      <c r="BX5" s="47" t="s">
        <v>95</v>
      </c>
      <c r="BY5" s="47" t="s">
        <v>96</v>
      </c>
      <c r="BZ5" s="47" t="s">
        <v>97</v>
      </c>
      <c r="CA5" s="47" t="s">
        <v>98</v>
      </c>
      <c r="CB5" s="47" t="s">
        <v>103</v>
      </c>
      <c r="CC5" s="47" t="s">
        <v>89</v>
      </c>
      <c r="CD5" s="47" t="s">
        <v>101</v>
      </c>
      <c r="CE5" s="47" t="s">
        <v>91</v>
      </c>
      <c r="CF5" s="47" t="s">
        <v>102</v>
      </c>
      <c r="CG5" s="47" t="s">
        <v>93</v>
      </c>
      <c r="CH5" s="47" t="s">
        <v>94</v>
      </c>
      <c r="CI5" s="47" t="s">
        <v>95</v>
      </c>
      <c r="CJ5" s="47" t="s">
        <v>96</v>
      </c>
      <c r="CK5" s="47" t="s">
        <v>97</v>
      </c>
      <c r="CL5" s="47" t="s">
        <v>98</v>
      </c>
      <c r="CM5" s="148"/>
      <c r="CN5" s="148"/>
      <c r="CO5" s="47" t="s">
        <v>103</v>
      </c>
      <c r="CP5" s="47" t="s">
        <v>89</v>
      </c>
      <c r="CQ5" s="47" t="s">
        <v>101</v>
      </c>
      <c r="CR5" s="47" t="s">
        <v>99</v>
      </c>
      <c r="CS5" s="47" t="s">
        <v>102</v>
      </c>
      <c r="CT5" s="47" t="s">
        <v>93</v>
      </c>
      <c r="CU5" s="47" t="s">
        <v>94</v>
      </c>
      <c r="CV5" s="47" t="s">
        <v>95</v>
      </c>
      <c r="CW5" s="47" t="s">
        <v>96</v>
      </c>
      <c r="CX5" s="47" t="s">
        <v>97</v>
      </c>
      <c r="CY5" s="47" t="s">
        <v>98</v>
      </c>
      <c r="CZ5" s="47" t="s">
        <v>88</v>
      </c>
      <c r="DA5" s="47" t="s">
        <v>89</v>
      </c>
      <c r="DB5" s="47" t="s">
        <v>101</v>
      </c>
      <c r="DC5" s="47" t="s">
        <v>99</v>
      </c>
      <c r="DD5" s="47" t="s">
        <v>102</v>
      </c>
      <c r="DE5" s="47" t="s">
        <v>93</v>
      </c>
      <c r="DF5" s="47" t="s">
        <v>94</v>
      </c>
      <c r="DG5" s="47" t="s">
        <v>95</v>
      </c>
      <c r="DH5" s="47" t="s">
        <v>96</v>
      </c>
      <c r="DI5" s="47" t="s">
        <v>97</v>
      </c>
      <c r="DJ5" s="47" t="s">
        <v>35</v>
      </c>
      <c r="DK5" s="47" t="s">
        <v>88</v>
      </c>
      <c r="DL5" s="47" t="s">
        <v>89</v>
      </c>
      <c r="DM5" s="47" t="s">
        <v>90</v>
      </c>
      <c r="DN5" s="47" t="s">
        <v>91</v>
      </c>
      <c r="DO5" s="47" t="s">
        <v>102</v>
      </c>
      <c r="DP5" s="47" t="s">
        <v>93</v>
      </c>
      <c r="DQ5" s="47" t="s">
        <v>94</v>
      </c>
      <c r="DR5" s="47" t="s">
        <v>95</v>
      </c>
      <c r="DS5" s="47" t="s">
        <v>96</v>
      </c>
      <c r="DT5" s="47" t="s">
        <v>97</v>
      </c>
      <c r="DU5" s="47" t="s">
        <v>98</v>
      </c>
    </row>
    <row r="6" spans="1:125" s="54" customFormat="1" x14ac:dyDescent="0.15">
      <c r="A6" s="37" t="s">
        <v>104</v>
      </c>
      <c r="B6" s="48">
        <f>B8</f>
        <v>2024</v>
      </c>
      <c r="C6" s="48">
        <f t="shared" ref="C6:X6" si="1">C8</f>
        <v>132012</v>
      </c>
      <c r="D6" s="48">
        <f t="shared" si="1"/>
        <v>47</v>
      </c>
      <c r="E6" s="48">
        <f t="shared" si="1"/>
        <v>14</v>
      </c>
      <c r="F6" s="48">
        <f t="shared" si="1"/>
        <v>0</v>
      </c>
      <c r="G6" s="48">
        <f t="shared" si="1"/>
        <v>3</v>
      </c>
      <c r="H6" s="48" t="str">
        <f>SUBSTITUTE(H8,"　","")</f>
        <v>東京都八王子市</v>
      </c>
      <c r="I6" s="48" t="str">
        <f t="shared" si="1"/>
        <v>八王子市営旭町駐車場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 附置義務駐車施設</v>
      </c>
      <c r="Q6" s="50" t="str">
        <f t="shared" si="1"/>
        <v>地下式</v>
      </c>
      <c r="R6" s="51">
        <f t="shared" si="1"/>
        <v>28</v>
      </c>
      <c r="S6" s="50" t="str">
        <f t="shared" si="1"/>
        <v>商業施設</v>
      </c>
      <c r="T6" s="50" t="str">
        <f t="shared" si="1"/>
        <v>有</v>
      </c>
      <c r="U6" s="51">
        <f t="shared" si="1"/>
        <v>4778</v>
      </c>
      <c r="V6" s="51">
        <f t="shared" si="1"/>
        <v>150</v>
      </c>
      <c r="W6" s="51">
        <f t="shared" si="1"/>
        <v>400</v>
      </c>
      <c r="X6" s="50" t="str">
        <f t="shared" si="1"/>
        <v>利用料金制</v>
      </c>
      <c r="Y6" s="52">
        <f>IF(Y8="-",NA(),Y8)</f>
        <v>70.7</v>
      </c>
      <c r="Z6" s="52">
        <f t="shared" ref="Z6:AH6" si="2">IF(Z8="-",NA(),Z8)</f>
        <v>80.099999999999994</v>
      </c>
      <c r="AA6" s="52">
        <f t="shared" si="2"/>
        <v>87.8</v>
      </c>
      <c r="AB6" s="52">
        <f t="shared" si="2"/>
        <v>90.7</v>
      </c>
      <c r="AC6" s="52">
        <f t="shared" si="2"/>
        <v>86</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-41.6</v>
      </c>
      <c r="BG6" s="52">
        <f t="shared" ref="BG6:BO6" si="5">IF(BG8="-",NA(),BG8)</f>
        <v>-35.1</v>
      </c>
      <c r="BH6" s="52">
        <f t="shared" si="5"/>
        <v>-20.2</v>
      </c>
      <c r="BI6" s="52">
        <f t="shared" si="5"/>
        <v>-15.1</v>
      </c>
      <c r="BJ6" s="52">
        <f t="shared" si="5"/>
        <v>-24.2</v>
      </c>
      <c r="BK6" s="52">
        <f t="shared" si="5"/>
        <v>-81</v>
      </c>
      <c r="BL6" s="52">
        <f t="shared" si="5"/>
        <v>-25.1</v>
      </c>
      <c r="BM6" s="52">
        <f t="shared" si="5"/>
        <v>-18</v>
      </c>
      <c r="BN6" s="52">
        <f t="shared" si="5"/>
        <v>-20.7</v>
      </c>
      <c r="BO6" s="52">
        <f t="shared" si="5"/>
        <v>-20</v>
      </c>
      <c r="BP6" s="49" t="str">
        <f>IF(BP8="-","",IF(BP8="-","【-】","【"&amp;SUBSTITUTE(TEXT(BP8,"#,##0.0"),"-","△")&amp;"】"))</f>
        <v>【2.0】</v>
      </c>
      <c r="BQ6" s="53">
        <f>IF(BQ8="-",NA(),BQ8)</f>
        <v>-19487</v>
      </c>
      <c r="BR6" s="53">
        <f t="shared" ref="BR6:BZ6" si="6">IF(BR8="-",NA(),BR8)</f>
        <v>2631</v>
      </c>
      <c r="BS6" s="53">
        <f t="shared" si="6"/>
        <v>-8583</v>
      </c>
      <c r="BT6" s="53">
        <f t="shared" si="6"/>
        <v>-7047</v>
      </c>
      <c r="BU6" s="53">
        <f t="shared" si="6"/>
        <v>-10979</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105</v>
      </c>
      <c r="CM6" s="51">
        <f t="shared" ref="CM6:CN6" si="7">CM8</f>
        <v>0</v>
      </c>
      <c r="CN6" s="51">
        <f t="shared" si="7"/>
        <v>121054</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50</v>
      </c>
      <c r="DL6" s="52">
        <f t="shared" ref="DL6:DT6" si="9">IF(DL8="-",NA(),DL8)</f>
        <v>43.9</v>
      </c>
      <c r="DM6" s="52">
        <f t="shared" si="9"/>
        <v>45.3</v>
      </c>
      <c r="DN6" s="52">
        <f t="shared" si="9"/>
        <v>43.3</v>
      </c>
      <c r="DO6" s="52">
        <f t="shared" si="9"/>
        <v>44</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15">
      <c r="A7" s="37" t="s">
        <v>106</v>
      </c>
      <c r="B7" s="48">
        <f t="shared" ref="B7:X7" si="10">B8</f>
        <v>2024</v>
      </c>
      <c r="C7" s="48">
        <f t="shared" si="10"/>
        <v>132012</v>
      </c>
      <c r="D7" s="48">
        <f t="shared" si="10"/>
        <v>47</v>
      </c>
      <c r="E7" s="48">
        <f t="shared" si="10"/>
        <v>14</v>
      </c>
      <c r="F7" s="48">
        <f t="shared" si="10"/>
        <v>0</v>
      </c>
      <c r="G7" s="48">
        <f t="shared" si="10"/>
        <v>3</v>
      </c>
      <c r="H7" s="48" t="str">
        <f t="shared" si="10"/>
        <v>東京都　八王子市</v>
      </c>
      <c r="I7" s="48" t="str">
        <f t="shared" si="10"/>
        <v>八王子市営旭町駐車場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 附置義務駐車施設</v>
      </c>
      <c r="Q7" s="50" t="str">
        <f t="shared" si="10"/>
        <v>地下式</v>
      </c>
      <c r="R7" s="51">
        <f t="shared" si="10"/>
        <v>28</v>
      </c>
      <c r="S7" s="50" t="str">
        <f t="shared" si="10"/>
        <v>商業施設</v>
      </c>
      <c r="T7" s="50" t="str">
        <f t="shared" si="10"/>
        <v>有</v>
      </c>
      <c r="U7" s="51">
        <f t="shared" si="10"/>
        <v>4778</v>
      </c>
      <c r="V7" s="51">
        <f t="shared" si="10"/>
        <v>150</v>
      </c>
      <c r="W7" s="51">
        <f t="shared" si="10"/>
        <v>400</v>
      </c>
      <c r="X7" s="50" t="str">
        <f t="shared" si="10"/>
        <v>利用料金制</v>
      </c>
      <c r="Y7" s="52">
        <f>Y8</f>
        <v>70.7</v>
      </c>
      <c r="Z7" s="52">
        <f t="shared" ref="Z7:AH7" si="11">Z8</f>
        <v>80.099999999999994</v>
      </c>
      <c r="AA7" s="52">
        <f t="shared" si="11"/>
        <v>87.8</v>
      </c>
      <c r="AB7" s="52">
        <f t="shared" si="11"/>
        <v>90.7</v>
      </c>
      <c r="AC7" s="52">
        <f t="shared" si="11"/>
        <v>86</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-41.6</v>
      </c>
      <c r="BG7" s="52">
        <f t="shared" ref="BG7:BO7" si="14">BG8</f>
        <v>-35.1</v>
      </c>
      <c r="BH7" s="52">
        <f t="shared" si="14"/>
        <v>-20.2</v>
      </c>
      <c r="BI7" s="52">
        <f t="shared" si="14"/>
        <v>-15.1</v>
      </c>
      <c r="BJ7" s="52">
        <f t="shared" si="14"/>
        <v>-24.2</v>
      </c>
      <c r="BK7" s="52">
        <f t="shared" si="14"/>
        <v>-81</v>
      </c>
      <c r="BL7" s="52">
        <f t="shared" si="14"/>
        <v>-25.1</v>
      </c>
      <c r="BM7" s="52">
        <f t="shared" si="14"/>
        <v>-18</v>
      </c>
      <c r="BN7" s="52">
        <f t="shared" si="14"/>
        <v>-20.7</v>
      </c>
      <c r="BO7" s="52">
        <f t="shared" si="14"/>
        <v>-20</v>
      </c>
      <c r="BP7" s="49"/>
      <c r="BQ7" s="53">
        <f>BQ8</f>
        <v>-19487</v>
      </c>
      <c r="BR7" s="53">
        <f t="shared" ref="BR7:BZ7" si="15">BR8</f>
        <v>2631</v>
      </c>
      <c r="BS7" s="53">
        <f t="shared" si="15"/>
        <v>-8583</v>
      </c>
      <c r="BT7" s="53">
        <f t="shared" si="15"/>
        <v>-7047</v>
      </c>
      <c r="BU7" s="53">
        <f t="shared" si="15"/>
        <v>-10979</v>
      </c>
      <c r="BV7" s="53">
        <f t="shared" si="15"/>
        <v>4836</v>
      </c>
      <c r="BW7" s="53">
        <f t="shared" si="15"/>
        <v>37213</v>
      </c>
      <c r="BX7" s="53">
        <f t="shared" si="15"/>
        <v>17293</v>
      </c>
      <c r="BY7" s="53">
        <f t="shared" si="15"/>
        <v>15316</v>
      </c>
      <c r="BZ7" s="53">
        <f t="shared" si="15"/>
        <v>8831</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121054</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50</v>
      </c>
      <c r="DL7" s="52">
        <f t="shared" ref="DL7:DT7" si="17">DL8</f>
        <v>43.9</v>
      </c>
      <c r="DM7" s="52">
        <f t="shared" si="17"/>
        <v>45.3</v>
      </c>
      <c r="DN7" s="52">
        <f t="shared" si="17"/>
        <v>43.3</v>
      </c>
      <c r="DO7" s="52">
        <f t="shared" si="17"/>
        <v>44</v>
      </c>
      <c r="DP7" s="52">
        <f t="shared" si="17"/>
        <v>153.80000000000001</v>
      </c>
      <c r="DQ7" s="52">
        <f t="shared" si="17"/>
        <v>163.5</v>
      </c>
      <c r="DR7" s="52">
        <f t="shared" si="17"/>
        <v>178.3</v>
      </c>
      <c r="DS7" s="52">
        <f t="shared" si="17"/>
        <v>181.9</v>
      </c>
      <c r="DT7" s="52">
        <f t="shared" si="17"/>
        <v>184.5</v>
      </c>
      <c r="DU7" s="49"/>
    </row>
    <row r="8" spans="1:125" s="54" customFormat="1" x14ac:dyDescent="0.15">
      <c r="A8" s="37"/>
      <c r="B8" s="55">
        <v>2024</v>
      </c>
      <c r="C8" s="55">
        <v>132012</v>
      </c>
      <c r="D8" s="55">
        <v>47</v>
      </c>
      <c r="E8" s="55">
        <v>14</v>
      </c>
      <c r="F8" s="55">
        <v>0</v>
      </c>
      <c r="G8" s="55">
        <v>3</v>
      </c>
      <c r="H8" s="55" t="s">
        <v>108</v>
      </c>
      <c r="I8" s="55" t="s">
        <v>109</v>
      </c>
      <c r="J8" s="55" t="s">
        <v>110</v>
      </c>
      <c r="K8" s="55" t="s">
        <v>111</v>
      </c>
      <c r="L8" s="55" t="s">
        <v>112</v>
      </c>
      <c r="M8" s="55" t="s">
        <v>113</v>
      </c>
      <c r="N8" s="55" t="s">
        <v>114</v>
      </c>
      <c r="O8" s="56" t="s">
        <v>115</v>
      </c>
      <c r="P8" s="57" t="s">
        <v>116</v>
      </c>
      <c r="Q8" s="57" t="s">
        <v>117</v>
      </c>
      <c r="R8" s="58">
        <v>28</v>
      </c>
      <c r="S8" s="57" t="s">
        <v>118</v>
      </c>
      <c r="T8" s="57" t="s">
        <v>119</v>
      </c>
      <c r="U8" s="58">
        <v>4778</v>
      </c>
      <c r="V8" s="58">
        <v>150</v>
      </c>
      <c r="W8" s="58">
        <v>400</v>
      </c>
      <c r="X8" s="57" t="s">
        <v>120</v>
      </c>
      <c r="Y8" s="59">
        <v>70.7</v>
      </c>
      <c r="Z8" s="59">
        <v>80.099999999999994</v>
      </c>
      <c r="AA8" s="59">
        <v>87.8</v>
      </c>
      <c r="AB8" s="59">
        <v>90.7</v>
      </c>
      <c r="AC8" s="59">
        <v>86</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-41.6</v>
      </c>
      <c r="BG8" s="59">
        <v>-35.1</v>
      </c>
      <c r="BH8" s="59">
        <v>-20.2</v>
      </c>
      <c r="BI8" s="59">
        <v>-15.1</v>
      </c>
      <c r="BJ8" s="59">
        <v>-24.2</v>
      </c>
      <c r="BK8" s="59">
        <v>-81</v>
      </c>
      <c r="BL8" s="59">
        <v>-25.1</v>
      </c>
      <c r="BM8" s="59">
        <v>-18</v>
      </c>
      <c r="BN8" s="59">
        <v>-20.7</v>
      </c>
      <c r="BO8" s="59">
        <v>-20</v>
      </c>
      <c r="BP8" s="56">
        <v>2</v>
      </c>
      <c r="BQ8" s="60">
        <v>-19487</v>
      </c>
      <c r="BR8" s="60">
        <v>2631</v>
      </c>
      <c r="BS8" s="60">
        <v>-8583</v>
      </c>
      <c r="BT8" s="61">
        <v>-7047</v>
      </c>
      <c r="BU8" s="61">
        <v>-10979</v>
      </c>
      <c r="BV8" s="60">
        <v>4836</v>
      </c>
      <c r="BW8" s="60">
        <v>37213</v>
      </c>
      <c r="BX8" s="60">
        <v>17293</v>
      </c>
      <c r="BY8" s="60">
        <v>15316</v>
      </c>
      <c r="BZ8" s="60">
        <v>8831</v>
      </c>
      <c r="CA8" s="58">
        <v>10905</v>
      </c>
      <c r="CB8" s="59" t="s">
        <v>112</v>
      </c>
      <c r="CC8" s="59" t="s">
        <v>112</v>
      </c>
      <c r="CD8" s="59" t="s">
        <v>112</v>
      </c>
      <c r="CE8" s="59" t="s">
        <v>112</v>
      </c>
      <c r="CF8" s="59" t="s">
        <v>112</v>
      </c>
      <c r="CG8" s="59" t="s">
        <v>112</v>
      </c>
      <c r="CH8" s="59" t="s">
        <v>112</v>
      </c>
      <c r="CI8" s="59" t="s">
        <v>112</v>
      </c>
      <c r="CJ8" s="59" t="s">
        <v>112</v>
      </c>
      <c r="CK8" s="59" t="s">
        <v>112</v>
      </c>
      <c r="CL8" s="56" t="s">
        <v>112</v>
      </c>
      <c r="CM8" s="58">
        <v>0</v>
      </c>
      <c r="CN8" s="58">
        <v>121054</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88</v>
      </c>
      <c r="DF8" s="59">
        <v>77.3</v>
      </c>
      <c r="DG8" s="59">
        <v>51.8</v>
      </c>
      <c r="DH8" s="59">
        <v>45.3</v>
      </c>
      <c r="DI8" s="59">
        <v>30</v>
      </c>
      <c r="DJ8" s="56">
        <v>73.400000000000006</v>
      </c>
      <c r="DK8" s="59">
        <v>50</v>
      </c>
      <c r="DL8" s="59">
        <v>43.9</v>
      </c>
      <c r="DM8" s="59">
        <v>45.3</v>
      </c>
      <c r="DN8" s="59">
        <v>43.3</v>
      </c>
      <c r="DO8" s="59">
        <v>44</v>
      </c>
      <c r="DP8" s="59">
        <v>153.80000000000001</v>
      </c>
      <c r="DQ8" s="59">
        <v>163.5</v>
      </c>
      <c r="DR8" s="59">
        <v>178.3</v>
      </c>
      <c r="DS8" s="59">
        <v>181.9</v>
      </c>
      <c r="DT8" s="59">
        <v>184.5</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川邉　美穂</cp:lastModifiedBy>
  <cp:lastPrinted>2026-01-21T06:52:53Z</cp:lastPrinted>
  <dcterms:created xsi:type="dcterms:W3CDTF">2025-12-12T09:28:07Z</dcterms:created>
  <dcterms:modified xsi:type="dcterms:W3CDTF">2026-01-21T07:06:47Z</dcterms:modified>
  <cp:category/>
</cp:coreProperties>
</file>