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hachiouji.local\共有フォルダ\共有\001_非公開\650000_財政部\650100 財政課\事務\13 公営企業\R6年度\070121【東京都市町村課：2月3日（月）〆】公営企業に係る経営比較分析表（令和５年度決算）の分析等について（依頼）\03.都提出\"/>
    </mc:Choice>
  </mc:AlternateContent>
  <xr:revisionPtr revIDLastSave="0" documentId="13_ncr:1_{B4DF3495-3CD3-4EF6-AEFF-15D0E27284BB}" xr6:coauthVersionLast="47" xr6:coauthVersionMax="47" xr10:uidLastSave="{00000000-0000-0000-0000-000000000000}"/>
  <workbookProtection workbookAlgorithmName="SHA-512" workbookHashValue="A11akvsmJH7Vkh8Lfx1opbfEjyhzy0HJtYAtisZU3CSl0wSicM5vx+McWk7exy3zGvmUVoVf+p+BSyrtvL0pyA==" workbookSaltValue="aEqw3H3HppvmjDGSwTkDpw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LT78" i="4" s="1"/>
  <c r="DG7" i="5"/>
  <c r="LE78" i="4" s="1"/>
  <c r="DF7" i="5"/>
  <c r="KP78" i="4" s="1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FE53" i="4" s="1"/>
  <c r="BK7" i="5"/>
  <c r="EL53" i="4" s="1"/>
  <c r="BJ7" i="5"/>
  <c r="BI7" i="5"/>
  <c r="BH7" i="5"/>
  <c r="BG7" i="5"/>
  <c r="FE52" i="4" s="1"/>
  <c r="BF7" i="5"/>
  <c r="EL52" i="4" s="1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HX10" i="4" s="1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GQ53" i="4"/>
  <c r="FX53" i="4"/>
  <c r="CS53" i="4"/>
  <c r="BZ53" i="4"/>
  <c r="AN53" i="4"/>
  <c r="U53" i="4"/>
  <c r="KO52" i="4"/>
  <c r="JV52" i="4"/>
  <c r="JC52" i="4"/>
  <c r="HJ52" i="4"/>
  <c r="GQ52" i="4"/>
  <c r="FX52" i="4"/>
  <c r="BZ52" i="4"/>
  <c r="BG52" i="4"/>
  <c r="LH32" i="4"/>
  <c r="KO32" i="4"/>
  <c r="HJ32" i="4"/>
  <c r="GQ32" i="4"/>
  <c r="EL32" i="4"/>
  <c r="CS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JQ10" i="4"/>
  <c r="DU10" i="4"/>
  <c r="B10" i="4"/>
  <c r="HX8" i="4"/>
  <c r="AQ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<sst xmlns="http://schemas.openxmlformats.org/spreadsheetml/2006/main" count="278" uniqueCount="158">
  <si>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</si>
  <si>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</si>
  <si>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</si>
  <si>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</si>
  <si>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</si>
  <si>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</si>
  <si>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</si>
  <si>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</si>
  <si>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</si>
  <si>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</si>
  <si>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</si>
  <si>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</si>
  <si>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</si>
  <si>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</si>
  <si>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</si>
  <si>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</si>
  <si>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</si>
  <si>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</si>
  <si>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</si>
  <si>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</si>
  <si>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</si>
  <si>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</si>
  <si>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</si>
  <si>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</si>
  <si>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</si>
  <si>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</si>
  <si>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</si>
  <si>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</si>
  <si>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</si>
  <si>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</si>
  <si>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</si>
  <si>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</si>
  <si>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</si>
  <si>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</si>
  <si>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</si>
  <si>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</si>
  <si>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</si>
  <si>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</si>
  <si>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</si>
  <si>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</si>
  <si>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</si>
  <si>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</si>
  <si>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</si>
  <si>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</si>
  <si>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</si>
  <si>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</si>
  <si>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</si>
  <si>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</si>
  <si>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</si>
  <si>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</si>
  <si>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</si>
  <si>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</si>
  <si>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</si>
  <si>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</si>
  <si>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</si>
  <si>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</si>
  <si>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</si>
  <si>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</si>
  <si>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</si>
  <si>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</si>
  <si>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</si>
  <si>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</si>
  <si>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</si>
  <si>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</si>
  <si>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</si>
  <si>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</si>
  <si>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</si>
  <si>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</si>
  <si>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</si>
  <si>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</si>
  <si>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</si>
  <si>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</si>
  <si>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</si>
  <si>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</si>
  <si>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</si>
  <si>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</si>
  <si>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</si>
  <si>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</si>
  <si>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</si>
  <si>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</si>
  <si>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</si>
  <si>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</si>
  <si>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</si>
  <si>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</si>
  <si>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</si>
  <si>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</si>
  <si>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</si>
  <si>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</si>
  <si>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</si>
  <si>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</si>
  <si>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</si>
  <si>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</si>
  <si>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</si>
  <si>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</si>
  <si>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</si>
  <si>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</si>
  <si>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</si>
  <si>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</si>
  <si>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</si>
  <si>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</si>
  <si>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</si>
  <si>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</si>
  <si>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</si>
  <si>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</si>
  <si>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</si>
  <si>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</si>
  <si>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</si>
  <si>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</si>
  <si>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</si>
  <si>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</si>
  <si>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</si>
  <si>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</si>
  <si>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</si>
  <si>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</si>
  <si>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</si>
  <si>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</si>
  <si>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</si>
  <si>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</si>
  <si>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</si>
  <si>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</si>
  <si>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</si>
  <si>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</si>
  <si>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</si>
  <si>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</si>
  <si>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</si>
  <si>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</si>
  <si>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</si>
  <si>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</si>
  <si>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</si>
  <si>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</si>
  <si>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</si>
  <si>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</si>
  <si>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</si>
  <si>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</si>
  <si>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</si>
  <si>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</si>
  <si>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八王子市</t>
  </si>
  <si>
    <t>八王子市営南大沢駐車場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</si>
  <si>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</si>
  <si>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</si>
  <si>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</si>
  <si>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</si>
  <si>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</si>
  <si>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</si>
  <si>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</si>
  <si>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</si>
  <si>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</si>
  <si>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</si>
  <si>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</si>
  <si>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</si>
  <si>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</si>
  <si>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</si>
  <si>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</si>
  <si>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</si>
  <si>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◆⑥有形固定資産減価償却率、⑨累積欠損金比率
　法非適用のため、該当数値なし。
◆⑦敷地の地価、⑧設備投資見込額
　賃借物件の駐車場であるため、該当数値なし。
◆⑩企業債残高対料金収入比率
　借入がないため、該当数値なし。</t>
    <phoneticPr fontId="5"/>
  </si>
  <si>
    <t>◆①収益的収支比率
　時間貸が減少したが、ビルの改修工事業者による定期契約が増加したことから、収益的収支比率は横ばいで、類似駐車場と比較すると低い数値となっている。
◆②他会計補助金比率、③駐車台数一台当たりの他会計補助金額
　例年、収入よりも高い固定的経費（賃借料等）による収支赤字が続いており、赤字部分は他会計補助金によって補っているため、他会計への依存度が高い駐車場である。
◆④売上高GOP比率、⑤EBITDA
　前述のとおり、本駐車場は賃借料が高く赤字のため、これらの経営指標については、類似駐車場と比較すると著しく低い数値となっている。
　なお、⑤EBITDAの令和３年度については、誤りのため「△206,301千円」が正しい数値。</t>
    <rPh sb="11" eb="13">
      <t>ジカン</t>
    </rPh>
    <rPh sb="13" eb="14">
      <t>カ</t>
    </rPh>
    <rPh sb="15" eb="17">
      <t>ゲンショウ</t>
    </rPh>
    <rPh sb="47" eb="50">
      <t>シュウエキテキ</t>
    </rPh>
    <rPh sb="50" eb="52">
      <t>シュウシ</t>
    </rPh>
    <rPh sb="52" eb="54">
      <t>ヒリツ</t>
    </rPh>
    <rPh sb="55" eb="56">
      <t>ヨコ</t>
    </rPh>
    <rPh sb="225" eb="228">
      <t>チンシャクリョウ</t>
    </rPh>
    <rPh sb="231" eb="233">
      <t>アカジ</t>
    </rPh>
    <rPh sb="289" eb="291">
      <t>レイワ</t>
    </rPh>
    <rPh sb="292" eb="294">
      <t>ネンド</t>
    </rPh>
    <rPh sb="300" eb="301">
      <t>アヤマ</t>
    </rPh>
    <rPh sb="318" eb="319">
      <t>タダ</t>
    </rPh>
    <rPh sb="321" eb="323">
      <t>スウチ</t>
    </rPh>
    <phoneticPr fontId="5"/>
  </si>
  <si>
    <t>　法務局の移転により時間貸利用が減少したが、ビル工事業者による定期契約が増加し、全体的に収支改善に繋がった。
　しかし、本駐車場については、周辺の駐車場環境の整備が進んだことにより、公共駐車場としての意義が終了したことから、事業廃止を検討しているところである。</t>
    <rPh sb="117" eb="119">
      <t>ケントウ</t>
    </rPh>
    <phoneticPr fontId="5"/>
  </si>
  <si>
    <t>◆⑪稼働率　
　前年度と比較して、令和４年７月に法務局が撤退して以降、時間貸利用台数が減っており、本経営指標についても減少している。
　なお、本駐車場周辺においては、駐車場環境が十分に整備されているため、今後も本経営指標の増加は見込めない状況である。</t>
    <rPh sb="17" eb="19">
      <t>レイワ</t>
    </rPh>
    <rPh sb="20" eb="21">
      <t>ネン</t>
    </rPh>
    <rPh sb="22" eb="23">
      <t>ガツ</t>
    </rPh>
    <rPh sb="28" eb="30">
      <t>テッタイ</t>
    </rPh>
    <rPh sb="32" eb="34">
      <t>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</si>
</sst>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98.8</c:v>
                </c:pt>
                <c:pt idx="4">
                  <c:v>100.1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4-48D9-896B-D0867B270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4-48D9-896B-D0867B270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8-4860-BB9D-86A6F5F9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8-4860-BB9D-86A6F5F9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C83-4A2F-A52C-653DE383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3-4A2F-A52C-653DE383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6CA-4B29-9FE9-DA7F7A588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A-4B29-9FE9-DA7F7A588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90.8</c:v>
                </c:pt>
                <c:pt idx="2">
                  <c:v>87.7</c:v>
                </c:pt>
                <c:pt idx="3">
                  <c:v>87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2-4987-886E-0996FC4E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987-886E-0996FC4E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1849</c:v>
                </c:pt>
                <c:pt idx="1">
                  <c:v>2400</c:v>
                </c:pt>
                <c:pt idx="2">
                  <c:v>2386</c:v>
                </c:pt>
                <c:pt idx="3">
                  <c:v>2852</c:v>
                </c:pt>
                <c:pt idx="4">
                  <c:v>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6-455E-9643-0028BE74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6-455E-9643-0028BE74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270.10000000000002</c:v>
                </c:pt>
                <c:pt idx="1">
                  <c:v>216.8</c:v>
                </c:pt>
                <c:pt idx="2">
                  <c:v>216.8</c:v>
                </c:pt>
                <c:pt idx="3">
                  <c:v>180.4</c:v>
                </c:pt>
                <c:pt idx="4">
                  <c:v>158.9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5-4A2B-8076-50AB37E18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5-4A2B-8076-50AB37E18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-786.7</c:v>
                </c:pt>
                <c:pt idx="1">
                  <c:v>-984.9</c:v>
                </c:pt>
                <c:pt idx="2">
                  <c:v>-1076.2</c:v>
                </c:pt>
                <c:pt idx="3">
                  <c:v>-927.9</c:v>
                </c:pt>
                <c:pt idx="4">
                  <c:v>-1020.6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B-4F16-BA3B-5EE01574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B-4F16-BA3B-5EE01574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-195556</c:v>
                </c:pt>
                <c:pt idx="1">
                  <c:v>-201866</c:v>
                </c:pt>
                <c:pt idx="2">
                  <c:v>-200900</c:v>
                </c:pt>
                <c:pt idx="3">
                  <c:v>-204084</c:v>
                </c:pt>
                <c:pt idx="4">
                  <c:v>-204887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A-4004-8627-197F673C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A-4004-8627-197F673C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Y28" zoomScaleNormal="100" zoomScaleSheetLayoutView="70" workbookViewId="0">
      <selection activeCell="ND65" sqref="ND65:NR6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東京都八王子市　八王子市営南大沢駐車場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22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4"/>
      <c r="AQ7" s="122" t="s">
        <v>2</v>
      </c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4"/>
      <c r="CF7" s="122" t="s">
        <v>3</v>
      </c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4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5" t="s">
        <v>5</v>
      </c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5" t="s">
        <v>6</v>
      </c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 t="s">
        <v>7</v>
      </c>
      <c r="JR7" s="125"/>
      <c r="JS7" s="125"/>
      <c r="JT7" s="125"/>
      <c r="JU7" s="125"/>
      <c r="JV7" s="125"/>
      <c r="JW7" s="125"/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 t="s">
        <v>8</v>
      </c>
      <c r="LK7" s="125"/>
      <c r="LL7" s="125"/>
      <c r="LM7" s="125"/>
      <c r="LN7" s="125"/>
      <c r="LO7" s="125"/>
      <c r="LP7" s="125"/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3"/>
      <c r="ND7" s="135" t="s">
        <v>9</v>
      </c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7"/>
    </row>
    <row r="8" spans="1:382" ht="18.75" customHeight="1" x14ac:dyDescent="0.15">
      <c r="A8" s="2"/>
      <c r="B8" s="116" t="str">
        <f>データ!J7</f>
        <v>法非適用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8"/>
      <c r="AQ8" s="116" t="str">
        <f>データ!K7</f>
        <v>駐車場整備事業</v>
      </c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8"/>
      <c r="CF8" s="116" t="str">
        <f>データ!L7</f>
        <v>-</v>
      </c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8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9">
        <f>データ!U7</f>
        <v>3214</v>
      </c>
      <c r="LK8" s="119"/>
      <c r="LL8" s="119"/>
      <c r="LM8" s="119"/>
      <c r="LN8" s="119"/>
      <c r="LO8" s="119"/>
      <c r="LP8" s="119"/>
      <c r="LQ8" s="119"/>
      <c r="LR8" s="119"/>
      <c r="LS8" s="119"/>
      <c r="LT8" s="119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3"/>
      <c r="ND8" s="130" t="s">
        <v>10</v>
      </c>
      <c r="NE8" s="131"/>
      <c r="NF8" s="120" t="s">
        <v>11</v>
      </c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1"/>
    </row>
    <row r="9" spans="1:382" ht="18.75" customHeight="1" x14ac:dyDescent="0.15">
      <c r="A9" s="2"/>
      <c r="B9" s="122" t="s">
        <v>12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4"/>
      <c r="AQ9" s="122" t="s">
        <v>13</v>
      </c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4"/>
      <c r="CF9" s="122" t="s">
        <v>14</v>
      </c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4"/>
      <c r="DU9" s="125" t="s">
        <v>15</v>
      </c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5" t="s">
        <v>16</v>
      </c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 t="s">
        <v>17</v>
      </c>
      <c r="JR9" s="125"/>
      <c r="JS9" s="125"/>
      <c r="JT9" s="125"/>
      <c r="JU9" s="125"/>
      <c r="JV9" s="125"/>
      <c r="JW9" s="125"/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 t="s">
        <v>18</v>
      </c>
      <c r="LK9" s="125"/>
      <c r="LL9" s="125"/>
      <c r="LM9" s="125"/>
      <c r="LN9" s="125"/>
      <c r="LO9" s="125"/>
      <c r="LP9" s="125"/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3"/>
      <c r="ND9" s="126" t="s">
        <v>19</v>
      </c>
      <c r="NE9" s="127"/>
      <c r="NF9" s="128" t="s">
        <v>20</v>
      </c>
      <c r="NG9" s="128"/>
      <c r="NH9" s="128"/>
      <c r="NI9" s="128"/>
      <c r="NJ9" s="128"/>
      <c r="NK9" s="128"/>
      <c r="NL9" s="128"/>
      <c r="NM9" s="128"/>
      <c r="NN9" s="128"/>
      <c r="NO9" s="128"/>
      <c r="NP9" s="128"/>
      <c r="NQ9" s="129"/>
    </row>
    <row r="10" spans="1:382" ht="18.75" customHeight="1" x14ac:dyDescent="0.15">
      <c r="A10" s="2"/>
      <c r="B10" s="110" t="str">
        <f>データ!O7</f>
        <v>該当数値なし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2"/>
      <c r="AQ10" s="113" t="s">
        <v>144</v>
      </c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5"/>
      <c r="CF10" s="116" t="str">
        <f>データ!Q7</f>
        <v>地下式</v>
      </c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8"/>
      <c r="DU10" s="119">
        <f>データ!R7</f>
        <v>28</v>
      </c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9">
        <f>データ!V7</f>
        <v>107</v>
      </c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  <c r="IZ10" s="119"/>
      <c r="JA10" s="119"/>
      <c r="JB10" s="119"/>
      <c r="JC10" s="119"/>
      <c r="JD10" s="119"/>
      <c r="JE10" s="119"/>
      <c r="JF10" s="119"/>
      <c r="JG10" s="119"/>
      <c r="JH10" s="119"/>
      <c r="JI10" s="119"/>
      <c r="JJ10" s="119"/>
      <c r="JK10" s="119"/>
      <c r="JL10" s="119"/>
      <c r="JM10" s="119"/>
      <c r="JN10" s="119"/>
      <c r="JO10" s="119"/>
      <c r="JP10" s="119"/>
      <c r="JQ10" s="119">
        <f>データ!W7</f>
        <v>240</v>
      </c>
      <c r="JR10" s="119"/>
      <c r="JS10" s="119"/>
      <c r="JT10" s="119"/>
      <c r="JU10" s="119"/>
      <c r="JV10" s="119"/>
      <c r="JW10" s="119"/>
      <c r="JX10" s="119"/>
      <c r="JY10" s="119"/>
      <c r="JZ10" s="119"/>
      <c r="KA10" s="119"/>
      <c r="KB10" s="119"/>
      <c r="KC10" s="119"/>
      <c r="KD10" s="119"/>
      <c r="KE10" s="119"/>
      <c r="KF10" s="119"/>
      <c r="KG10" s="119"/>
      <c r="KH10" s="119"/>
      <c r="KI10" s="119"/>
      <c r="KJ10" s="119"/>
      <c r="KK10" s="119"/>
      <c r="KL10" s="119"/>
      <c r="KM10" s="119"/>
      <c r="KN10" s="119"/>
      <c r="KO10" s="119"/>
      <c r="KP10" s="119"/>
      <c r="KQ10" s="119"/>
      <c r="KR10" s="119"/>
      <c r="KS10" s="119"/>
      <c r="KT10" s="119"/>
      <c r="KU10" s="119"/>
      <c r="KV10" s="119"/>
      <c r="KW10" s="119"/>
      <c r="KX10" s="119"/>
      <c r="KY10" s="119"/>
      <c r="KZ10" s="119"/>
      <c r="LA10" s="119"/>
      <c r="LB10" s="119"/>
      <c r="LC10" s="119"/>
      <c r="LD10" s="119"/>
      <c r="LE10" s="119"/>
      <c r="LF10" s="119"/>
      <c r="LG10" s="119"/>
      <c r="LH10" s="119"/>
      <c r="LI10" s="119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107" t="s">
        <v>155</v>
      </c>
      <c r="NE15" s="108"/>
      <c r="NF15" s="108"/>
      <c r="NG15" s="108"/>
      <c r="NH15" s="108"/>
      <c r="NI15" s="108"/>
      <c r="NJ15" s="108"/>
      <c r="NK15" s="108"/>
      <c r="NL15" s="108"/>
      <c r="NM15" s="108"/>
      <c r="NN15" s="108"/>
      <c r="NO15" s="108"/>
      <c r="NP15" s="108"/>
      <c r="NQ15" s="108"/>
      <c r="NR15" s="109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7"/>
      <c r="NE16" s="108"/>
      <c r="NF16" s="108"/>
      <c r="NG16" s="108"/>
      <c r="NH16" s="108"/>
      <c r="NI16" s="108"/>
      <c r="NJ16" s="108"/>
      <c r="NK16" s="108"/>
      <c r="NL16" s="108"/>
      <c r="NM16" s="108"/>
      <c r="NN16" s="108"/>
      <c r="NO16" s="108"/>
      <c r="NP16" s="108"/>
      <c r="NQ16" s="108"/>
      <c r="NR16" s="109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7"/>
      <c r="NE17" s="108"/>
      <c r="NF17" s="108"/>
      <c r="NG17" s="108"/>
      <c r="NH17" s="108"/>
      <c r="NI17" s="108"/>
      <c r="NJ17" s="108"/>
      <c r="NK17" s="108"/>
      <c r="NL17" s="108"/>
      <c r="NM17" s="108"/>
      <c r="NN17" s="108"/>
      <c r="NO17" s="108"/>
      <c r="NP17" s="108"/>
      <c r="NQ17" s="108"/>
      <c r="NR17" s="109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7"/>
      <c r="NE18" s="108"/>
      <c r="NF18" s="108"/>
      <c r="NG18" s="108"/>
      <c r="NH18" s="108"/>
      <c r="NI18" s="108"/>
      <c r="NJ18" s="108"/>
      <c r="NK18" s="108"/>
      <c r="NL18" s="108"/>
      <c r="NM18" s="108"/>
      <c r="NN18" s="108"/>
      <c r="NO18" s="108"/>
      <c r="NP18" s="108"/>
      <c r="NQ18" s="108"/>
      <c r="NR18" s="109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7"/>
      <c r="NE19" s="108"/>
      <c r="NF19" s="108"/>
      <c r="NG19" s="108"/>
      <c r="NH19" s="108"/>
      <c r="NI19" s="108"/>
      <c r="NJ19" s="108"/>
      <c r="NK19" s="108"/>
      <c r="NL19" s="108"/>
      <c r="NM19" s="108"/>
      <c r="NN19" s="108"/>
      <c r="NO19" s="108"/>
      <c r="NP19" s="108"/>
      <c r="NQ19" s="108"/>
      <c r="NR19" s="109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7"/>
      <c r="NE20" s="108"/>
      <c r="NF20" s="108"/>
      <c r="NG20" s="108"/>
      <c r="NH20" s="108"/>
      <c r="NI20" s="108"/>
      <c r="NJ20" s="108"/>
      <c r="NK20" s="108"/>
      <c r="NL20" s="108"/>
      <c r="NM20" s="108"/>
      <c r="NN20" s="108"/>
      <c r="NO20" s="108"/>
      <c r="NP20" s="108"/>
      <c r="NQ20" s="108"/>
      <c r="NR20" s="109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7"/>
      <c r="NE21" s="108"/>
      <c r="NF21" s="108"/>
      <c r="NG21" s="108"/>
      <c r="NH21" s="108"/>
      <c r="NI21" s="108"/>
      <c r="NJ21" s="108"/>
      <c r="NK21" s="108"/>
      <c r="NL21" s="108"/>
      <c r="NM21" s="108"/>
      <c r="NN21" s="108"/>
      <c r="NO21" s="108"/>
      <c r="NP21" s="108"/>
      <c r="NQ21" s="108"/>
      <c r="NR21" s="109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7"/>
      <c r="NE22" s="108"/>
      <c r="NF22" s="108"/>
      <c r="NG22" s="108"/>
      <c r="NH22" s="108"/>
      <c r="NI22" s="108"/>
      <c r="NJ22" s="108"/>
      <c r="NK22" s="108"/>
      <c r="NL22" s="108"/>
      <c r="NM22" s="108"/>
      <c r="NN22" s="108"/>
      <c r="NO22" s="108"/>
      <c r="NP22" s="108"/>
      <c r="NQ22" s="108"/>
      <c r="NR22" s="109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7"/>
      <c r="NE23" s="108"/>
      <c r="NF23" s="108"/>
      <c r="NG23" s="108"/>
      <c r="NH23" s="108"/>
      <c r="NI23" s="108"/>
      <c r="NJ23" s="108"/>
      <c r="NK23" s="108"/>
      <c r="NL23" s="108"/>
      <c r="NM23" s="108"/>
      <c r="NN23" s="108"/>
      <c r="NO23" s="108"/>
      <c r="NP23" s="108"/>
      <c r="NQ23" s="108"/>
      <c r="NR23" s="109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7"/>
      <c r="NE24" s="108"/>
      <c r="NF24" s="108"/>
      <c r="NG24" s="108"/>
      <c r="NH24" s="108"/>
      <c r="NI24" s="108"/>
      <c r="NJ24" s="108"/>
      <c r="NK24" s="108"/>
      <c r="NL24" s="108"/>
      <c r="NM24" s="108"/>
      <c r="NN24" s="108"/>
      <c r="NO24" s="108"/>
      <c r="NP24" s="108"/>
      <c r="NQ24" s="108"/>
      <c r="NR24" s="109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7"/>
      <c r="NE25" s="108"/>
      <c r="NF25" s="108"/>
      <c r="NG25" s="108"/>
      <c r="NH25" s="108"/>
      <c r="NI25" s="108"/>
      <c r="NJ25" s="108"/>
      <c r="NK25" s="108"/>
      <c r="NL25" s="108"/>
      <c r="NM25" s="108"/>
      <c r="NN25" s="108"/>
      <c r="NO25" s="108"/>
      <c r="NP25" s="108"/>
      <c r="NQ25" s="108"/>
      <c r="NR25" s="109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7"/>
      <c r="NE26" s="108"/>
      <c r="NF26" s="108"/>
      <c r="NG26" s="108"/>
      <c r="NH26" s="108"/>
      <c r="NI26" s="108"/>
      <c r="NJ26" s="108"/>
      <c r="NK26" s="108"/>
      <c r="NL26" s="108"/>
      <c r="NM26" s="108"/>
      <c r="NN26" s="108"/>
      <c r="NO26" s="108"/>
      <c r="NP26" s="108"/>
      <c r="NQ26" s="108"/>
      <c r="NR26" s="109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7"/>
      <c r="NE27" s="108"/>
      <c r="NF27" s="108"/>
      <c r="NG27" s="108"/>
      <c r="NH27" s="108"/>
      <c r="NI27" s="108"/>
      <c r="NJ27" s="108"/>
      <c r="NK27" s="108"/>
      <c r="NL27" s="108"/>
      <c r="NM27" s="108"/>
      <c r="NN27" s="108"/>
      <c r="NO27" s="108"/>
      <c r="NP27" s="108"/>
      <c r="NQ27" s="108"/>
      <c r="NR27" s="109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7"/>
      <c r="NE28" s="108"/>
      <c r="NF28" s="108"/>
      <c r="NG28" s="108"/>
      <c r="NH28" s="108"/>
      <c r="NI28" s="108"/>
      <c r="NJ28" s="108"/>
      <c r="NK28" s="108"/>
      <c r="NL28" s="108"/>
      <c r="NM28" s="108"/>
      <c r="NN28" s="108"/>
      <c r="NO28" s="108"/>
      <c r="NP28" s="108"/>
      <c r="NQ28" s="108"/>
      <c r="NR28" s="109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7"/>
      <c r="NE29" s="108"/>
      <c r="NF29" s="108"/>
      <c r="NG29" s="108"/>
      <c r="NH29" s="108"/>
      <c r="NI29" s="108"/>
      <c r="NJ29" s="108"/>
      <c r="NK29" s="108"/>
      <c r="NL29" s="108"/>
      <c r="NM29" s="108"/>
      <c r="NN29" s="108"/>
      <c r="NO29" s="108"/>
      <c r="NP29" s="108"/>
      <c r="NQ29" s="108"/>
      <c r="NR29" s="109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7"/>
      <c r="NE30" s="108"/>
      <c r="NF30" s="108"/>
      <c r="NG30" s="108"/>
      <c r="NH30" s="108"/>
      <c r="NI30" s="108"/>
      <c r="NJ30" s="108"/>
      <c r="NK30" s="108"/>
      <c r="NL30" s="108"/>
      <c r="NM30" s="108"/>
      <c r="NN30" s="108"/>
      <c r="NO30" s="108"/>
      <c r="NP30" s="108"/>
      <c r="NQ30" s="108"/>
      <c r="NR30" s="109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100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98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98.8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100.1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88.7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90.8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87.7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87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90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270.10000000000002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216.8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216.8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180.4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158.9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136.1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127.8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142.69999999999999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156.80000000000001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4.0999999999999996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6.6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5.5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3.7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156.5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136.80000000000001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145.1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154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157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1849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2400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2386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2852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3301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-786.7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-984.9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-1076.2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-927.9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-1020.6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-195556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-201866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-200900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-204084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-204887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65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81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-9.8000000000000007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-24.6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-29.2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-810.7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5206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2220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3097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6051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9971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156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117.1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145.19999999999999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219.9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107.1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143.6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dd9FBNiNP6nJvUIGGVJcupmqHECUDHbAAA5Zk+t1bf0TeS6NOroy3642goCQjzjhNOxDFpL6eaGCWnBfj94/A==" saltValue="TyP6jOLPtI/lNeqdegLnd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63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45" t="s">
        <v>64</v>
      </c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6" t="s">
        <v>65</v>
      </c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 t="s">
        <v>66</v>
      </c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6" t="s">
        <v>67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 t="s">
        <v>68</v>
      </c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7" t="s">
        <v>69</v>
      </c>
      <c r="CN4" s="147" t="s">
        <v>70</v>
      </c>
      <c r="CO4" s="138" t="s">
        <v>71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45" t="s">
        <v>72</v>
      </c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38" t="s">
        <v>73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105</v>
      </c>
      <c r="AW5" s="47" t="s">
        <v>106</v>
      </c>
      <c r="AX5" s="47" t="s">
        <v>107</v>
      </c>
      <c r="AY5" s="47" t="s">
        <v>108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109</v>
      </c>
      <c r="BG5" s="47" t="s">
        <v>110</v>
      </c>
      <c r="BH5" s="47" t="s">
        <v>111</v>
      </c>
      <c r="BI5" s="47" t="s">
        <v>102</v>
      </c>
      <c r="BJ5" s="47" t="s">
        <v>112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109</v>
      </c>
      <c r="BR5" s="47" t="s">
        <v>113</v>
      </c>
      <c r="BS5" s="47" t="s">
        <v>114</v>
      </c>
      <c r="BT5" s="47" t="s">
        <v>115</v>
      </c>
      <c r="BU5" s="47" t="s">
        <v>116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117</v>
      </c>
      <c r="CC5" s="47" t="s">
        <v>100</v>
      </c>
      <c r="CD5" s="47" t="s">
        <v>118</v>
      </c>
      <c r="CE5" s="47" t="s">
        <v>119</v>
      </c>
      <c r="CF5" s="47" t="s">
        <v>112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8"/>
      <c r="CN5" s="148"/>
      <c r="CO5" s="47" t="s">
        <v>120</v>
      </c>
      <c r="CP5" s="47" t="s">
        <v>100</v>
      </c>
      <c r="CQ5" s="47" t="s">
        <v>121</v>
      </c>
      <c r="CR5" s="47" t="s">
        <v>107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118</v>
      </c>
      <c r="DC5" s="47" t="s">
        <v>122</v>
      </c>
      <c r="DD5" s="47" t="s">
        <v>123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124</v>
      </c>
      <c r="DL5" s="47" t="s">
        <v>125</v>
      </c>
      <c r="DM5" s="47" t="s">
        <v>126</v>
      </c>
      <c r="DN5" s="47" t="s">
        <v>127</v>
      </c>
      <c r="DO5" s="47" t="s">
        <v>128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129</v>
      </c>
      <c r="B6" s="48">
        <f>B8</f>
        <v>2023</v>
      </c>
      <c r="C6" s="48">
        <f t="shared" ref="C6:X6" si="1">C8</f>
        <v>132012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東京都八王子市</v>
      </c>
      <c r="I6" s="48" t="str">
        <f t="shared" si="1"/>
        <v>八王子市営南大沢駐車場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地下式</v>
      </c>
      <c r="R6" s="51">
        <f t="shared" si="1"/>
        <v>28</v>
      </c>
      <c r="S6" s="50" t="str">
        <f t="shared" si="1"/>
        <v>公共施設</v>
      </c>
      <c r="T6" s="50" t="str">
        <f t="shared" si="1"/>
        <v>無</v>
      </c>
      <c r="U6" s="51">
        <f t="shared" si="1"/>
        <v>3214</v>
      </c>
      <c r="V6" s="51">
        <f t="shared" si="1"/>
        <v>107</v>
      </c>
      <c r="W6" s="51">
        <f t="shared" si="1"/>
        <v>240</v>
      </c>
      <c r="X6" s="50" t="str">
        <f t="shared" si="1"/>
        <v>利用料金制</v>
      </c>
      <c r="Y6" s="52">
        <f>IF(Y8="-",NA(),Y8)</f>
        <v>100</v>
      </c>
      <c r="Z6" s="52">
        <f t="shared" ref="Z6:AH6" si="2">IF(Z8="-",NA(),Z8)</f>
        <v>100</v>
      </c>
      <c r="AA6" s="52">
        <f t="shared" si="2"/>
        <v>98</v>
      </c>
      <c r="AB6" s="52">
        <f t="shared" si="2"/>
        <v>98.8</v>
      </c>
      <c r="AC6" s="52">
        <f t="shared" si="2"/>
        <v>100.1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88.7</v>
      </c>
      <c r="AK6" s="52">
        <f t="shared" ref="AK6:AS6" si="3">IF(AK8="-",NA(),AK8)</f>
        <v>90.8</v>
      </c>
      <c r="AL6" s="52">
        <f t="shared" si="3"/>
        <v>87.7</v>
      </c>
      <c r="AM6" s="52">
        <f t="shared" si="3"/>
        <v>87</v>
      </c>
      <c r="AN6" s="52">
        <f t="shared" si="3"/>
        <v>90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1849</v>
      </c>
      <c r="AV6" s="53">
        <f t="shared" ref="AV6:BD6" si="4">IF(AV8="-",NA(),AV8)</f>
        <v>2400</v>
      </c>
      <c r="AW6" s="53">
        <f t="shared" si="4"/>
        <v>2386</v>
      </c>
      <c r="AX6" s="53">
        <f t="shared" si="4"/>
        <v>2852</v>
      </c>
      <c r="AY6" s="53">
        <f t="shared" si="4"/>
        <v>3301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-786.7</v>
      </c>
      <c r="BG6" s="52">
        <f t="shared" ref="BG6:BO6" si="5">IF(BG8="-",NA(),BG8)</f>
        <v>-984.9</v>
      </c>
      <c r="BH6" s="52">
        <f t="shared" si="5"/>
        <v>-1076.2</v>
      </c>
      <c r="BI6" s="52">
        <f t="shared" si="5"/>
        <v>-927.9</v>
      </c>
      <c r="BJ6" s="52">
        <f t="shared" si="5"/>
        <v>-1020.6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-195556</v>
      </c>
      <c r="BR6" s="53">
        <f t="shared" ref="BR6:BZ6" si="6">IF(BR8="-",NA(),BR8)</f>
        <v>-201866</v>
      </c>
      <c r="BS6" s="53">
        <f t="shared" si="6"/>
        <v>-200900</v>
      </c>
      <c r="BT6" s="53">
        <f t="shared" si="6"/>
        <v>-204084</v>
      </c>
      <c r="BU6" s="53">
        <f t="shared" si="6"/>
        <v>-204887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130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131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270.10000000000002</v>
      </c>
      <c r="DL6" s="52">
        <f t="shared" ref="DL6:DT6" si="9">IF(DL8="-",NA(),DL8)</f>
        <v>216.8</v>
      </c>
      <c r="DM6" s="52">
        <f t="shared" si="9"/>
        <v>216.8</v>
      </c>
      <c r="DN6" s="52">
        <f t="shared" si="9"/>
        <v>180.4</v>
      </c>
      <c r="DO6" s="52">
        <f t="shared" si="9"/>
        <v>158.9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132</v>
      </c>
      <c r="B7" s="48">
        <f t="shared" ref="B7:X7" si="10">B8</f>
        <v>2023</v>
      </c>
      <c r="C7" s="48">
        <f t="shared" si="10"/>
        <v>132012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東京都　八王子市</v>
      </c>
      <c r="I7" s="48" t="str">
        <f t="shared" si="10"/>
        <v>八王子市営南大沢駐車場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地下式</v>
      </c>
      <c r="R7" s="51">
        <f t="shared" si="10"/>
        <v>28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3214</v>
      </c>
      <c r="V7" s="51">
        <f t="shared" si="10"/>
        <v>107</v>
      </c>
      <c r="W7" s="51">
        <f t="shared" si="10"/>
        <v>240</v>
      </c>
      <c r="X7" s="50" t="str">
        <f t="shared" si="10"/>
        <v>利用料金制</v>
      </c>
      <c r="Y7" s="52">
        <f>Y8</f>
        <v>100</v>
      </c>
      <c r="Z7" s="52">
        <f t="shared" ref="Z7:AH7" si="11">Z8</f>
        <v>100</v>
      </c>
      <c r="AA7" s="52">
        <f t="shared" si="11"/>
        <v>98</v>
      </c>
      <c r="AB7" s="52">
        <f t="shared" si="11"/>
        <v>98.8</v>
      </c>
      <c r="AC7" s="52">
        <f t="shared" si="11"/>
        <v>100.1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88.7</v>
      </c>
      <c r="AK7" s="52">
        <f t="shared" ref="AK7:AS7" si="12">AK8</f>
        <v>90.8</v>
      </c>
      <c r="AL7" s="52">
        <f t="shared" si="12"/>
        <v>87.7</v>
      </c>
      <c r="AM7" s="52">
        <f t="shared" si="12"/>
        <v>87</v>
      </c>
      <c r="AN7" s="52">
        <f t="shared" si="12"/>
        <v>90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1849</v>
      </c>
      <c r="AV7" s="53">
        <f t="shared" ref="AV7:BD7" si="13">AV8</f>
        <v>2400</v>
      </c>
      <c r="AW7" s="53">
        <f t="shared" si="13"/>
        <v>2386</v>
      </c>
      <c r="AX7" s="53">
        <f t="shared" si="13"/>
        <v>2852</v>
      </c>
      <c r="AY7" s="53">
        <f t="shared" si="13"/>
        <v>3301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-786.7</v>
      </c>
      <c r="BG7" s="52">
        <f t="shared" ref="BG7:BO7" si="14">BG8</f>
        <v>-984.9</v>
      </c>
      <c r="BH7" s="52">
        <f t="shared" si="14"/>
        <v>-1076.2</v>
      </c>
      <c r="BI7" s="52">
        <f t="shared" si="14"/>
        <v>-927.9</v>
      </c>
      <c r="BJ7" s="52">
        <f t="shared" si="14"/>
        <v>-1020.6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-195556</v>
      </c>
      <c r="BR7" s="53">
        <f t="shared" ref="BR7:BZ7" si="15">BR8</f>
        <v>-201866</v>
      </c>
      <c r="BS7" s="53">
        <f t="shared" si="15"/>
        <v>-200900</v>
      </c>
      <c r="BT7" s="53">
        <f t="shared" si="15"/>
        <v>-204084</v>
      </c>
      <c r="BU7" s="53">
        <f t="shared" si="15"/>
        <v>-204887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133</v>
      </c>
      <c r="CC7" s="52" t="s">
        <v>133</v>
      </c>
      <c r="CD7" s="52" t="s">
        <v>133</v>
      </c>
      <c r="CE7" s="52" t="s">
        <v>133</v>
      </c>
      <c r="CF7" s="52" t="s">
        <v>133</v>
      </c>
      <c r="CG7" s="52" t="s">
        <v>133</v>
      </c>
      <c r="CH7" s="52" t="s">
        <v>133</v>
      </c>
      <c r="CI7" s="52" t="s">
        <v>133</v>
      </c>
      <c r="CJ7" s="52" t="s">
        <v>133</v>
      </c>
      <c r="CK7" s="52" t="s">
        <v>134</v>
      </c>
      <c r="CL7" s="49"/>
      <c r="CM7" s="51">
        <f>CM8</f>
        <v>0</v>
      </c>
      <c r="CN7" s="51">
        <f>CN8</f>
        <v>0</v>
      </c>
      <c r="CO7" s="52" t="s">
        <v>133</v>
      </c>
      <c r="CP7" s="52" t="s">
        <v>133</v>
      </c>
      <c r="CQ7" s="52" t="s">
        <v>133</v>
      </c>
      <c r="CR7" s="52" t="s">
        <v>133</v>
      </c>
      <c r="CS7" s="52" t="s">
        <v>133</v>
      </c>
      <c r="CT7" s="52" t="s">
        <v>133</v>
      </c>
      <c r="CU7" s="52" t="s">
        <v>133</v>
      </c>
      <c r="CV7" s="52" t="s">
        <v>133</v>
      </c>
      <c r="CW7" s="52" t="s">
        <v>133</v>
      </c>
      <c r="CX7" s="52" t="s">
        <v>135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270.10000000000002</v>
      </c>
      <c r="DL7" s="52">
        <f t="shared" ref="DL7:DT7" si="17">DL8</f>
        <v>216.8</v>
      </c>
      <c r="DM7" s="52">
        <f t="shared" si="17"/>
        <v>216.8</v>
      </c>
      <c r="DN7" s="52">
        <f t="shared" si="17"/>
        <v>180.4</v>
      </c>
      <c r="DO7" s="52">
        <f t="shared" si="17"/>
        <v>158.9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132012</v>
      </c>
      <c r="D8" s="55">
        <v>47</v>
      </c>
      <c r="E8" s="55">
        <v>14</v>
      </c>
      <c r="F8" s="55">
        <v>0</v>
      </c>
      <c r="G8" s="55">
        <v>4</v>
      </c>
      <c r="H8" s="55" t="s">
        <v>136</v>
      </c>
      <c r="I8" s="55" t="s">
        <v>137</v>
      </c>
      <c r="J8" s="55" t="s">
        <v>138</v>
      </c>
      <c r="K8" s="55" t="s">
        <v>139</v>
      </c>
      <c r="L8" s="55" t="s">
        <v>140</v>
      </c>
      <c r="M8" s="55" t="s">
        <v>141</v>
      </c>
      <c r="N8" s="55" t="s">
        <v>142</v>
      </c>
      <c r="O8" s="56" t="s">
        <v>143</v>
      </c>
      <c r="P8" s="57" t="s">
        <v>144</v>
      </c>
      <c r="Q8" s="57" t="s">
        <v>145</v>
      </c>
      <c r="R8" s="58">
        <v>28</v>
      </c>
      <c r="S8" s="57" t="s">
        <v>146</v>
      </c>
      <c r="T8" s="57" t="s">
        <v>147</v>
      </c>
      <c r="U8" s="58">
        <v>3214</v>
      </c>
      <c r="V8" s="58">
        <v>107</v>
      </c>
      <c r="W8" s="58">
        <v>240</v>
      </c>
      <c r="X8" s="57" t="s">
        <v>148</v>
      </c>
      <c r="Y8" s="59">
        <v>100</v>
      </c>
      <c r="Z8" s="59">
        <v>100</v>
      </c>
      <c r="AA8" s="59">
        <v>98</v>
      </c>
      <c r="AB8" s="59">
        <v>98.8</v>
      </c>
      <c r="AC8" s="59">
        <v>100.1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88.7</v>
      </c>
      <c r="AK8" s="59">
        <v>90.8</v>
      </c>
      <c r="AL8" s="59">
        <v>87.7</v>
      </c>
      <c r="AM8" s="59">
        <v>87</v>
      </c>
      <c r="AN8" s="59">
        <v>90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1849</v>
      </c>
      <c r="AV8" s="60">
        <v>2400</v>
      </c>
      <c r="AW8" s="60">
        <v>2386</v>
      </c>
      <c r="AX8" s="60">
        <v>2852</v>
      </c>
      <c r="AY8" s="60">
        <v>3301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-786.7</v>
      </c>
      <c r="BG8" s="59">
        <v>-984.9</v>
      </c>
      <c r="BH8" s="59">
        <v>-1076.2</v>
      </c>
      <c r="BI8" s="59">
        <v>-927.9</v>
      </c>
      <c r="BJ8" s="59">
        <v>-1020.6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-195556</v>
      </c>
      <c r="BR8" s="60">
        <v>-201866</v>
      </c>
      <c r="BS8" s="60">
        <v>-200900</v>
      </c>
      <c r="BT8" s="61">
        <v>-204084</v>
      </c>
      <c r="BU8" s="61">
        <v>-204887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140</v>
      </c>
      <c r="CC8" s="59" t="s">
        <v>140</v>
      </c>
      <c r="CD8" s="59" t="s">
        <v>140</v>
      </c>
      <c r="CE8" s="59" t="s">
        <v>140</v>
      </c>
      <c r="CF8" s="59" t="s">
        <v>140</v>
      </c>
      <c r="CG8" s="59" t="s">
        <v>140</v>
      </c>
      <c r="CH8" s="59" t="s">
        <v>140</v>
      </c>
      <c r="CI8" s="59" t="s">
        <v>140</v>
      </c>
      <c r="CJ8" s="59" t="s">
        <v>140</v>
      </c>
      <c r="CK8" s="59" t="s">
        <v>140</v>
      </c>
      <c r="CL8" s="56" t="s">
        <v>140</v>
      </c>
      <c r="CM8" s="58">
        <v>0</v>
      </c>
      <c r="CN8" s="58">
        <v>0</v>
      </c>
      <c r="CO8" s="59" t="s">
        <v>140</v>
      </c>
      <c r="CP8" s="59" t="s">
        <v>140</v>
      </c>
      <c r="CQ8" s="59" t="s">
        <v>140</v>
      </c>
      <c r="CR8" s="59" t="s">
        <v>140</v>
      </c>
      <c r="CS8" s="59" t="s">
        <v>140</v>
      </c>
      <c r="CT8" s="59" t="s">
        <v>140</v>
      </c>
      <c r="CU8" s="59" t="s">
        <v>140</v>
      </c>
      <c r="CV8" s="59" t="s">
        <v>140</v>
      </c>
      <c r="CW8" s="59" t="s">
        <v>140</v>
      </c>
      <c r="CX8" s="59" t="s">
        <v>140</v>
      </c>
      <c r="CY8" s="56" t="s">
        <v>140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270.10000000000002</v>
      </c>
      <c r="DL8" s="59">
        <v>216.8</v>
      </c>
      <c r="DM8" s="59">
        <v>216.8</v>
      </c>
      <c r="DN8" s="59">
        <v>180.4</v>
      </c>
      <c r="DO8" s="59">
        <v>158.9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149</v>
      </c>
      <c r="C10" s="64" t="s">
        <v>150</v>
      </c>
      <c r="D10" s="64" t="s">
        <v>151</v>
      </c>
      <c r="E10" s="64" t="s">
        <v>152</v>
      </c>
      <c r="F10" s="64" t="s">
        <v>153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桐生　一輝</cp:lastModifiedBy>
  <cp:lastPrinted>2025-01-28T04:06:27Z</cp:lastPrinted>
  <dcterms:created xsi:type="dcterms:W3CDTF">2024-12-19T01:03:30Z</dcterms:created>
  <dcterms:modified xsi:type="dcterms:W3CDTF">2025-01-31T06:00:27Z</dcterms:modified>
  <cp:category/>
</cp:coreProperties>
</file>