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hachiouji.local\共有フォルダ\共有\001_非公開\650000_財政部\650100 財政課\事務\13 公営企業\R6年度\070121【東京都市町村課：2月3日（月）〆】公営企業に係る経営比較分析表（令和５年度決算）の分析等について（依頼）\03.都提出\"/>
    </mc:Choice>
  </mc:AlternateContent>
  <xr:revisionPtr revIDLastSave="0" documentId="13_ncr:1_{B4DF3495-3CD3-4EF6-AEFF-15D0E27284BB}" xr6:coauthVersionLast="47" xr6:coauthVersionMax="47" xr10:uidLastSave="{00000000-0000-0000-0000-000000000000}"/>
  <workbookProtection workbookAlgorithmName="SHA-512" workbookHashValue="A11akvsmJH7Vkh8Lfx1opbfEjyhzy0HJtYAtisZU3CSl0wSicM5vx+McWk7exy3zGvmUVoVf+p+BSyrtvL0pyA==" workbookSaltValue="aEqw3H3HppvmjDGSwTkDpw==" workbookSpinCount="100000" lockStructure="1"/>
  <bookViews>
    <workbookView xWindow="-120" yWindow="-1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DN7" i="5"/>
  <c r="DM7" i="5"/>
  <c r="DL7" i="5"/>
  <c r="DK7" i="5"/>
  <c r="DI7" i="5"/>
  <c r="DH7" i="5"/>
  <c r="LT78" i="4" s="1"/>
  <c r="DG7" i="5"/>
  <c r="LE78" i="4" s="1"/>
  <c r="DF7" i="5"/>
  <c r="KP78" i="4" s="1"/>
  <c r="DE7" i="5"/>
  <c r="DD7" i="5"/>
  <c r="MI77" i="4" s="1"/>
  <c r="DC7" i="5"/>
  <c r="LT77" i="4" s="1"/>
  <c r="DB7" i="5"/>
  <c r="DA7" i="5"/>
  <c r="CZ7" i="5"/>
  <c r="KA77" i="4" s="1"/>
  <c r="CN7" i="5"/>
  <c r="CV76" i="4" s="1"/>
  <c r="CM7" i="5"/>
  <c r="BZ7" i="5"/>
  <c r="MA53" i="4" s="1"/>
  <c r="BY7" i="5"/>
  <c r="LH53" i="4" s="1"/>
  <c r="BX7" i="5"/>
  <c r="BW7" i="5"/>
  <c r="BV7" i="5"/>
  <c r="JC53" i="4" s="1"/>
  <c r="BU7" i="5"/>
  <c r="MA52" i="4" s="1"/>
  <c r="BT7" i="5"/>
  <c r="LH52" i="4" s="1"/>
  <c r="BS7" i="5"/>
  <c r="BR7" i="5"/>
  <c r="BQ7" i="5"/>
  <c r="BO7" i="5"/>
  <c r="HJ53" i="4" s="1"/>
  <c r="BN7" i="5"/>
  <c r="BM7" i="5"/>
  <c r="BL7" i="5"/>
  <c r="FE53" i="4" s="1"/>
  <c r="BK7" i="5"/>
  <c r="EL53" i="4" s="1"/>
  <c r="BJ7" i="5"/>
  <c r="BI7" i="5"/>
  <c r="BH7" i="5"/>
  <c r="BG7" i="5"/>
  <c r="FE52" i="4" s="1"/>
  <c r="BF7" i="5"/>
  <c r="EL52" i="4" s="1"/>
  <c r="BD7" i="5"/>
  <c r="BC7" i="5"/>
  <c r="BB7" i="5"/>
  <c r="BG53" i="4" s="1"/>
  <c r="BA7" i="5"/>
  <c r="AZ7" i="5"/>
  <c r="AY7" i="5"/>
  <c r="CS52" i="4" s="1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AN7" i="5"/>
  <c r="AM7" i="5"/>
  <c r="AL7" i="5"/>
  <c r="AK7" i="5"/>
  <c r="FE31" i="4" s="1"/>
  <c r="AJ7" i="5"/>
  <c r="AH7" i="5"/>
  <c r="AG7" i="5"/>
  <c r="BZ32" i="4" s="1"/>
  <c r="AF7" i="5"/>
  <c r="BG32" i="4" s="1"/>
  <c r="AE7" i="5"/>
  <c r="AD7" i="5"/>
  <c r="AC7" i="5"/>
  <c r="AB7" i="5"/>
  <c r="AA7" i="5"/>
  <c r="Z7" i="5"/>
  <c r="Y7" i="5"/>
  <c r="X7" i="5"/>
  <c r="LJ10" i="4" s="1"/>
  <c r="W7" i="5"/>
  <c r="V7" i="5"/>
  <c r="HX10" i="4" s="1"/>
  <c r="U7" i="5"/>
  <c r="LJ8" i="4" s="1"/>
  <c r="T7" i="5"/>
  <c r="JQ8" i="4" s="1"/>
  <c r="S7" i="5"/>
  <c r="R7" i="5"/>
  <c r="Q7" i="5"/>
  <c r="CF10" i="4" s="1"/>
  <c r="P7" i="5"/>
  <c r="O7" i="5"/>
  <c r="N7" i="5"/>
  <c r="FJ8" i="4" s="1"/>
  <c r="M7" i="5"/>
  <c r="DU8" i="4" s="1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MI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KO53" i="4"/>
  <c r="JV53" i="4"/>
  <c r="GQ53" i="4"/>
  <c r="FX53" i="4"/>
  <c r="CS53" i="4"/>
  <c r="BZ53" i="4"/>
  <c r="AN53" i="4"/>
  <c r="U53" i="4"/>
  <c r="KO52" i="4"/>
  <c r="JV52" i="4"/>
  <c r="JC52" i="4"/>
  <c r="HJ52" i="4"/>
  <c r="GQ52" i="4"/>
  <c r="FX52" i="4"/>
  <c r="BZ52" i="4"/>
  <c r="BG52" i="4"/>
  <c r="LH32" i="4"/>
  <c r="KO32" i="4"/>
  <c r="HJ32" i="4"/>
  <c r="GQ32" i="4"/>
  <c r="EL32" i="4"/>
  <c r="CS32" i="4"/>
  <c r="AN32" i="4"/>
  <c r="U32" i="4"/>
  <c r="MA31" i="4"/>
  <c r="LH31" i="4"/>
  <c r="KO31" i="4"/>
  <c r="JV31" i="4"/>
  <c r="JC31" i="4"/>
  <c r="HJ31" i="4"/>
  <c r="GQ31" i="4"/>
  <c r="FX31" i="4"/>
  <c r="EL31" i="4"/>
  <c r="CS31" i="4"/>
  <c r="BZ31" i="4"/>
  <c r="BG31" i="4"/>
  <c r="AN31" i="4"/>
  <c r="U31" i="4"/>
  <c r="JQ10" i="4"/>
  <c r="DU10" i="4"/>
  <c r="B10" i="4"/>
  <c r="HX8" i="4"/>
  <c r="AQ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IT76" i="4" l="1"/>
  <c r="CS51" i="4"/>
  <c r="HJ30" i="4"/>
  <c r="CS30" i="4"/>
  <c r="BZ76" i="4"/>
  <c r="MA51" i="4"/>
  <c r="MI76" i="4"/>
  <c r="HJ51" i="4"/>
  <c r="MA30" i="4"/>
  <c r="GL76" i="4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  <c r="AN30" i="4"/>
  <c r="AG76" i="4"/>
  <c r="JV51" i="4"/>
  <c r="KP76" i="4"/>
  <c r="FE51" i="4"/>
  <c r="JV30" i="4"/>
  <c r="HA76" i="4"/>
  <c r="AN51" i="4"/>
  <c r="FE30" i="4"/>
</calcChain>
</file>

<file path=xl/sharedStrings.xml><?xml version="1.0" encoding="utf-8"?>
<sst xmlns="http://schemas.openxmlformats.org/spreadsheetml/2006/main" count="278" uniqueCount="158">
  <si>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</si>
  <si>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</si>
  <si>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</si>
  <si>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</si>
  <si>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</si>
  <si>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</si>
  <si>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</si>
  <si>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</si>
  <si>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</si>
  <si>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</si>
  <si>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</si>
  <si>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</si>
  <si>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</si>
  <si>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</si>
  <si>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</si>
  <si>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</si>
  <si>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</si>
  <si>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</si>
  <si>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</si>
  <si>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</si>
  <si>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</si>
  <si>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</si>
  <si>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</si>
  <si>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</si>
  <si>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</si>
  <si>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</si>
  <si>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</si>
  <si>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</si>
  <si>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</si>
  <si>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</si>
  <si>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</si>
  <si>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</si>
  <si>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</si>
  <si>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</si>
  <si>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</si>
  <si>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</si>
  <si>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</si>
  <si>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</si>
  <si>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</si>
  <si>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</si>
  <si>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</si>
  <si>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</si>
  <si>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</si>
  <si>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</si>
  <si>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</si>
  <si>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</si>
  <si>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</si>
  <si>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</si>
  <si>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</si>
  <si>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</si>
  <si>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</si>
  <si>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</si>
  <si>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</si>
  <si>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</si>
  <si>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</si>
  <si>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</si>
  <si>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</si>
  <si>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</si>
  <si>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</si>
  <si>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</si>
  <si>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</si>
  <si>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</si>
  <si>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</si>
  <si>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</si>
  <si>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</si>
  <si>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</si>
  <si>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</si>
  <si>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</si>
  <si>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</si>
  <si>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</si>
  <si>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</si>
  <si>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</si>
  <si>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</si>
  <si>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</si>
  <si>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</si>
  <si>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</si>
  <si>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</si>
  <si>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</si>
  <si>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</si>
  <si>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</si>
  <si>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</si>
  <si>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</si>
  <si>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</si>
  <si>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</si>
  <si>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</si>
  <si>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</si>
  <si>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</si>
  <si>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</si>
  <si>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</si>
  <si>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</si>
  <si>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</si>
  <si>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</si>
  <si>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</si>
  <si>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</si>
  <si>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</si>
  <si>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</si>
  <si>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</si>
  <si>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</si>
  <si>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</si>
  <si>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</si>
  <si>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</si>
  <si>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</si>
  <si>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</si>
  <si>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</si>
  <si>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</si>
  <si>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</si>
  <si>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</si>
  <si>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</si>
  <si>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</si>
  <si>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</si>
  <si>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</si>
  <si>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</si>
  <si>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</si>
  <si>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</si>
  <si>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</si>
  <si>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</si>
  <si>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</si>
  <si>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</si>
  <si>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</si>
  <si>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</si>
  <si>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当該値(N-4)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</si>
  <si>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</si>
  <si>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</si>
  <si>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</si>
  <si>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</si>
  <si>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</si>
  <si>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</si>
  <si>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</si>
  <si>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</si>
  <si>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</si>
  <si>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</si>
  <si>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</si>
  <si>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</si>
  <si>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</si>
  <si>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</si>
  <si>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</si>
  <si>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八王子市</t>
  </si>
  <si>
    <t>八王子市営南大沢駐車場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</si>
  <si>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</si>
  <si>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</si>
  <si>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</si>
  <si>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</si>
  <si>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</si>
  <si>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</si>
  <si>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 附置義務駐車施設</t>
  </si>
  <si>
    <t>地下式</t>
  </si>
  <si>
    <t>公共施設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</si>
  <si>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</si>
  <si>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</si>
  <si>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</si>
  <si>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</si>
  <si>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</si>
  <si>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</si>
  <si>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</si>
  <si>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◆⑥有形固定資産減価償却率、⑨累積欠損金比率
　法非適用のため、該当数値なし。
◆⑦敷地の地価、⑧設備投資見込額
　賃借物件の駐車場であるため、該当数値なし。
◆⑩企業債残高対料金収入比率
　借入がないため、該当数値なし。</t>
    <phoneticPr fontId="5"/>
  </si>
  <si>
    <t>◆①収益的収支比率
　時間貸が減少したが、ビルの改修工事業者による定期契約が増加したことから、収益的収支比率は横ばいで、類似駐車場と比較すると低い数値となっている。
◆②他会計補助金比率、③駐車台数一台当たりの他会計補助金額
　例年、収入よりも高い固定的経費（賃借料等）による収支赤字が続いており、赤字部分は他会計補助金によって補っているため、他会計への依存度が高い駐車場である。
◆④売上高GOP比率、⑤EBITDA
　前述のとおり、本駐車場は賃借料が高く赤字のため、これらの経営指標については、類似駐車場と比較すると著しく低い数値となっている。
　なお、⑤EBITDAの令和３年度については、誤りのため「△206,301千円」が正しい数値。</t>
    <rPh sb="11" eb="13">
      <t>ジカン</t>
    </rPh>
    <rPh sb="13" eb="14">
      <t>カ</t>
    </rPh>
    <rPh sb="15" eb="17">
      <t>ゲンショウ</t>
    </rPh>
    <rPh sb="47" eb="50">
      <t>シュウエキテキ</t>
    </rPh>
    <rPh sb="50" eb="52">
      <t>シュウシ</t>
    </rPh>
    <rPh sb="52" eb="54">
      <t>ヒリツ</t>
    </rPh>
    <rPh sb="55" eb="56">
      <t>ヨコ</t>
    </rPh>
    <rPh sb="225" eb="228">
      <t>チンシャクリョウ</t>
    </rPh>
    <rPh sb="231" eb="233">
      <t>アカジ</t>
    </rPh>
    <rPh sb="289" eb="291">
      <t>レイワ</t>
    </rPh>
    <rPh sb="292" eb="294">
      <t>ネンド</t>
    </rPh>
    <rPh sb="300" eb="301">
      <t>アヤマ</t>
    </rPh>
    <rPh sb="318" eb="319">
      <t>タダ</t>
    </rPh>
    <rPh sb="321" eb="323">
      <t>スウチ</t>
    </rPh>
    <phoneticPr fontId="5"/>
  </si>
  <si>
    <t>　法務局の移転により時間貸利用が減少したが、ビル工事業者による定期契約が増加し、全体的に収支改善に繋がった。
　しかし、本駐車場については、周辺の駐車場環境の整備が進んだことにより、公共駐車場としての意義が終了したことから、事業廃止を検討しているところである。</t>
    <rPh sb="117" eb="119">
      <t>ケントウ</t>
    </rPh>
    <phoneticPr fontId="5"/>
  </si>
  <si>
    <t>◆⑪稼働率　
　前年度と比較して、令和４年７月に法務局が撤退して以降、時間貸利用台数が減っており、本経営指標についても減少している。
　なお、本駐車場周辺においては、駐車場環境が十分に整備されているため、今後も本経営指標の増加は見込めない状況である。</t>
    <rPh sb="17" eb="19">
      <t>レイワ</t>
    </rPh>
    <rPh sb="20" eb="21">
      <t>ネン</t>
    </rPh>
    <rPh sb="22" eb="23">
      <t>ガツ</t>
    </rPh>
    <rPh sb="28" eb="30">
      <t>テッタイ</t>
    </rPh>
    <rPh sb="32" eb="34">
      <t>イコウ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</si>
</sst>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98</c:v>
                </c:pt>
                <c:pt idx="3">
                  <c:v>98.8</c:v>
                </c:pt>
                <c:pt idx="4">
                  <c:v>100.1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84-48D9-896B-D0867B270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136.1</c:v>
                </c:pt>
                <c:pt idx="1">
                  <c:v>127.8</c:v>
                </c:pt>
                <c:pt idx="2">
                  <c:v>146.5</c:v>
                </c:pt>
                <c:pt idx="3">
                  <c:v>142.69999999999999</c:v>
                </c:pt>
                <c:pt idx="4">
                  <c:v>156.80000000000001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4-48D9-896B-D0867B270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8-4860-BB9D-86A6F5F9C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117.1</c:v>
                </c:pt>
                <c:pt idx="1">
                  <c:v>145.19999999999999</c:v>
                </c:pt>
                <c:pt idx="2">
                  <c:v>219.9</c:v>
                </c:pt>
                <c:pt idx="3">
                  <c:v>107.1</c:v>
                </c:pt>
                <c:pt idx="4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8-4860-BB9D-86A6F5F9C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C83-4A2F-A52C-653DE3835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83-4A2F-A52C-653DE3835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6CA-4B29-9FE9-DA7F7A588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A-4B29-9FE9-DA7F7A588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88.7</c:v>
                </c:pt>
                <c:pt idx="1">
                  <c:v>90.8</c:v>
                </c:pt>
                <c:pt idx="2">
                  <c:v>87.7</c:v>
                </c:pt>
                <c:pt idx="3">
                  <c:v>87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2-4987-886E-0996FC4E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4.0999999999999996</c:v>
                </c:pt>
                <c:pt idx="1">
                  <c:v>6.6</c:v>
                </c:pt>
                <c:pt idx="2">
                  <c:v>5.5</c:v>
                </c:pt>
                <c:pt idx="3">
                  <c:v>4.0999999999999996</c:v>
                </c:pt>
                <c:pt idx="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2-4987-886E-0996FC4E2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1849</c:v>
                </c:pt>
                <c:pt idx="1">
                  <c:v>2400</c:v>
                </c:pt>
                <c:pt idx="2">
                  <c:v>2386</c:v>
                </c:pt>
                <c:pt idx="3">
                  <c:v>2852</c:v>
                </c:pt>
                <c:pt idx="4">
                  <c:v>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6-455E-9643-0028BE746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45</c:v>
                </c:pt>
                <c:pt idx="1">
                  <c:v>67</c:v>
                </c:pt>
                <c:pt idx="2">
                  <c:v>56</c:v>
                </c:pt>
                <c:pt idx="3">
                  <c:v>65</c:v>
                </c:pt>
                <c:pt idx="4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6-455E-9643-0028BE746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270.10000000000002</c:v>
                </c:pt>
                <c:pt idx="1">
                  <c:v>216.8</c:v>
                </c:pt>
                <c:pt idx="2">
                  <c:v>216.8</c:v>
                </c:pt>
                <c:pt idx="3">
                  <c:v>180.4</c:v>
                </c:pt>
                <c:pt idx="4">
                  <c:v>158.9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5-4A2B-8076-50AB37E18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156.5</c:v>
                </c:pt>
                <c:pt idx="1">
                  <c:v>131</c:v>
                </c:pt>
                <c:pt idx="2">
                  <c:v>136.80000000000001</c:v>
                </c:pt>
                <c:pt idx="3">
                  <c:v>145.1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5-4A2B-8076-50AB37E18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-786.7</c:v>
                </c:pt>
                <c:pt idx="1">
                  <c:v>-984.9</c:v>
                </c:pt>
                <c:pt idx="2">
                  <c:v>-1076.2</c:v>
                </c:pt>
                <c:pt idx="3">
                  <c:v>-927.9</c:v>
                </c:pt>
                <c:pt idx="4">
                  <c:v>-1020.6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B-4F16-BA3B-5EE01574E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-9.8000000000000007</c:v>
                </c:pt>
                <c:pt idx="1">
                  <c:v>-25.9</c:v>
                </c:pt>
                <c:pt idx="2">
                  <c:v>-24.6</c:v>
                </c:pt>
                <c:pt idx="3">
                  <c:v>-29.2</c:v>
                </c:pt>
                <c:pt idx="4">
                  <c:v>-810.7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B-4F16-BA3B-5EE01574E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-195556</c:v>
                </c:pt>
                <c:pt idx="1">
                  <c:v>-201866</c:v>
                </c:pt>
                <c:pt idx="2">
                  <c:v>-200900</c:v>
                </c:pt>
                <c:pt idx="3">
                  <c:v>-204084</c:v>
                </c:pt>
                <c:pt idx="4">
                  <c:v>-204887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A-4004-8627-197F673C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5206</c:v>
                </c:pt>
                <c:pt idx="1">
                  <c:v>2220</c:v>
                </c:pt>
                <c:pt idx="2">
                  <c:v>3097</c:v>
                </c:pt>
                <c:pt idx="3">
                  <c:v>6051</c:v>
                </c:pt>
                <c:pt idx="4">
                  <c:v>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A-4004-8627-197F673C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topLeftCell="BY28" zoomScaleNormal="100" zoomScaleSheetLayoutView="70" workbookViewId="0">
      <selection activeCell="ND65" sqref="ND65:NR65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2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  <c r="IW2" s="132"/>
      <c r="IX2" s="132"/>
      <c r="IY2" s="132"/>
      <c r="IZ2" s="132"/>
      <c r="JA2" s="132"/>
      <c r="JB2" s="132"/>
      <c r="JC2" s="132"/>
      <c r="JD2" s="132"/>
      <c r="JE2" s="132"/>
      <c r="JF2" s="132"/>
      <c r="JG2" s="132"/>
      <c r="JH2" s="132"/>
      <c r="JI2" s="132"/>
      <c r="JJ2" s="132"/>
      <c r="JK2" s="132"/>
      <c r="JL2" s="132"/>
      <c r="JM2" s="132"/>
      <c r="JN2" s="132"/>
      <c r="JO2" s="132"/>
      <c r="JP2" s="132"/>
      <c r="JQ2" s="132"/>
      <c r="JR2" s="132"/>
      <c r="JS2" s="132"/>
      <c r="JT2" s="132"/>
      <c r="JU2" s="132"/>
      <c r="JV2" s="132"/>
      <c r="JW2" s="132"/>
      <c r="JX2" s="132"/>
      <c r="JY2" s="132"/>
      <c r="JZ2" s="132"/>
      <c r="KA2" s="132"/>
      <c r="KB2" s="132"/>
      <c r="KC2" s="132"/>
      <c r="KD2" s="132"/>
      <c r="KE2" s="132"/>
      <c r="KF2" s="132"/>
      <c r="KG2" s="132"/>
      <c r="KH2" s="132"/>
      <c r="KI2" s="132"/>
      <c r="KJ2" s="132"/>
      <c r="KK2" s="132"/>
      <c r="KL2" s="132"/>
      <c r="KM2" s="132"/>
      <c r="KN2" s="132"/>
      <c r="KO2" s="132"/>
      <c r="KP2" s="132"/>
      <c r="KQ2" s="132"/>
      <c r="KR2" s="132"/>
      <c r="KS2" s="132"/>
      <c r="KT2" s="132"/>
      <c r="KU2" s="132"/>
      <c r="KV2" s="132"/>
      <c r="KW2" s="132"/>
      <c r="KX2" s="132"/>
      <c r="KY2" s="132"/>
      <c r="KZ2" s="132"/>
      <c r="LA2" s="132"/>
      <c r="LB2" s="132"/>
      <c r="LC2" s="132"/>
      <c r="LD2" s="132"/>
      <c r="LE2" s="132"/>
      <c r="LF2" s="132"/>
      <c r="LG2" s="132"/>
      <c r="LH2" s="132"/>
      <c r="LI2" s="132"/>
      <c r="LJ2" s="132"/>
      <c r="LK2" s="132"/>
      <c r="LL2" s="132"/>
      <c r="LM2" s="132"/>
      <c r="LN2" s="132"/>
      <c r="LO2" s="132"/>
      <c r="LP2" s="132"/>
      <c r="LQ2" s="132"/>
      <c r="LR2" s="132"/>
      <c r="LS2" s="132"/>
      <c r="LT2" s="132"/>
      <c r="LU2" s="132"/>
      <c r="LV2" s="132"/>
      <c r="LW2" s="132"/>
      <c r="LX2" s="132"/>
      <c r="LY2" s="132"/>
      <c r="LZ2" s="132"/>
      <c r="MA2" s="132"/>
      <c r="MB2" s="132"/>
      <c r="MC2" s="132"/>
      <c r="MD2" s="132"/>
      <c r="ME2" s="132"/>
      <c r="MF2" s="132"/>
      <c r="MG2" s="132"/>
      <c r="MH2" s="132"/>
      <c r="MI2" s="132"/>
      <c r="MJ2" s="132"/>
      <c r="MK2" s="132"/>
      <c r="ML2" s="132"/>
      <c r="MM2" s="132"/>
      <c r="MN2" s="132"/>
      <c r="MO2" s="132"/>
      <c r="MP2" s="132"/>
      <c r="MQ2" s="132"/>
      <c r="MR2" s="132"/>
      <c r="MS2" s="132"/>
      <c r="MT2" s="132"/>
      <c r="MU2" s="132"/>
      <c r="MV2" s="132"/>
      <c r="MW2" s="132"/>
      <c r="MX2" s="132"/>
      <c r="MY2" s="132"/>
      <c r="MZ2" s="132"/>
      <c r="NA2" s="132"/>
      <c r="NB2" s="132"/>
      <c r="NC2" s="132"/>
      <c r="ND2" s="132"/>
      <c r="NE2" s="132"/>
      <c r="NF2" s="132"/>
      <c r="NG2" s="132"/>
      <c r="NH2" s="132"/>
      <c r="NI2" s="132"/>
      <c r="NJ2" s="132"/>
      <c r="NK2" s="132"/>
      <c r="NL2" s="132"/>
      <c r="NM2" s="132"/>
      <c r="NN2" s="132"/>
      <c r="NO2" s="132"/>
      <c r="NP2" s="132"/>
      <c r="NQ2" s="132"/>
      <c r="NR2" s="132"/>
    </row>
    <row r="3" spans="1:382" ht="9.75" customHeight="1" x14ac:dyDescent="0.15">
      <c r="A3" s="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  <c r="IW3" s="132"/>
      <c r="IX3" s="132"/>
      <c r="IY3" s="132"/>
      <c r="IZ3" s="132"/>
      <c r="JA3" s="132"/>
      <c r="JB3" s="132"/>
      <c r="JC3" s="132"/>
      <c r="JD3" s="132"/>
      <c r="JE3" s="132"/>
      <c r="JF3" s="132"/>
      <c r="JG3" s="132"/>
      <c r="JH3" s="132"/>
      <c r="JI3" s="132"/>
      <c r="JJ3" s="132"/>
      <c r="JK3" s="132"/>
      <c r="JL3" s="132"/>
      <c r="JM3" s="132"/>
      <c r="JN3" s="132"/>
      <c r="JO3" s="132"/>
      <c r="JP3" s="132"/>
      <c r="JQ3" s="132"/>
      <c r="JR3" s="132"/>
      <c r="JS3" s="132"/>
      <c r="JT3" s="132"/>
      <c r="JU3" s="132"/>
      <c r="JV3" s="132"/>
      <c r="JW3" s="132"/>
      <c r="JX3" s="132"/>
      <c r="JY3" s="132"/>
      <c r="JZ3" s="132"/>
      <c r="KA3" s="132"/>
      <c r="KB3" s="132"/>
      <c r="KC3" s="132"/>
      <c r="KD3" s="132"/>
      <c r="KE3" s="132"/>
      <c r="KF3" s="132"/>
      <c r="KG3" s="132"/>
      <c r="KH3" s="132"/>
      <c r="KI3" s="132"/>
      <c r="KJ3" s="132"/>
      <c r="KK3" s="132"/>
      <c r="KL3" s="132"/>
      <c r="KM3" s="132"/>
      <c r="KN3" s="132"/>
      <c r="KO3" s="132"/>
      <c r="KP3" s="132"/>
      <c r="KQ3" s="132"/>
      <c r="KR3" s="132"/>
      <c r="KS3" s="132"/>
      <c r="KT3" s="132"/>
      <c r="KU3" s="132"/>
      <c r="KV3" s="132"/>
      <c r="KW3" s="132"/>
      <c r="KX3" s="132"/>
      <c r="KY3" s="132"/>
      <c r="KZ3" s="132"/>
      <c r="LA3" s="132"/>
      <c r="LB3" s="132"/>
      <c r="LC3" s="132"/>
      <c r="LD3" s="132"/>
      <c r="LE3" s="132"/>
      <c r="LF3" s="132"/>
      <c r="LG3" s="132"/>
      <c r="LH3" s="132"/>
      <c r="LI3" s="132"/>
      <c r="LJ3" s="132"/>
      <c r="LK3" s="132"/>
      <c r="LL3" s="132"/>
      <c r="LM3" s="132"/>
      <c r="LN3" s="132"/>
      <c r="LO3" s="132"/>
      <c r="LP3" s="132"/>
      <c r="LQ3" s="132"/>
      <c r="LR3" s="132"/>
      <c r="LS3" s="132"/>
      <c r="LT3" s="132"/>
      <c r="LU3" s="132"/>
      <c r="LV3" s="132"/>
      <c r="LW3" s="132"/>
      <c r="LX3" s="132"/>
      <c r="LY3" s="132"/>
      <c r="LZ3" s="132"/>
      <c r="MA3" s="132"/>
      <c r="MB3" s="132"/>
      <c r="MC3" s="132"/>
      <c r="MD3" s="132"/>
      <c r="ME3" s="132"/>
      <c r="MF3" s="132"/>
      <c r="MG3" s="132"/>
      <c r="MH3" s="132"/>
      <c r="MI3" s="132"/>
      <c r="MJ3" s="132"/>
      <c r="MK3" s="132"/>
      <c r="ML3" s="132"/>
      <c r="MM3" s="132"/>
      <c r="MN3" s="132"/>
      <c r="MO3" s="132"/>
      <c r="MP3" s="132"/>
      <c r="MQ3" s="132"/>
      <c r="MR3" s="132"/>
      <c r="MS3" s="132"/>
      <c r="MT3" s="132"/>
      <c r="MU3" s="132"/>
      <c r="MV3" s="132"/>
      <c r="MW3" s="132"/>
      <c r="MX3" s="132"/>
      <c r="MY3" s="132"/>
      <c r="MZ3" s="132"/>
      <c r="NA3" s="132"/>
      <c r="NB3" s="132"/>
      <c r="NC3" s="132"/>
      <c r="ND3" s="132"/>
      <c r="NE3" s="132"/>
      <c r="NF3" s="132"/>
      <c r="NG3" s="132"/>
      <c r="NH3" s="132"/>
      <c r="NI3" s="132"/>
      <c r="NJ3" s="132"/>
      <c r="NK3" s="132"/>
      <c r="NL3" s="132"/>
      <c r="NM3" s="132"/>
      <c r="NN3" s="132"/>
      <c r="NO3" s="132"/>
      <c r="NP3" s="132"/>
      <c r="NQ3" s="132"/>
      <c r="NR3" s="132"/>
    </row>
    <row r="4" spans="1:382" ht="9.75" customHeight="1" x14ac:dyDescent="0.15">
      <c r="A4" s="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  <c r="IW4" s="132"/>
      <c r="IX4" s="132"/>
      <c r="IY4" s="132"/>
      <c r="IZ4" s="132"/>
      <c r="JA4" s="132"/>
      <c r="JB4" s="132"/>
      <c r="JC4" s="132"/>
      <c r="JD4" s="132"/>
      <c r="JE4" s="132"/>
      <c r="JF4" s="132"/>
      <c r="JG4" s="132"/>
      <c r="JH4" s="132"/>
      <c r="JI4" s="132"/>
      <c r="JJ4" s="132"/>
      <c r="JK4" s="132"/>
      <c r="JL4" s="132"/>
      <c r="JM4" s="132"/>
      <c r="JN4" s="132"/>
      <c r="JO4" s="132"/>
      <c r="JP4" s="132"/>
      <c r="JQ4" s="132"/>
      <c r="JR4" s="132"/>
      <c r="JS4" s="132"/>
      <c r="JT4" s="132"/>
      <c r="JU4" s="132"/>
      <c r="JV4" s="132"/>
      <c r="JW4" s="132"/>
      <c r="JX4" s="132"/>
      <c r="JY4" s="132"/>
      <c r="JZ4" s="132"/>
      <c r="KA4" s="132"/>
      <c r="KB4" s="132"/>
      <c r="KC4" s="132"/>
      <c r="KD4" s="132"/>
      <c r="KE4" s="132"/>
      <c r="KF4" s="132"/>
      <c r="KG4" s="132"/>
      <c r="KH4" s="132"/>
      <c r="KI4" s="132"/>
      <c r="KJ4" s="132"/>
      <c r="KK4" s="132"/>
      <c r="KL4" s="132"/>
      <c r="KM4" s="132"/>
      <c r="KN4" s="132"/>
      <c r="KO4" s="132"/>
      <c r="KP4" s="132"/>
      <c r="KQ4" s="132"/>
      <c r="KR4" s="132"/>
      <c r="KS4" s="132"/>
      <c r="KT4" s="132"/>
      <c r="KU4" s="132"/>
      <c r="KV4" s="132"/>
      <c r="KW4" s="132"/>
      <c r="KX4" s="132"/>
      <c r="KY4" s="132"/>
      <c r="KZ4" s="132"/>
      <c r="LA4" s="132"/>
      <c r="LB4" s="132"/>
      <c r="LC4" s="132"/>
      <c r="LD4" s="132"/>
      <c r="LE4" s="132"/>
      <c r="LF4" s="132"/>
      <c r="LG4" s="132"/>
      <c r="LH4" s="132"/>
      <c r="LI4" s="132"/>
      <c r="LJ4" s="132"/>
      <c r="LK4" s="132"/>
      <c r="LL4" s="132"/>
      <c r="LM4" s="132"/>
      <c r="LN4" s="132"/>
      <c r="LO4" s="132"/>
      <c r="LP4" s="132"/>
      <c r="LQ4" s="132"/>
      <c r="LR4" s="132"/>
      <c r="LS4" s="132"/>
      <c r="LT4" s="132"/>
      <c r="LU4" s="132"/>
      <c r="LV4" s="132"/>
      <c r="LW4" s="132"/>
      <c r="LX4" s="132"/>
      <c r="LY4" s="132"/>
      <c r="LZ4" s="132"/>
      <c r="MA4" s="132"/>
      <c r="MB4" s="132"/>
      <c r="MC4" s="132"/>
      <c r="MD4" s="132"/>
      <c r="ME4" s="132"/>
      <c r="MF4" s="132"/>
      <c r="MG4" s="132"/>
      <c r="MH4" s="132"/>
      <c r="MI4" s="132"/>
      <c r="MJ4" s="132"/>
      <c r="MK4" s="132"/>
      <c r="ML4" s="132"/>
      <c r="MM4" s="132"/>
      <c r="MN4" s="132"/>
      <c r="MO4" s="132"/>
      <c r="MP4" s="132"/>
      <c r="MQ4" s="132"/>
      <c r="MR4" s="132"/>
      <c r="MS4" s="132"/>
      <c r="MT4" s="132"/>
      <c r="MU4" s="132"/>
      <c r="MV4" s="132"/>
      <c r="MW4" s="132"/>
      <c r="MX4" s="132"/>
      <c r="MY4" s="132"/>
      <c r="MZ4" s="132"/>
      <c r="NA4" s="132"/>
      <c r="NB4" s="132"/>
      <c r="NC4" s="132"/>
      <c r="ND4" s="132"/>
      <c r="NE4" s="132"/>
      <c r="NF4" s="132"/>
      <c r="NG4" s="132"/>
      <c r="NH4" s="132"/>
      <c r="NI4" s="132"/>
      <c r="NJ4" s="132"/>
      <c r="NK4" s="132"/>
      <c r="NL4" s="132"/>
      <c r="NM4" s="132"/>
      <c r="NN4" s="132"/>
      <c r="NO4" s="132"/>
      <c r="NP4" s="132"/>
      <c r="NQ4" s="132"/>
      <c r="NR4" s="132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3" t="str">
        <f>データ!H6&amp;"　"&amp;データ!I6</f>
        <v>東京都八王子市　八王子市営南大沢駐車場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22" t="s">
        <v>1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4"/>
      <c r="AQ7" s="122" t="s">
        <v>2</v>
      </c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4"/>
      <c r="CF7" s="122" t="s">
        <v>3</v>
      </c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4"/>
      <c r="DU7" s="134" t="s">
        <v>4</v>
      </c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25" t="s">
        <v>5</v>
      </c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5" t="s">
        <v>6</v>
      </c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  <c r="IW7" s="125"/>
      <c r="IX7" s="125"/>
      <c r="IY7" s="125"/>
      <c r="IZ7" s="125"/>
      <c r="JA7" s="125"/>
      <c r="JB7" s="125"/>
      <c r="JC7" s="125"/>
      <c r="JD7" s="125"/>
      <c r="JE7" s="125"/>
      <c r="JF7" s="125"/>
      <c r="JG7" s="125"/>
      <c r="JH7" s="125"/>
      <c r="JI7" s="125"/>
      <c r="JJ7" s="125"/>
      <c r="JK7" s="125"/>
      <c r="JL7" s="125"/>
      <c r="JM7" s="125"/>
      <c r="JN7" s="125"/>
      <c r="JO7" s="125"/>
      <c r="JP7" s="125"/>
      <c r="JQ7" s="125" t="s">
        <v>7</v>
      </c>
      <c r="JR7" s="125"/>
      <c r="JS7" s="125"/>
      <c r="JT7" s="125"/>
      <c r="JU7" s="125"/>
      <c r="JV7" s="125"/>
      <c r="JW7" s="125"/>
      <c r="JX7" s="125"/>
      <c r="JY7" s="125"/>
      <c r="JZ7" s="125"/>
      <c r="KA7" s="125"/>
      <c r="KB7" s="125"/>
      <c r="KC7" s="125"/>
      <c r="KD7" s="125"/>
      <c r="KE7" s="125"/>
      <c r="KF7" s="125"/>
      <c r="KG7" s="125"/>
      <c r="KH7" s="125"/>
      <c r="KI7" s="125"/>
      <c r="KJ7" s="125"/>
      <c r="KK7" s="125"/>
      <c r="KL7" s="125"/>
      <c r="KM7" s="125"/>
      <c r="KN7" s="125"/>
      <c r="KO7" s="125"/>
      <c r="KP7" s="125"/>
      <c r="KQ7" s="125"/>
      <c r="KR7" s="125"/>
      <c r="KS7" s="125"/>
      <c r="KT7" s="125"/>
      <c r="KU7" s="125"/>
      <c r="KV7" s="125"/>
      <c r="KW7" s="125"/>
      <c r="KX7" s="125"/>
      <c r="KY7" s="125"/>
      <c r="KZ7" s="125"/>
      <c r="LA7" s="125"/>
      <c r="LB7" s="125"/>
      <c r="LC7" s="125"/>
      <c r="LD7" s="125"/>
      <c r="LE7" s="125"/>
      <c r="LF7" s="125"/>
      <c r="LG7" s="125"/>
      <c r="LH7" s="125"/>
      <c r="LI7" s="125"/>
      <c r="LJ7" s="125" t="s">
        <v>8</v>
      </c>
      <c r="LK7" s="125"/>
      <c r="LL7" s="125"/>
      <c r="LM7" s="125"/>
      <c r="LN7" s="125"/>
      <c r="LO7" s="125"/>
      <c r="LP7" s="125"/>
      <c r="LQ7" s="125"/>
      <c r="LR7" s="125"/>
      <c r="LS7" s="125"/>
      <c r="LT7" s="125"/>
      <c r="LU7" s="125"/>
      <c r="LV7" s="125"/>
      <c r="LW7" s="125"/>
      <c r="LX7" s="125"/>
      <c r="LY7" s="125"/>
      <c r="LZ7" s="125"/>
      <c r="MA7" s="125"/>
      <c r="MB7" s="125"/>
      <c r="MC7" s="125"/>
      <c r="MD7" s="125"/>
      <c r="ME7" s="125"/>
      <c r="MF7" s="125"/>
      <c r="MG7" s="125"/>
      <c r="MH7" s="125"/>
      <c r="MI7" s="125"/>
      <c r="MJ7" s="125"/>
      <c r="MK7" s="125"/>
      <c r="ML7" s="125"/>
      <c r="MM7" s="125"/>
      <c r="MN7" s="125"/>
      <c r="MO7" s="125"/>
      <c r="MP7" s="125"/>
      <c r="MQ7" s="125"/>
      <c r="MR7" s="125"/>
      <c r="MS7" s="125"/>
      <c r="MT7" s="125"/>
      <c r="MU7" s="125"/>
      <c r="MV7" s="125"/>
      <c r="MW7" s="125"/>
      <c r="MX7" s="125"/>
      <c r="MY7" s="125"/>
      <c r="MZ7" s="125"/>
      <c r="NA7" s="125"/>
      <c r="NB7" s="125"/>
      <c r="NC7" s="3"/>
      <c r="ND7" s="135" t="s">
        <v>9</v>
      </c>
      <c r="NE7" s="136"/>
      <c r="NF7" s="136"/>
      <c r="NG7" s="136"/>
      <c r="NH7" s="136"/>
      <c r="NI7" s="136"/>
      <c r="NJ7" s="136"/>
      <c r="NK7" s="136"/>
      <c r="NL7" s="136"/>
      <c r="NM7" s="136"/>
      <c r="NN7" s="136"/>
      <c r="NO7" s="136"/>
      <c r="NP7" s="136"/>
      <c r="NQ7" s="137"/>
    </row>
    <row r="8" spans="1:382" ht="18.75" customHeight="1" x14ac:dyDescent="0.15">
      <c r="A8" s="2"/>
      <c r="B8" s="116" t="str">
        <f>データ!J7</f>
        <v>法非適用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8"/>
      <c r="AQ8" s="116" t="str">
        <f>データ!K7</f>
        <v>駐車場整備事業</v>
      </c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8"/>
      <c r="CF8" s="116" t="str">
        <f>データ!L7</f>
        <v>-</v>
      </c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8"/>
      <c r="DU8" s="100" t="str">
        <f>データ!M7</f>
        <v>Ａ２Ｂ２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9">
        <f>データ!U7</f>
        <v>3214</v>
      </c>
      <c r="LK8" s="119"/>
      <c r="LL8" s="119"/>
      <c r="LM8" s="119"/>
      <c r="LN8" s="119"/>
      <c r="LO8" s="119"/>
      <c r="LP8" s="119"/>
      <c r="LQ8" s="119"/>
      <c r="LR8" s="119"/>
      <c r="LS8" s="119"/>
      <c r="LT8" s="119"/>
      <c r="LU8" s="119"/>
      <c r="LV8" s="119"/>
      <c r="LW8" s="119"/>
      <c r="LX8" s="119"/>
      <c r="LY8" s="119"/>
      <c r="LZ8" s="119"/>
      <c r="MA8" s="119"/>
      <c r="MB8" s="119"/>
      <c r="MC8" s="119"/>
      <c r="MD8" s="119"/>
      <c r="ME8" s="119"/>
      <c r="MF8" s="119"/>
      <c r="MG8" s="119"/>
      <c r="MH8" s="119"/>
      <c r="MI8" s="119"/>
      <c r="MJ8" s="119"/>
      <c r="MK8" s="119"/>
      <c r="ML8" s="119"/>
      <c r="MM8" s="119"/>
      <c r="MN8" s="119"/>
      <c r="MO8" s="119"/>
      <c r="MP8" s="119"/>
      <c r="MQ8" s="119"/>
      <c r="MR8" s="119"/>
      <c r="MS8" s="119"/>
      <c r="MT8" s="119"/>
      <c r="MU8" s="119"/>
      <c r="MV8" s="119"/>
      <c r="MW8" s="119"/>
      <c r="MX8" s="119"/>
      <c r="MY8" s="119"/>
      <c r="MZ8" s="119"/>
      <c r="NA8" s="119"/>
      <c r="NB8" s="119"/>
      <c r="NC8" s="3"/>
      <c r="ND8" s="130" t="s">
        <v>10</v>
      </c>
      <c r="NE8" s="131"/>
      <c r="NF8" s="120" t="s">
        <v>11</v>
      </c>
      <c r="NG8" s="120"/>
      <c r="NH8" s="120"/>
      <c r="NI8" s="120"/>
      <c r="NJ8" s="120"/>
      <c r="NK8" s="120"/>
      <c r="NL8" s="120"/>
      <c r="NM8" s="120"/>
      <c r="NN8" s="120"/>
      <c r="NO8" s="120"/>
      <c r="NP8" s="120"/>
      <c r="NQ8" s="121"/>
    </row>
    <row r="9" spans="1:382" ht="18.75" customHeight="1" x14ac:dyDescent="0.15">
      <c r="A9" s="2"/>
      <c r="B9" s="122" t="s">
        <v>12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4"/>
      <c r="AQ9" s="122" t="s">
        <v>13</v>
      </c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4"/>
      <c r="CF9" s="122" t="s">
        <v>14</v>
      </c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4"/>
      <c r="DU9" s="125" t="s">
        <v>15</v>
      </c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5" t="s">
        <v>16</v>
      </c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  <c r="IW9" s="125"/>
      <c r="IX9" s="125"/>
      <c r="IY9" s="125"/>
      <c r="IZ9" s="125"/>
      <c r="JA9" s="125"/>
      <c r="JB9" s="125"/>
      <c r="JC9" s="125"/>
      <c r="JD9" s="125"/>
      <c r="JE9" s="125"/>
      <c r="JF9" s="125"/>
      <c r="JG9" s="125"/>
      <c r="JH9" s="125"/>
      <c r="JI9" s="125"/>
      <c r="JJ9" s="125"/>
      <c r="JK9" s="125"/>
      <c r="JL9" s="125"/>
      <c r="JM9" s="125"/>
      <c r="JN9" s="125"/>
      <c r="JO9" s="125"/>
      <c r="JP9" s="125"/>
      <c r="JQ9" s="125" t="s">
        <v>17</v>
      </c>
      <c r="JR9" s="125"/>
      <c r="JS9" s="125"/>
      <c r="JT9" s="125"/>
      <c r="JU9" s="125"/>
      <c r="JV9" s="125"/>
      <c r="JW9" s="125"/>
      <c r="JX9" s="125"/>
      <c r="JY9" s="125"/>
      <c r="JZ9" s="125"/>
      <c r="KA9" s="125"/>
      <c r="KB9" s="125"/>
      <c r="KC9" s="125"/>
      <c r="KD9" s="125"/>
      <c r="KE9" s="125"/>
      <c r="KF9" s="125"/>
      <c r="KG9" s="125"/>
      <c r="KH9" s="125"/>
      <c r="KI9" s="125"/>
      <c r="KJ9" s="125"/>
      <c r="KK9" s="125"/>
      <c r="KL9" s="125"/>
      <c r="KM9" s="125"/>
      <c r="KN9" s="125"/>
      <c r="KO9" s="125"/>
      <c r="KP9" s="125"/>
      <c r="KQ9" s="125"/>
      <c r="KR9" s="125"/>
      <c r="KS9" s="125"/>
      <c r="KT9" s="125"/>
      <c r="KU9" s="125"/>
      <c r="KV9" s="125"/>
      <c r="KW9" s="125"/>
      <c r="KX9" s="125"/>
      <c r="KY9" s="125"/>
      <c r="KZ9" s="125"/>
      <c r="LA9" s="125"/>
      <c r="LB9" s="125"/>
      <c r="LC9" s="125"/>
      <c r="LD9" s="125"/>
      <c r="LE9" s="125"/>
      <c r="LF9" s="125"/>
      <c r="LG9" s="125"/>
      <c r="LH9" s="125"/>
      <c r="LI9" s="125"/>
      <c r="LJ9" s="125" t="s">
        <v>18</v>
      </c>
      <c r="LK9" s="125"/>
      <c r="LL9" s="125"/>
      <c r="LM9" s="125"/>
      <c r="LN9" s="125"/>
      <c r="LO9" s="125"/>
      <c r="LP9" s="125"/>
      <c r="LQ9" s="125"/>
      <c r="LR9" s="125"/>
      <c r="LS9" s="125"/>
      <c r="LT9" s="125"/>
      <c r="LU9" s="125"/>
      <c r="LV9" s="125"/>
      <c r="LW9" s="125"/>
      <c r="LX9" s="125"/>
      <c r="LY9" s="125"/>
      <c r="LZ9" s="125"/>
      <c r="MA9" s="125"/>
      <c r="MB9" s="125"/>
      <c r="MC9" s="125"/>
      <c r="MD9" s="125"/>
      <c r="ME9" s="125"/>
      <c r="MF9" s="125"/>
      <c r="MG9" s="125"/>
      <c r="MH9" s="125"/>
      <c r="MI9" s="125"/>
      <c r="MJ9" s="125"/>
      <c r="MK9" s="125"/>
      <c r="ML9" s="125"/>
      <c r="MM9" s="125"/>
      <c r="MN9" s="125"/>
      <c r="MO9" s="125"/>
      <c r="MP9" s="125"/>
      <c r="MQ9" s="125"/>
      <c r="MR9" s="125"/>
      <c r="MS9" s="125"/>
      <c r="MT9" s="125"/>
      <c r="MU9" s="125"/>
      <c r="MV9" s="125"/>
      <c r="MW9" s="125"/>
      <c r="MX9" s="125"/>
      <c r="MY9" s="125"/>
      <c r="MZ9" s="125"/>
      <c r="NA9" s="125"/>
      <c r="NB9" s="125"/>
      <c r="NC9" s="3"/>
      <c r="ND9" s="126" t="s">
        <v>19</v>
      </c>
      <c r="NE9" s="127"/>
      <c r="NF9" s="128" t="s">
        <v>20</v>
      </c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9"/>
    </row>
    <row r="10" spans="1:382" ht="18.75" customHeight="1" x14ac:dyDescent="0.15">
      <c r="A10" s="2"/>
      <c r="B10" s="110" t="str">
        <f>データ!O7</f>
        <v>該当数値なし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2"/>
      <c r="AQ10" s="113" t="s">
        <v>144</v>
      </c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5"/>
      <c r="CF10" s="116" t="str">
        <f>データ!Q7</f>
        <v>地下式</v>
      </c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8"/>
      <c r="DU10" s="119">
        <f>データ!R7</f>
        <v>28</v>
      </c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9">
        <f>データ!V7</f>
        <v>107</v>
      </c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>
        <f>データ!W7</f>
        <v>240</v>
      </c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1"/>
      <c r="NC15" s="2"/>
      <c r="ND15" s="107" t="s">
        <v>155</v>
      </c>
      <c r="NE15" s="108"/>
      <c r="NF15" s="108"/>
      <c r="NG15" s="108"/>
      <c r="NH15" s="108"/>
      <c r="NI15" s="108"/>
      <c r="NJ15" s="108"/>
      <c r="NK15" s="108"/>
      <c r="NL15" s="108"/>
      <c r="NM15" s="108"/>
      <c r="NN15" s="108"/>
      <c r="NO15" s="108"/>
      <c r="NP15" s="108"/>
      <c r="NQ15" s="108"/>
      <c r="NR15" s="109"/>
    </row>
    <row r="16" spans="1:382" ht="13.5" customHeight="1" x14ac:dyDescent="0.15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7"/>
      <c r="NE16" s="108"/>
      <c r="NF16" s="108"/>
      <c r="NG16" s="108"/>
      <c r="NH16" s="108"/>
      <c r="NI16" s="108"/>
      <c r="NJ16" s="108"/>
      <c r="NK16" s="108"/>
      <c r="NL16" s="108"/>
      <c r="NM16" s="108"/>
      <c r="NN16" s="108"/>
      <c r="NO16" s="108"/>
      <c r="NP16" s="108"/>
      <c r="NQ16" s="108"/>
      <c r="NR16" s="109"/>
    </row>
    <row r="17" spans="1:382" ht="13.5" customHeight="1" x14ac:dyDescent="0.15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7"/>
      <c r="NE17" s="108"/>
      <c r="NF17" s="108"/>
      <c r="NG17" s="108"/>
      <c r="NH17" s="108"/>
      <c r="NI17" s="108"/>
      <c r="NJ17" s="108"/>
      <c r="NK17" s="108"/>
      <c r="NL17" s="108"/>
      <c r="NM17" s="108"/>
      <c r="NN17" s="108"/>
      <c r="NO17" s="108"/>
      <c r="NP17" s="108"/>
      <c r="NQ17" s="108"/>
      <c r="NR17" s="109"/>
    </row>
    <row r="18" spans="1:382" ht="13.5" customHeight="1" x14ac:dyDescent="0.15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7"/>
      <c r="NE18" s="108"/>
      <c r="NF18" s="108"/>
      <c r="NG18" s="108"/>
      <c r="NH18" s="108"/>
      <c r="NI18" s="108"/>
      <c r="NJ18" s="108"/>
      <c r="NK18" s="108"/>
      <c r="NL18" s="108"/>
      <c r="NM18" s="108"/>
      <c r="NN18" s="108"/>
      <c r="NO18" s="108"/>
      <c r="NP18" s="108"/>
      <c r="NQ18" s="108"/>
      <c r="NR18" s="109"/>
    </row>
    <row r="19" spans="1:382" ht="13.5" customHeight="1" x14ac:dyDescent="0.15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7"/>
      <c r="NE19" s="108"/>
      <c r="NF19" s="108"/>
      <c r="NG19" s="108"/>
      <c r="NH19" s="108"/>
      <c r="NI19" s="108"/>
      <c r="NJ19" s="108"/>
      <c r="NK19" s="108"/>
      <c r="NL19" s="108"/>
      <c r="NM19" s="108"/>
      <c r="NN19" s="108"/>
      <c r="NO19" s="108"/>
      <c r="NP19" s="108"/>
      <c r="NQ19" s="108"/>
      <c r="NR19" s="109"/>
    </row>
    <row r="20" spans="1:382" ht="13.5" customHeight="1" x14ac:dyDescent="0.15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7"/>
      <c r="NE20" s="108"/>
      <c r="NF20" s="108"/>
      <c r="NG20" s="108"/>
      <c r="NH20" s="108"/>
      <c r="NI20" s="108"/>
      <c r="NJ20" s="108"/>
      <c r="NK20" s="108"/>
      <c r="NL20" s="108"/>
      <c r="NM20" s="108"/>
      <c r="NN20" s="108"/>
      <c r="NO20" s="108"/>
      <c r="NP20" s="108"/>
      <c r="NQ20" s="108"/>
      <c r="NR20" s="109"/>
    </row>
    <row r="21" spans="1:382" ht="13.5" customHeight="1" x14ac:dyDescent="0.15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7"/>
      <c r="NE21" s="108"/>
      <c r="NF21" s="108"/>
      <c r="NG21" s="108"/>
      <c r="NH21" s="108"/>
      <c r="NI21" s="108"/>
      <c r="NJ21" s="108"/>
      <c r="NK21" s="108"/>
      <c r="NL21" s="108"/>
      <c r="NM21" s="108"/>
      <c r="NN21" s="108"/>
      <c r="NO21" s="108"/>
      <c r="NP21" s="108"/>
      <c r="NQ21" s="108"/>
      <c r="NR21" s="109"/>
    </row>
    <row r="22" spans="1:382" ht="13.5" customHeight="1" x14ac:dyDescent="0.15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7"/>
      <c r="NE22" s="108"/>
      <c r="NF22" s="108"/>
      <c r="NG22" s="108"/>
      <c r="NH22" s="108"/>
      <c r="NI22" s="108"/>
      <c r="NJ22" s="108"/>
      <c r="NK22" s="108"/>
      <c r="NL22" s="108"/>
      <c r="NM22" s="108"/>
      <c r="NN22" s="108"/>
      <c r="NO22" s="108"/>
      <c r="NP22" s="108"/>
      <c r="NQ22" s="108"/>
      <c r="NR22" s="109"/>
    </row>
    <row r="23" spans="1:382" ht="13.5" customHeight="1" x14ac:dyDescent="0.15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7"/>
      <c r="NE23" s="108"/>
      <c r="NF23" s="108"/>
      <c r="NG23" s="108"/>
      <c r="NH23" s="108"/>
      <c r="NI23" s="108"/>
      <c r="NJ23" s="108"/>
      <c r="NK23" s="108"/>
      <c r="NL23" s="108"/>
      <c r="NM23" s="108"/>
      <c r="NN23" s="108"/>
      <c r="NO23" s="108"/>
      <c r="NP23" s="108"/>
      <c r="NQ23" s="108"/>
      <c r="NR23" s="109"/>
    </row>
    <row r="24" spans="1:382" ht="13.5" customHeight="1" x14ac:dyDescent="0.15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7"/>
      <c r="NE24" s="108"/>
      <c r="NF24" s="108"/>
      <c r="NG24" s="108"/>
      <c r="NH24" s="108"/>
      <c r="NI24" s="108"/>
      <c r="NJ24" s="108"/>
      <c r="NK24" s="108"/>
      <c r="NL24" s="108"/>
      <c r="NM24" s="108"/>
      <c r="NN24" s="108"/>
      <c r="NO24" s="108"/>
      <c r="NP24" s="108"/>
      <c r="NQ24" s="108"/>
      <c r="NR24" s="109"/>
    </row>
    <row r="25" spans="1:382" ht="13.5" customHeight="1" x14ac:dyDescent="0.15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7"/>
      <c r="NE25" s="108"/>
      <c r="NF25" s="108"/>
      <c r="NG25" s="108"/>
      <c r="NH25" s="108"/>
      <c r="NI25" s="108"/>
      <c r="NJ25" s="108"/>
      <c r="NK25" s="108"/>
      <c r="NL25" s="108"/>
      <c r="NM25" s="108"/>
      <c r="NN25" s="108"/>
      <c r="NO25" s="108"/>
      <c r="NP25" s="108"/>
      <c r="NQ25" s="108"/>
      <c r="NR25" s="109"/>
    </row>
    <row r="26" spans="1:382" ht="13.5" customHeight="1" x14ac:dyDescent="0.15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7"/>
      <c r="NE26" s="108"/>
      <c r="NF26" s="108"/>
      <c r="NG26" s="108"/>
      <c r="NH26" s="108"/>
      <c r="NI26" s="108"/>
      <c r="NJ26" s="108"/>
      <c r="NK26" s="108"/>
      <c r="NL26" s="108"/>
      <c r="NM26" s="108"/>
      <c r="NN26" s="108"/>
      <c r="NO26" s="108"/>
      <c r="NP26" s="108"/>
      <c r="NQ26" s="108"/>
      <c r="NR26" s="109"/>
    </row>
    <row r="27" spans="1:382" ht="13.5" customHeight="1" x14ac:dyDescent="0.15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7"/>
      <c r="NE27" s="108"/>
      <c r="NF27" s="108"/>
      <c r="NG27" s="108"/>
      <c r="NH27" s="108"/>
      <c r="NI27" s="108"/>
      <c r="NJ27" s="108"/>
      <c r="NK27" s="108"/>
      <c r="NL27" s="108"/>
      <c r="NM27" s="108"/>
      <c r="NN27" s="108"/>
      <c r="NO27" s="108"/>
      <c r="NP27" s="108"/>
      <c r="NQ27" s="108"/>
      <c r="NR27" s="109"/>
    </row>
    <row r="28" spans="1:382" ht="13.5" customHeight="1" x14ac:dyDescent="0.1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7"/>
      <c r="NE28" s="108"/>
      <c r="NF28" s="108"/>
      <c r="NG28" s="108"/>
      <c r="NH28" s="108"/>
      <c r="NI28" s="108"/>
      <c r="NJ28" s="108"/>
      <c r="NK28" s="108"/>
      <c r="NL28" s="108"/>
      <c r="NM28" s="108"/>
      <c r="NN28" s="108"/>
      <c r="NO28" s="108"/>
      <c r="NP28" s="108"/>
      <c r="NQ28" s="108"/>
      <c r="NR28" s="109"/>
    </row>
    <row r="29" spans="1:382" ht="13.5" customHeight="1" x14ac:dyDescent="0.15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7"/>
      <c r="NE29" s="108"/>
      <c r="NF29" s="108"/>
      <c r="NG29" s="108"/>
      <c r="NH29" s="108"/>
      <c r="NI29" s="108"/>
      <c r="NJ29" s="108"/>
      <c r="NK29" s="108"/>
      <c r="NL29" s="108"/>
      <c r="NM29" s="108"/>
      <c r="NN29" s="108"/>
      <c r="NO29" s="108"/>
      <c r="NP29" s="108"/>
      <c r="NQ29" s="108"/>
      <c r="NR29" s="109"/>
    </row>
    <row r="30" spans="1:382" ht="13.5" customHeight="1" x14ac:dyDescent="0.15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7"/>
      <c r="NE30" s="108"/>
      <c r="NF30" s="108"/>
      <c r="NG30" s="108"/>
      <c r="NH30" s="108"/>
      <c r="NI30" s="108"/>
      <c r="NJ30" s="108"/>
      <c r="NK30" s="108"/>
      <c r="NL30" s="108"/>
      <c r="NM30" s="108"/>
      <c r="NN30" s="108"/>
      <c r="NO30" s="108"/>
      <c r="NP30" s="108"/>
      <c r="NQ30" s="108"/>
      <c r="NR30" s="109"/>
    </row>
    <row r="31" spans="1:382" ht="13.5" customHeight="1" x14ac:dyDescent="0.15">
      <c r="A31" s="2"/>
      <c r="B31" s="12"/>
      <c r="C31" s="2"/>
      <c r="D31" s="2"/>
      <c r="E31" s="2"/>
      <c r="F31" s="2"/>
      <c r="I31" s="17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100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100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98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98.8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100.1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88.7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90.8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87.7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87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90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270.10000000000002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216.8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216.8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180.4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158.9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15">
      <c r="A32" s="2"/>
      <c r="B32" s="12"/>
      <c r="C32" s="2"/>
      <c r="D32" s="2"/>
      <c r="E32" s="2"/>
      <c r="F32" s="2"/>
      <c r="G32" s="2"/>
      <c r="H32" s="2"/>
      <c r="I32" s="17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136.1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127.8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146.5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142.69999999999999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156.80000000000001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4.0999999999999996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6.6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5.5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4.0999999999999996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3.7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156.5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131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136.80000000000001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145.1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149.80000000000001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76" t="s">
        <v>154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15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15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15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15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15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15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15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15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15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15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15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15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15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15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15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15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15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76" t="s">
        <v>157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15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15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15">
      <c r="A52" s="2"/>
      <c r="B52" s="12"/>
      <c r="C52" s="2"/>
      <c r="D52" s="2"/>
      <c r="E52" s="2"/>
      <c r="F52" s="2"/>
      <c r="I52" s="17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1849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2400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2386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2852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3301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-786.7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-984.9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-1076.2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-927.9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-1020.6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-195556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-201866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-200900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-204084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-204887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15">
      <c r="A53" s="2"/>
      <c r="B53" s="12"/>
      <c r="C53" s="2"/>
      <c r="D53" s="2"/>
      <c r="E53" s="2"/>
      <c r="F53" s="2"/>
      <c r="G53" s="2"/>
      <c r="H53" s="2"/>
      <c r="I53" s="17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45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67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56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65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81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-9.8000000000000007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-25.9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-24.6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-29.2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-810.7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5206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2220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3097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6051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9971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15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15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15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15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15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15">
      <c r="A60" s="13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1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15">
      <c r="A61" s="13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1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15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15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15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15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15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76" t="s">
        <v>156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15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15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15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15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15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15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15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15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15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15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15">
      <c r="A77" s="2"/>
      <c r="B77" s="12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15">
      <c r="A78" s="2"/>
      <c r="B78" s="12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117.1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145.19999999999999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219.9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107.1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143.6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15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15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15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tdd9FBNiNP6nJvUIGGVJcupmqHECUDHbAAA5Zk+t1bf0TeS6NOroy3642goCQjzjhNOxDFpL6eaGCWnBfj94/A==" saltValue="TyP6jOLPtI/lNeqdegLnd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15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15" customHeight="1" x14ac:dyDescent="0.15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41" t="s">
        <v>58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62</v>
      </c>
      <c r="B4" s="45"/>
      <c r="C4" s="45"/>
      <c r="D4" s="45"/>
      <c r="E4" s="45"/>
      <c r="F4" s="45"/>
      <c r="G4" s="45"/>
      <c r="H4" s="143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38" t="s">
        <v>63</v>
      </c>
      <c r="Z4" s="139"/>
      <c r="AA4" s="139"/>
      <c r="AB4" s="139"/>
      <c r="AC4" s="139"/>
      <c r="AD4" s="139"/>
      <c r="AE4" s="139"/>
      <c r="AF4" s="139"/>
      <c r="AG4" s="139"/>
      <c r="AH4" s="139"/>
      <c r="AI4" s="140"/>
      <c r="AJ4" s="145" t="s">
        <v>64</v>
      </c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6" t="s">
        <v>65</v>
      </c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 t="s">
        <v>66</v>
      </c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6" t="s">
        <v>67</v>
      </c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 t="s">
        <v>68</v>
      </c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7" t="s">
        <v>69</v>
      </c>
      <c r="CN4" s="147" t="s">
        <v>70</v>
      </c>
      <c r="CO4" s="138" t="s">
        <v>71</v>
      </c>
      <c r="CP4" s="139"/>
      <c r="CQ4" s="139"/>
      <c r="CR4" s="139"/>
      <c r="CS4" s="139"/>
      <c r="CT4" s="139"/>
      <c r="CU4" s="139"/>
      <c r="CV4" s="139"/>
      <c r="CW4" s="139"/>
      <c r="CX4" s="139"/>
      <c r="CY4" s="140"/>
      <c r="CZ4" s="145" t="s">
        <v>72</v>
      </c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38" t="s">
        <v>73</v>
      </c>
      <c r="DL4" s="139"/>
      <c r="DM4" s="139"/>
      <c r="DN4" s="139"/>
      <c r="DO4" s="139"/>
      <c r="DP4" s="139"/>
      <c r="DQ4" s="139"/>
      <c r="DR4" s="139"/>
      <c r="DS4" s="139"/>
      <c r="DT4" s="139"/>
      <c r="DU4" s="140"/>
    </row>
    <row r="5" spans="1:125" x14ac:dyDescent="0.15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100</v>
      </c>
      <c r="AL5" s="47" t="s">
        <v>101</v>
      </c>
      <c r="AM5" s="47" t="s">
        <v>102</v>
      </c>
      <c r="AN5" s="47" t="s">
        <v>103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104</v>
      </c>
      <c r="AV5" s="47" t="s">
        <v>105</v>
      </c>
      <c r="AW5" s="47" t="s">
        <v>106</v>
      </c>
      <c r="AX5" s="47" t="s">
        <v>107</v>
      </c>
      <c r="AY5" s="47" t="s">
        <v>108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109</v>
      </c>
      <c r="BG5" s="47" t="s">
        <v>110</v>
      </c>
      <c r="BH5" s="47" t="s">
        <v>111</v>
      </c>
      <c r="BI5" s="47" t="s">
        <v>102</v>
      </c>
      <c r="BJ5" s="47" t="s">
        <v>112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109</v>
      </c>
      <c r="BR5" s="47" t="s">
        <v>113</v>
      </c>
      <c r="BS5" s="47" t="s">
        <v>114</v>
      </c>
      <c r="BT5" s="47" t="s">
        <v>115</v>
      </c>
      <c r="BU5" s="47" t="s">
        <v>116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117</v>
      </c>
      <c r="CC5" s="47" t="s">
        <v>100</v>
      </c>
      <c r="CD5" s="47" t="s">
        <v>118</v>
      </c>
      <c r="CE5" s="47" t="s">
        <v>119</v>
      </c>
      <c r="CF5" s="47" t="s">
        <v>112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8"/>
      <c r="CN5" s="148"/>
      <c r="CO5" s="47" t="s">
        <v>120</v>
      </c>
      <c r="CP5" s="47" t="s">
        <v>100</v>
      </c>
      <c r="CQ5" s="47" t="s">
        <v>121</v>
      </c>
      <c r="CR5" s="47" t="s">
        <v>107</v>
      </c>
      <c r="CS5" s="47" t="s">
        <v>112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118</v>
      </c>
      <c r="DC5" s="47" t="s">
        <v>122</v>
      </c>
      <c r="DD5" s="47" t="s">
        <v>123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124</v>
      </c>
      <c r="DL5" s="47" t="s">
        <v>125</v>
      </c>
      <c r="DM5" s="47" t="s">
        <v>126</v>
      </c>
      <c r="DN5" s="47" t="s">
        <v>127</v>
      </c>
      <c r="DO5" s="47" t="s">
        <v>128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15">
      <c r="A6" s="37" t="s">
        <v>129</v>
      </c>
      <c r="B6" s="48">
        <f>B8</f>
        <v>2023</v>
      </c>
      <c r="C6" s="48">
        <f t="shared" ref="C6:X6" si="1">C8</f>
        <v>132012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4</v>
      </c>
      <c r="H6" s="48" t="str">
        <f>SUBSTITUTE(H8,"　","")</f>
        <v>東京都八王子市</v>
      </c>
      <c r="I6" s="48" t="str">
        <f t="shared" si="1"/>
        <v>八王子市営南大沢駐車場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Ａ２Ｂ２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 附置義務駐車施設</v>
      </c>
      <c r="Q6" s="50" t="str">
        <f t="shared" si="1"/>
        <v>地下式</v>
      </c>
      <c r="R6" s="51">
        <f t="shared" si="1"/>
        <v>28</v>
      </c>
      <c r="S6" s="50" t="str">
        <f t="shared" si="1"/>
        <v>公共施設</v>
      </c>
      <c r="T6" s="50" t="str">
        <f t="shared" si="1"/>
        <v>無</v>
      </c>
      <c r="U6" s="51">
        <f t="shared" si="1"/>
        <v>3214</v>
      </c>
      <c r="V6" s="51">
        <f t="shared" si="1"/>
        <v>107</v>
      </c>
      <c r="W6" s="51">
        <f t="shared" si="1"/>
        <v>240</v>
      </c>
      <c r="X6" s="50" t="str">
        <f t="shared" si="1"/>
        <v>利用料金制</v>
      </c>
      <c r="Y6" s="52">
        <f>IF(Y8="-",NA(),Y8)</f>
        <v>100</v>
      </c>
      <c r="Z6" s="52">
        <f t="shared" ref="Z6:AH6" si="2">IF(Z8="-",NA(),Z8)</f>
        <v>100</v>
      </c>
      <c r="AA6" s="52">
        <f t="shared" si="2"/>
        <v>98</v>
      </c>
      <c r="AB6" s="52">
        <f t="shared" si="2"/>
        <v>98.8</v>
      </c>
      <c r="AC6" s="52">
        <f t="shared" si="2"/>
        <v>100.1</v>
      </c>
      <c r="AD6" s="52">
        <f t="shared" si="2"/>
        <v>136.1</v>
      </c>
      <c r="AE6" s="52">
        <f t="shared" si="2"/>
        <v>127.8</v>
      </c>
      <c r="AF6" s="52">
        <f t="shared" si="2"/>
        <v>146.5</v>
      </c>
      <c r="AG6" s="52">
        <f t="shared" si="2"/>
        <v>142.69999999999999</v>
      </c>
      <c r="AH6" s="52">
        <f t="shared" si="2"/>
        <v>156.80000000000001</v>
      </c>
      <c r="AI6" s="49" t="str">
        <f>IF(AI8="-","",IF(AI8="-","【-】","【"&amp;SUBSTITUTE(TEXT(AI8,"#,##0.0"),"-","△")&amp;"】"))</f>
        <v>【1,905.8】</v>
      </c>
      <c r="AJ6" s="52">
        <f>IF(AJ8="-",NA(),AJ8)</f>
        <v>88.7</v>
      </c>
      <c r="AK6" s="52">
        <f t="shared" ref="AK6:AS6" si="3">IF(AK8="-",NA(),AK8)</f>
        <v>90.8</v>
      </c>
      <c r="AL6" s="52">
        <f t="shared" si="3"/>
        <v>87.7</v>
      </c>
      <c r="AM6" s="52">
        <f t="shared" si="3"/>
        <v>87</v>
      </c>
      <c r="AN6" s="52">
        <f t="shared" si="3"/>
        <v>90</v>
      </c>
      <c r="AO6" s="52">
        <f t="shared" si="3"/>
        <v>4.0999999999999996</v>
      </c>
      <c r="AP6" s="52">
        <f t="shared" si="3"/>
        <v>6.6</v>
      </c>
      <c r="AQ6" s="52">
        <f t="shared" si="3"/>
        <v>5.5</v>
      </c>
      <c r="AR6" s="52">
        <f t="shared" si="3"/>
        <v>4.0999999999999996</v>
      </c>
      <c r="AS6" s="52">
        <f t="shared" si="3"/>
        <v>3.7</v>
      </c>
      <c r="AT6" s="49" t="str">
        <f>IF(AT8="-","",IF(AT8="-","【-】","【"&amp;SUBSTITUTE(TEXT(AT8,"#,##0.0"),"-","△")&amp;"】"))</f>
        <v>【3.9】</v>
      </c>
      <c r="AU6" s="53">
        <f>IF(AU8="-",NA(),AU8)</f>
        <v>1849</v>
      </c>
      <c r="AV6" s="53">
        <f t="shared" ref="AV6:BD6" si="4">IF(AV8="-",NA(),AV8)</f>
        <v>2400</v>
      </c>
      <c r="AW6" s="53">
        <f t="shared" si="4"/>
        <v>2386</v>
      </c>
      <c r="AX6" s="53">
        <f t="shared" si="4"/>
        <v>2852</v>
      </c>
      <c r="AY6" s="53">
        <f t="shared" si="4"/>
        <v>3301</v>
      </c>
      <c r="AZ6" s="53">
        <f t="shared" si="4"/>
        <v>45</v>
      </c>
      <c r="BA6" s="53">
        <f t="shared" si="4"/>
        <v>67</v>
      </c>
      <c r="BB6" s="53">
        <f t="shared" si="4"/>
        <v>56</v>
      </c>
      <c r="BC6" s="53">
        <f t="shared" si="4"/>
        <v>65</v>
      </c>
      <c r="BD6" s="53">
        <f t="shared" si="4"/>
        <v>81</v>
      </c>
      <c r="BE6" s="51" t="str">
        <f>IF(BE8="-","",IF(BE8="-","【-】","【"&amp;SUBSTITUTE(TEXT(BE8,"#,##0"),"-","△")&amp;"】"))</f>
        <v>【127】</v>
      </c>
      <c r="BF6" s="52">
        <f>IF(BF8="-",NA(),BF8)</f>
        <v>-786.7</v>
      </c>
      <c r="BG6" s="52">
        <f t="shared" ref="BG6:BO6" si="5">IF(BG8="-",NA(),BG8)</f>
        <v>-984.9</v>
      </c>
      <c r="BH6" s="52">
        <f t="shared" si="5"/>
        <v>-1076.2</v>
      </c>
      <c r="BI6" s="52">
        <f t="shared" si="5"/>
        <v>-927.9</v>
      </c>
      <c r="BJ6" s="52">
        <f t="shared" si="5"/>
        <v>-1020.6</v>
      </c>
      <c r="BK6" s="52">
        <f t="shared" si="5"/>
        <v>-9.8000000000000007</v>
      </c>
      <c r="BL6" s="52">
        <f t="shared" si="5"/>
        <v>-25.9</v>
      </c>
      <c r="BM6" s="52">
        <f t="shared" si="5"/>
        <v>-24.6</v>
      </c>
      <c r="BN6" s="52">
        <f t="shared" si="5"/>
        <v>-29.2</v>
      </c>
      <c r="BO6" s="52">
        <f t="shared" si="5"/>
        <v>-810.7</v>
      </c>
      <c r="BP6" s="49" t="str">
        <f>IF(BP8="-","",IF(BP8="-","【-】","【"&amp;SUBSTITUTE(TEXT(BP8,"#,##0.0"),"-","△")&amp;"】"))</f>
        <v>【△55.6】</v>
      </c>
      <c r="BQ6" s="53">
        <f>IF(BQ8="-",NA(),BQ8)</f>
        <v>-195556</v>
      </c>
      <c r="BR6" s="53">
        <f t="shared" ref="BR6:BZ6" si="6">IF(BR8="-",NA(),BR8)</f>
        <v>-201866</v>
      </c>
      <c r="BS6" s="53">
        <f t="shared" si="6"/>
        <v>-200900</v>
      </c>
      <c r="BT6" s="53">
        <f t="shared" si="6"/>
        <v>-204084</v>
      </c>
      <c r="BU6" s="53">
        <f t="shared" si="6"/>
        <v>-204887</v>
      </c>
      <c r="BV6" s="53">
        <f t="shared" si="6"/>
        <v>5206</v>
      </c>
      <c r="BW6" s="53">
        <f t="shared" si="6"/>
        <v>2220</v>
      </c>
      <c r="BX6" s="53">
        <f t="shared" si="6"/>
        <v>3097</v>
      </c>
      <c r="BY6" s="53">
        <f t="shared" si="6"/>
        <v>6051</v>
      </c>
      <c r="BZ6" s="53">
        <f t="shared" si="6"/>
        <v>9971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130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131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117.1</v>
      </c>
      <c r="DF6" s="52">
        <f t="shared" si="8"/>
        <v>145.19999999999999</v>
      </c>
      <c r="DG6" s="52">
        <f t="shared" si="8"/>
        <v>219.9</v>
      </c>
      <c r="DH6" s="52">
        <f t="shared" si="8"/>
        <v>107.1</v>
      </c>
      <c r="DI6" s="52">
        <f t="shared" si="8"/>
        <v>143.6</v>
      </c>
      <c r="DJ6" s="49" t="str">
        <f>IF(DJ8="-","",IF(DJ8="-","【-】","【"&amp;SUBSTITUTE(TEXT(DJ8,"#,##0.0"),"-","△")&amp;"】"))</f>
        <v>【79.0】</v>
      </c>
      <c r="DK6" s="52">
        <f>IF(DK8="-",NA(),DK8)</f>
        <v>270.10000000000002</v>
      </c>
      <c r="DL6" s="52">
        <f t="shared" ref="DL6:DT6" si="9">IF(DL8="-",NA(),DL8)</f>
        <v>216.8</v>
      </c>
      <c r="DM6" s="52">
        <f t="shared" si="9"/>
        <v>216.8</v>
      </c>
      <c r="DN6" s="52">
        <f t="shared" si="9"/>
        <v>180.4</v>
      </c>
      <c r="DO6" s="52">
        <f t="shared" si="9"/>
        <v>158.9</v>
      </c>
      <c r="DP6" s="52">
        <f t="shared" si="9"/>
        <v>156.5</v>
      </c>
      <c r="DQ6" s="52">
        <f t="shared" si="9"/>
        <v>131</v>
      </c>
      <c r="DR6" s="52">
        <f t="shared" si="9"/>
        <v>136.80000000000001</v>
      </c>
      <c r="DS6" s="52">
        <f t="shared" si="9"/>
        <v>145.1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15">
      <c r="A7" s="37" t="s">
        <v>132</v>
      </c>
      <c r="B7" s="48">
        <f t="shared" ref="B7:X7" si="10">B8</f>
        <v>2023</v>
      </c>
      <c r="C7" s="48">
        <f t="shared" si="10"/>
        <v>132012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4</v>
      </c>
      <c r="H7" s="48" t="str">
        <f t="shared" si="10"/>
        <v>東京都　八王子市</v>
      </c>
      <c r="I7" s="48" t="str">
        <f t="shared" si="10"/>
        <v>八王子市営南大沢駐車場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Ａ２Ｂ２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 附置義務駐車施設</v>
      </c>
      <c r="Q7" s="50" t="str">
        <f t="shared" si="10"/>
        <v>地下式</v>
      </c>
      <c r="R7" s="51">
        <f t="shared" si="10"/>
        <v>28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3214</v>
      </c>
      <c r="V7" s="51">
        <f t="shared" si="10"/>
        <v>107</v>
      </c>
      <c r="W7" s="51">
        <f t="shared" si="10"/>
        <v>240</v>
      </c>
      <c r="X7" s="50" t="str">
        <f t="shared" si="10"/>
        <v>利用料金制</v>
      </c>
      <c r="Y7" s="52">
        <f>Y8</f>
        <v>100</v>
      </c>
      <c r="Z7" s="52">
        <f t="shared" ref="Z7:AH7" si="11">Z8</f>
        <v>100</v>
      </c>
      <c r="AA7" s="52">
        <f t="shared" si="11"/>
        <v>98</v>
      </c>
      <c r="AB7" s="52">
        <f t="shared" si="11"/>
        <v>98.8</v>
      </c>
      <c r="AC7" s="52">
        <f t="shared" si="11"/>
        <v>100.1</v>
      </c>
      <c r="AD7" s="52">
        <f t="shared" si="11"/>
        <v>136.1</v>
      </c>
      <c r="AE7" s="52">
        <f t="shared" si="11"/>
        <v>127.8</v>
      </c>
      <c r="AF7" s="52">
        <f t="shared" si="11"/>
        <v>146.5</v>
      </c>
      <c r="AG7" s="52">
        <f t="shared" si="11"/>
        <v>142.69999999999999</v>
      </c>
      <c r="AH7" s="52">
        <f t="shared" si="11"/>
        <v>156.80000000000001</v>
      </c>
      <c r="AI7" s="49"/>
      <c r="AJ7" s="52">
        <f>AJ8</f>
        <v>88.7</v>
      </c>
      <c r="AK7" s="52">
        <f t="shared" ref="AK7:AS7" si="12">AK8</f>
        <v>90.8</v>
      </c>
      <c r="AL7" s="52">
        <f t="shared" si="12"/>
        <v>87.7</v>
      </c>
      <c r="AM7" s="52">
        <f t="shared" si="12"/>
        <v>87</v>
      </c>
      <c r="AN7" s="52">
        <f t="shared" si="12"/>
        <v>90</v>
      </c>
      <c r="AO7" s="52">
        <f t="shared" si="12"/>
        <v>4.0999999999999996</v>
      </c>
      <c r="AP7" s="52">
        <f t="shared" si="12"/>
        <v>6.6</v>
      </c>
      <c r="AQ7" s="52">
        <f t="shared" si="12"/>
        <v>5.5</v>
      </c>
      <c r="AR7" s="52">
        <f t="shared" si="12"/>
        <v>4.0999999999999996</v>
      </c>
      <c r="AS7" s="52">
        <f t="shared" si="12"/>
        <v>3.7</v>
      </c>
      <c r="AT7" s="49"/>
      <c r="AU7" s="53">
        <f>AU8</f>
        <v>1849</v>
      </c>
      <c r="AV7" s="53">
        <f t="shared" ref="AV7:BD7" si="13">AV8</f>
        <v>2400</v>
      </c>
      <c r="AW7" s="53">
        <f t="shared" si="13"/>
        <v>2386</v>
      </c>
      <c r="AX7" s="53">
        <f t="shared" si="13"/>
        <v>2852</v>
      </c>
      <c r="AY7" s="53">
        <f t="shared" si="13"/>
        <v>3301</v>
      </c>
      <c r="AZ7" s="53">
        <f t="shared" si="13"/>
        <v>45</v>
      </c>
      <c r="BA7" s="53">
        <f t="shared" si="13"/>
        <v>67</v>
      </c>
      <c r="BB7" s="53">
        <f t="shared" si="13"/>
        <v>56</v>
      </c>
      <c r="BC7" s="53">
        <f t="shared" si="13"/>
        <v>65</v>
      </c>
      <c r="BD7" s="53">
        <f t="shared" si="13"/>
        <v>81</v>
      </c>
      <c r="BE7" s="51"/>
      <c r="BF7" s="52">
        <f>BF8</f>
        <v>-786.7</v>
      </c>
      <c r="BG7" s="52">
        <f t="shared" ref="BG7:BO7" si="14">BG8</f>
        <v>-984.9</v>
      </c>
      <c r="BH7" s="52">
        <f t="shared" si="14"/>
        <v>-1076.2</v>
      </c>
      <c r="BI7" s="52">
        <f t="shared" si="14"/>
        <v>-927.9</v>
      </c>
      <c r="BJ7" s="52">
        <f t="shared" si="14"/>
        <v>-1020.6</v>
      </c>
      <c r="BK7" s="52">
        <f t="shared" si="14"/>
        <v>-9.8000000000000007</v>
      </c>
      <c r="BL7" s="52">
        <f t="shared" si="14"/>
        <v>-25.9</v>
      </c>
      <c r="BM7" s="52">
        <f t="shared" si="14"/>
        <v>-24.6</v>
      </c>
      <c r="BN7" s="52">
        <f t="shared" si="14"/>
        <v>-29.2</v>
      </c>
      <c r="BO7" s="52">
        <f t="shared" si="14"/>
        <v>-810.7</v>
      </c>
      <c r="BP7" s="49"/>
      <c r="BQ7" s="53">
        <f>BQ8</f>
        <v>-195556</v>
      </c>
      <c r="BR7" s="53">
        <f t="shared" ref="BR7:BZ7" si="15">BR8</f>
        <v>-201866</v>
      </c>
      <c r="BS7" s="53">
        <f t="shared" si="15"/>
        <v>-200900</v>
      </c>
      <c r="BT7" s="53">
        <f t="shared" si="15"/>
        <v>-204084</v>
      </c>
      <c r="BU7" s="53">
        <f t="shared" si="15"/>
        <v>-204887</v>
      </c>
      <c r="BV7" s="53">
        <f t="shared" si="15"/>
        <v>5206</v>
      </c>
      <c r="BW7" s="53">
        <f t="shared" si="15"/>
        <v>2220</v>
      </c>
      <c r="BX7" s="53">
        <f t="shared" si="15"/>
        <v>3097</v>
      </c>
      <c r="BY7" s="53">
        <f t="shared" si="15"/>
        <v>6051</v>
      </c>
      <c r="BZ7" s="53">
        <f t="shared" si="15"/>
        <v>9971</v>
      </c>
      <c r="CA7" s="51"/>
      <c r="CB7" s="52" t="s">
        <v>133</v>
      </c>
      <c r="CC7" s="52" t="s">
        <v>133</v>
      </c>
      <c r="CD7" s="52" t="s">
        <v>133</v>
      </c>
      <c r="CE7" s="52" t="s">
        <v>133</v>
      </c>
      <c r="CF7" s="52" t="s">
        <v>133</v>
      </c>
      <c r="CG7" s="52" t="s">
        <v>133</v>
      </c>
      <c r="CH7" s="52" t="s">
        <v>133</v>
      </c>
      <c r="CI7" s="52" t="s">
        <v>133</v>
      </c>
      <c r="CJ7" s="52" t="s">
        <v>133</v>
      </c>
      <c r="CK7" s="52" t="s">
        <v>134</v>
      </c>
      <c r="CL7" s="49"/>
      <c r="CM7" s="51">
        <f>CM8</f>
        <v>0</v>
      </c>
      <c r="CN7" s="51">
        <f>CN8</f>
        <v>0</v>
      </c>
      <c r="CO7" s="52" t="s">
        <v>133</v>
      </c>
      <c r="CP7" s="52" t="s">
        <v>133</v>
      </c>
      <c r="CQ7" s="52" t="s">
        <v>133</v>
      </c>
      <c r="CR7" s="52" t="s">
        <v>133</v>
      </c>
      <c r="CS7" s="52" t="s">
        <v>133</v>
      </c>
      <c r="CT7" s="52" t="s">
        <v>133</v>
      </c>
      <c r="CU7" s="52" t="s">
        <v>133</v>
      </c>
      <c r="CV7" s="52" t="s">
        <v>133</v>
      </c>
      <c r="CW7" s="52" t="s">
        <v>133</v>
      </c>
      <c r="CX7" s="52" t="s">
        <v>135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117.1</v>
      </c>
      <c r="DF7" s="52">
        <f t="shared" si="16"/>
        <v>145.19999999999999</v>
      </c>
      <c r="DG7" s="52">
        <f t="shared" si="16"/>
        <v>219.9</v>
      </c>
      <c r="DH7" s="52">
        <f t="shared" si="16"/>
        <v>107.1</v>
      </c>
      <c r="DI7" s="52">
        <f t="shared" si="16"/>
        <v>143.6</v>
      </c>
      <c r="DJ7" s="49"/>
      <c r="DK7" s="52">
        <f>DK8</f>
        <v>270.10000000000002</v>
      </c>
      <c r="DL7" s="52">
        <f t="shared" ref="DL7:DT7" si="17">DL8</f>
        <v>216.8</v>
      </c>
      <c r="DM7" s="52">
        <f t="shared" si="17"/>
        <v>216.8</v>
      </c>
      <c r="DN7" s="52">
        <f t="shared" si="17"/>
        <v>180.4</v>
      </c>
      <c r="DO7" s="52">
        <f t="shared" si="17"/>
        <v>158.9</v>
      </c>
      <c r="DP7" s="52">
        <f t="shared" si="17"/>
        <v>156.5</v>
      </c>
      <c r="DQ7" s="52">
        <f t="shared" si="17"/>
        <v>131</v>
      </c>
      <c r="DR7" s="52">
        <f t="shared" si="17"/>
        <v>136.80000000000001</v>
      </c>
      <c r="DS7" s="52">
        <f t="shared" si="17"/>
        <v>145.1</v>
      </c>
      <c r="DT7" s="52">
        <f t="shared" si="17"/>
        <v>149.80000000000001</v>
      </c>
      <c r="DU7" s="49"/>
    </row>
    <row r="8" spans="1:125" s="54" customFormat="1" x14ac:dyDescent="0.15">
      <c r="A8" s="37"/>
      <c r="B8" s="55">
        <v>2023</v>
      </c>
      <c r="C8" s="55">
        <v>132012</v>
      </c>
      <c r="D8" s="55">
        <v>47</v>
      </c>
      <c r="E8" s="55">
        <v>14</v>
      </c>
      <c r="F8" s="55">
        <v>0</v>
      </c>
      <c r="G8" s="55">
        <v>4</v>
      </c>
      <c r="H8" s="55" t="s">
        <v>136</v>
      </c>
      <c r="I8" s="55" t="s">
        <v>137</v>
      </c>
      <c r="J8" s="55" t="s">
        <v>138</v>
      </c>
      <c r="K8" s="55" t="s">
        <v>139</v>
      </c>
      <c r="L8" s="55" t="s">
        <v>140</v>
      </c>
      <c r="M8" s="55" t="s">
        <v>141</v>
      </c>
      <c r="N8" s="55" t="s">
        <v>142</v>
      </c>
      <c r="O8" s="56" t="s">
        <v>143</v>
      </c>
      <c r="P8" s="57" t="s">
        <v>144</v>
      </c>
      <c r="Q8" s="57" t="s">
        <v>145</v>
      </c>
      <c r="R8" s="58">
        <v>28</v>
      </c>
      <c r="S8" s="57" t="s">
        <v>146</v>
      </c>
      <c r="T8" s="57" t="s">
        <v>147</v>
      </c>
      <c r="U8" s="58">
        <v>3214</v>
      </c>
      <c r="V8" s="58">
        <v>107</v>
      </c>
      <c r="W8" s="58">
        <v>240</v>
      </c>
      <c r="X8" s="57" t="s">
        <v>148</v>
      </c>
      <c r="Y8" s="59">
        <v>100</v>
      </c>
      <c r="Z8" s="59">
        <v>100</v>
      </c>
      <c r="AA8" s="59">
        <v>98</v>
      </c>
      <c r="AB8" s="59">
        <v>98.8</v>
      </c>
      <c r="AC8" s="59">
        <v>100.1</v>
      </c>
      <c r="AD8" s="59">
        <v>136.1</v>
      </c>
      <c r="AE8" s="59">
        <v>127.8</v>
      </c>
      <c r="AF8" s="59">
        <v>146.5</v>
      </c>
      <c r="AG8" s="59">
        <v>142.69999999999999</v>
      </c>
      <c r="AH8" s="59">
        <v>156.80000000000001</v>
      </c>
      <c r="AI8" s="56">
        <v>1905.8</v>
      </c>
      <c r="AJ8" s="59">
        <v>88.7</v>
      </c>
      <c r="AK8" s="59">
        <v>90.8</v>
      </c>
      <c r="AL8" s="59">
        <v>87.7</v>
      </c>
      <c r="AM8" s="59">
        <v>87</v>
      </c>
      <c r="AN8" s="59">
        <v>90</v>
      </c>
      <c r="AO8" s="59">
        <v>4.0999999999999996</v>
      </c>
      <c r="AP8" s="59">
        <v>6.6</v>
      </c>
      <c r="AQ8" s="59">
        <v>5.5</v>
      </c>
      <c r="AR8" s="59">
        <v>4.0999999999999996</v>
      </c>
      <c r="AS8" s="59">
        <v>3.7</v>
      </c>
      <c r="AT8" s="56">
        <v>3.9</v>
      </c>
      <c r="AU8" s="60">
        <v>1849</v>
      </c>
      <c r="AV8" s="60">
        <v>2400</v>
      </c>
      <c r="AW8" s="60">
        <v>2386</v>
      </c>
      <c r="AX8" s="60">
        <v>2852</v>
      </c>
      <c r="AY8" s="60">
        <v>3301</v>
      </c>
      <c r="AZ8" s="60">
        <v>45</v>
      </c>
      <c r="BA8" s="60">
        <v>67</v>
      </c>
      <c r="BB8" s="60">
        <v>56</v>
      </c>
      <c r="BC8" s="60">
        <v>65</v>
      </c>
      <c r="BD8" s="60">
        <v>81</v>
      </c>
      <c r="BE8" s="60">
        <v>127</v>
      </c>
      <c r="BF8" s="59">
        <v>-786.7</v>
      </c>
      <c r="BG8" s="59">
        <v>-984.9</v>
      </c>
      <c r="BH8" s="59">
        <v>-1076.2</v>
      </c>
      <c r="BI8" s="59">
        <v>-927.9</v>
      </c>
      <c r="BJ8" s="59">
        <v>-1020.6</v>
      </c>
      <c r="BK8" s="59">
        <v>-9.8000000000000007</v>
      </c>
      <c r="BL8" s="59">
        <v>-25.9</v>
      </c>
      <c r="BM8" s="59">
        <v>-24.6</v>
      </c>
      <c r="BN8" s="59">
        <v>-29.2</v>
      </c>
      <c r="BO8" s="59">
        <v>-810.7</v>
      </c>
      <c r="BP8" s="56">
        <v>-55.6</v>
      </c>
      <c r="BQ8" s="60">
        <v>-195556</v>
      </c>
      <c r="BR8" s="60">
        <v>-201866</v>
      </c>
      <c r="BS8" s="60">
        <v>-200900</v>
      </c>
      <c r="BT8" s="61">
        <v>-204084</v>
      </c>
      <c r="BU8" s="61">
        <v>-204887</v>
      </c>
      <c r="BV8" s="60">
        <v>5206</v>
      </c>
      <c r="BW8" s="60">
        <v>2220</v>
      </c>
      <c r="BX8" s="60">
        <v>3097</v>
      </c>
      <c r="BY8" s="60">
        <v>6051</v>
      </c>
      <c r="BZ8" s="60">
        <v>9971</v>
      </c>
      <c r="CA8" s="58">
        <v>12639</v>
      </c>
      <c r="CB8" s="59" t="s">
        <v>140</v>
      </c>
      <c r="CC8" s="59" t="s">
        <v>140</v>
      </c>
      <c r="CD8" s="59" t="s">
        <v>140</v>
      </c>
      <c r="CE8" s="59" t="s">
        <v>140</v>
      </c>
      <c r="CF8" s="59" t="s">
        <v>140</v>
      </c>
      <c r="CG8" s="59" t="s">
        <v>140</v>
      </c>
      <c r="CH8" s="59" t="s">
        <v>140</v>
      </c>
      <c r="CI8" s="59" t="s">
        <v>140</v>
      </c>
      <c r="CJ8" s="59" t="s">
        <v>140</v>
      </c>
      <c r="CK8" s="59" t="s">
        <v>140</v>
      </c>
      <c r="CL8" s="56" t="s">
        <v>140</v>
      </c>
      <c r="CM8" s="58">
        <v>0</v>
      </c>
      <c r="CN8" s="58">
        <v>0</v>
      </c>
      <c r="CO8" s="59" t="s">
        <v>140</v>
      </c>
      <c r="CP8" s="59" t="s">
        <v>140</v>
      </c>
      <c r="CQ8" s="59" t="s">
        <v>140</v>
      </c>
      <c r="CR8" s="59" t="s">
        <v>140</v>
      </c>
      <c r="CS8" s="59" t="s">
        <v>140</v>
      </c>
      <c r="CT8" s="59" t="s">
        <v>140</v>
      </c>
      <c r="CU8" s="59" t="s">
        <v>140</v>
      </c>
      <c r="CV8" s="59" t="s">
        <v>140</v>
      </c>
      <c r="CW8" s="59" t="s">
        <v>140</v>
      </c>
      <c r="CX8" s="59" t="s">
        <v>140</v>
      </c>
      <c r="CY8" s="56" t="s">
        <v>140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117.1</v>
      </c>
      <c r="DF8" s="59">
        <v>145.19999999999999</v>
      </c>
      <c r="DG8" s="59">
        <v>219.9</v>
      </c>
      <c r="DH8" s="59">
        <v>107.1</v>
      </c>
      <c r="DI8" s="59">
        <v>143.6</v>
      </c>
      <c r="DJ8" s="56">
        <v>79</v>
      </c>
      <c r="DK8" s="59">
        <v>270.10000000000002</v>
      </c>
      <c r="DL8" s="59">
        <v>216.8</v>
      </c>
      <c r="DM8" s="59">
        <v>216.8</v>
      </c>
      <c r="DN8" s="59">
        <v>180.4</v>
      </c>
      <c r="DO8" s="59">
        <v>158.9</v>
      </c>
      <c r="DP8" s="59">
        <v>156.5</v>
      </c>
      <c r="DQ8" s="59">
        <v>131</v>
      </c>
      <c r="DR8" s="59">
        <v>136.80000000000001</v>
      </c>
      <c r="DS8" s="59">
        <v>145.1</v>
      </c>
      <c r="DT8" s="59">
        <v>149.80000000000001</v>
      </c>
      <c r="DU8" s="56">
        <v>210.9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149</v>
      </c>
      <c r="C10" s="64" t="s">
        <v>150</v>
      </c>
      <c r="D10" s="64" t="s">
        <v>151</v>
      </c>
      <c r="E10" s="64" t="s">
        <v>152</v>
      </c>
      <c r="F10" s="64" t="s">
        <v>153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桐生　一輝</cp:lastModifiedBy>
  <cp:lastPrinted>2025-01-28T04:06:27Z</cp:lastPrinted>
  <dcterms:created xsi:type="dcterms:W3CDTF">2024-12-19T01:03:30Z</dcterms:created>
  <dcterms:modified xsi:type="dcterms:W3CDTF">2025-01-31T06:00:27Z</dcterms:modified>
  <cp:category/>
</cp:coreProperties>
</file>