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E78221DC-352A-45D0-9613-D1CAC1B3BDE0}" xr6:coauthVersionLast="47" xr6:coauthVersionMax="47" xr10:uidLastSave="{00000000-0000-0000-0000-000000000000}"/>
  <bookViews>
    <workbookView xWindow="28680" yWindow="-120" windowWidth="29040" windowHeight="15720" tabRatio="81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1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C36" i="10"/>
  <c r="BE35" i="10"/>
  <c r="AM35" i="10"/>
  <c r="BE34" i="10"/>
  <c r="C34" i="10"/>
  <c r="C35" i="10" s="1"/>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6" i="10" l="1"/>
  <c r="AM34" i="10" l="1"/>
  <c r="BW34" i="10" s="1"/>
  <c r="BW35" i="10" l="1"/>
  <c r="BW36" i="10" s="1"/>
  <c r="BW37" i="10" s="1"/>
  <c r="BW38" i="10" s="1"/>
  <c r="BW39" i="10" s="1"/>
  <c r="BW40" i="10" s="1"/>
  <c r="BW41" i="10" s="1"/>
  <c r="CO34" i="10"/>
  <c r="CO35" i="10" s="1"/>
  <c r="CO36" i="10" s="1"/>
  <c r="CO37" i="10" s="1"/>
  <c r="CO38" i="10" s="1"/>
  <c r="CO39" i="10" s="1"/>
  <c r="CO40" i="10" s="1"/>
  <c r="CO41" i="10" s="1"/>
</calcChain>
</file>

<file path=xl/sharedStrings.xml><?xml version="1.0" encoding="utf-8"?>
<sst xmlns="http://schemas.openxmlformats.org/spreadsheetml/2006/main" count="1117" uniqueCount="580">
  <si>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</si>
  <si>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</si>
  <si>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</si>
  <si>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</si>
  <si>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</si>
  <si>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</si>
  <si>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</si>
  <si>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</si>
  <si>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</si>
  <si>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</si>
  <si>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</si>
  <si>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</si>
  <si>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</si>
  <si>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</si>
  <si>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</si>
  <si>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</si>
  <si>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</si>
  <si>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</si>
  <si>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</si>
  <si>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</si>
  <si>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</si>
  <si>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</si>
  <si>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</si>
  <si>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</si>
  <si>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</si>
  <si>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</si>
  <si>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</si>
  <si>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</si>
  <si>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</si>
  <si>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</si>
  <si>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</si>
  <si>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</si>
  <si>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</si>
  <si>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</si>
  <si>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</si>
  <si>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</si>
  <si>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</si>
  <si>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</si>
  <si>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</si>
  <si>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</si>
  <si>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</si>
  <si>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</si>
  <si>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</si>
  <si>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</si>
  <si>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</si>
  <si>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</si>
  <si>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</si>
  <si>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</si>
  <si>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</si>
  <si>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</si>
  <si>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</si>
  <si>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</si>
  <si>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</si>
  <si>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</si>
  <si>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</si>
  <si>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</si>
  <si>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</si>
  <si>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</si>
  <si>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</si>
  <si>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</si>
  <si>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</si>
  <si>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</si>
  <si>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</si>
  <si>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</si>
  <si>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</si>
  <si>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</si>
  <si>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</si>
  <si>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</si>
  <si>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</si>
  <si>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</si>
  <si>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</si>
  <si>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</si>
  <si>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</si>
  <si>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</si>
  <si>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</si>
  <si>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</si>
  <si>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</si>
  <si>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</si>
  <si>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</si>
  <si>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</si>
  <si>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</si>
  <si>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</si>
  <si>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</si>
  <si>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</si>
  <si>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</si>
  <si>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</si>
  <si>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</si>
  <si>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</si>
  <si>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</si>
  <si>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</si>
  <si>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</si>
  <si>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</si>
  <si>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</si>
  <si>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</si>
  <si>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調布市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</si>
  <si>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</si>
  <si>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</si>
  <si>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</si>
  <si>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</si>
  <si>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</si>
  <si>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</si>
  <si>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</si>
  <si>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</si>
  <si>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</si>
  <si>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</si>
  <si>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</si>
  <si>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</si>
  <si>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</si>
  <si>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</si>
  <si>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</si>
  <si>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</si>
  <si>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</si>
  <si>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</si>
  <si>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</si>
  <si>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</si>
  <si>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</si>
  <si>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</si>
  <si>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</si>
  <si>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</si>
  <si>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</si>
  <si>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</si>
  <si>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</si>
  <si>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</si>
  <si>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</si>
  <si>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</si>
  <si>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</si>
  <si>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</si>
  <si>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</si>
  <si>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</si>
  <si>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</si>
  <si>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</si>
  <si>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</si>
  <si>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</si>
  <si>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</si>
  <si>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</si>
  <si>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</si>
  <si>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</si>
  <si>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</si>
  <si>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</si>
  <si>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</si>
  <si>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</si>
  <si>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</si>
  <si>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</si>
  <si>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</si>
  <si>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</si>
  <si>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</si>
  <si>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</si>
  <si>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</si>
  <si>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</si>
  <si>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</si>
  <si>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</si>
  <si>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</si>
  <si>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</si>
  <si>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</si>
  <si>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</si>
  <si>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</si>
  <si>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</si>
  <si>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</si>
  <si>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</si>
  <si>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</si>
  <si>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</si>
  <si>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</si>
  <si>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</si>
  <si>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</si>
  <si>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</si>
  <si>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</si>
  <si>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</si>
  <si>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</si>
  <si>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</si>
  <si>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</si>
  <si>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</si>
  <si>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</si>
  <si>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</si>
  <si>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</si>
  <si>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</si>
  <si>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</si>
  <si>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</si>
  <si>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</si>
  <si>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</si>
  <si>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</si>
  <si>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</si>
  <si>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</si>
  <si>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</si>
  <si>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</si>
  <si>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</si>
  <si>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</si>
  <si>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</si>
  <si>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</si>
  <si>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</si>
  <si>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</si>
  <si>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</si>
  <si>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</si>
  <si>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</si>
  <si>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</si>
  <si>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</si>
  <si>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</si>
  <si>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</si>
  <si>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</si>
  <si>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</si>
  <si>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</si>
  <si>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</si>
  <si>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</si>
  <si>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</si>
  <si>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東京都調布市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</si>
  <si>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</si>
  <si>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</si>
  <si>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</si>
  <si>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</si>
  <si>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</si>
  <si>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</si>
  <si>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</si>
  <si>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</si>
  <si>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</si>
  <si>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</si>
  <si>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</si>
  <si>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</si>
  <si>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</si>
  <si>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</si>
  <si>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</si>
  <si>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</si>
  <si>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</si>
  <si>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</si>
  <si>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</si>
  <si>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</si>
  <si>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</si>
  <si>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</si>
  <si>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</si>
  <si>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</si>
  <si>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</si>
  <si>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</si>
  <si>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</si>
  <si>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</si>
  <si>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</si>
  <si>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</si>
  <si>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</si>
  <si>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</si>
  <si>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</si>
  <si>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</si>
  <si>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</si>
  <si>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</si>
  <si>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</si>
  <si>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</si>
  <si>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</si>
  <si>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</si>
  <si>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</si>
  <si>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</si>
  <si>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</si>
  <si>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</si>
  <si>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</si>
  <si>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</si>
  <si>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</si>
  <si>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</si>
  <si>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</si>
  <si>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</si>
  <si>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</si>
  <si>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</si>
  <si>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</si>
  <si>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</si>
  <si>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</si>
  <si>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</si>
  <si>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</si>
  <si>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</si>
  <si>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</si>
  <si>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</si>
  <si>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</si>
  <si>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</si>
  <si>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</si>
  <si>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</si>
  <si>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</si>
  <si>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</si>
  <si>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</si>
  <si>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</si>
  <si>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</si>
  <si>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</si>
  <si>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</si>
  <si>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</si>
  <si>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</si>
  <si>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</si>
  <si>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</si>
  <si>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</si>
  <si>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</si>
  <si>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</si>
  <si>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</si>
  <si>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</si>
  <si>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</si>
  <si>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</si>
  <si>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</si>
  <si>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</si>
  <si>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</si>
  <si>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</si>
  <si>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</si>
  <si>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</si>
  <si>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</si>
  <si>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</si>
  <si>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</si>
  <si>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</si>
  <si>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</si>
  <si>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</si>
  <si>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</si>
  <si>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</si>
  <si>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</si>
  <si>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</si>
  <si>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</si>
  <si>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</si>
  <si>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</si>
  <si>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</si>
  <si>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</si>
  <si>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</si>
  <si>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</si>
  <si>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</si>
  <si>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</si>
  <si>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</si>
  <si>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</si>
  <si>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</si>
  <si>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</si>
  <si>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</si>
  <si>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</si>
  <si>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</si>
  <si>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</si>
  <si>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</si>
  <si>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</si>
  <si>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</si>
  <si>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</si>
  <si>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</si>
  <si>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</si>
  <si>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</si>
  <si>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</si>
  <si>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</si>
  <si>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</si>
  <si>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</si>
  <si>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</si>
  <si>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</si>
  <si>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</si>
  <si>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</si>
  <si>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</si>
  <si>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</si>
  <si>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</si>
  <si>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</si>
  <si>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</si>
  <si>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</si>
  <si>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</si>
  <si>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</si>
  <si>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</si>
  <si>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</si>
  <si>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</si>
  <si>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</si>
  <si>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</si>
  <si>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</si>
  <si>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</si>
  <si>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</si>
  <si>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</si>
  <si>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</si>
  <si>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</si>
  <si>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</si>
  <si>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東京都調布市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</si>
  <si>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</si>
  <si>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</si>
  <si>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</si>
  <si>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</si>
  <si>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</si>
  <si>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</si>
  <si>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</si>
  <si>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</si>
  <si>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</si>
  <si>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</si>
  <si>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</si>
  <si>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</si>
  <si>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</si>
  <si>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</si>
  <si>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</si>
  <si>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</si>
  <si>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</si>
  <si>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</si>
  <si>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</si>
  <si>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</si>
  <si>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</si>
  <si>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</si>
  <si>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</si>
  <si>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</si>
  <si>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</si>
  <si>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</si>
  <si>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</si>
  <si>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</si>
  <si>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</si>
  <si>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</si>
  <si>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</si>
  <si>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</si>
  <si>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</si>
  <si>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</si>
  <si>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</si>
  <si>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</si>
  <si>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</si>
  <si>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</si>
  <si>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</si>
  <si>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</si>
  <si>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</si>
  <si>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</si>
  <si>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</si>
  <si>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</si>
  <si>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</si>
  <si>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</si>
  <si>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</si>
  <si>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</si>
  <si>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</si>
  <si>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</si>
  <si>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</si>
  <si>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</si>
  <si>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</si>
  <si>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</si>
  <si>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</si>
  <si>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</si>
  <si>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</si>
  <si>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</si>
  <si>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</si>
  <si>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</si>
  <si>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</si>
  <si>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</si>
  <si>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</si>
  <si>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</si>
  <si>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</si>
  <si>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</si>
  <si>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</si>
  <si>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</si>
  <si>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</si>
  <si>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</si>
  <si>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</si>
  <si>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</si>
  <si>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</si>
  <si>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</si>
  <si>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</si>
  <si>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</si>
  <si>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</si>
  <si>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</si>
  <si>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</si>
  <si>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</si>
  <si>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</si>
  <si>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</si>
  <si>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</si>
  <si>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</si>
  <si>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</si>
  <si>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</si>
  <si>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</si>
  <si>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</si>
  <si>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</si>
  <si>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</si>
  <si>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</si>
  <si>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</si>
  <si>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</si>
  <si>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</si>
  <si>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</si>
  <si>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</si>
  <si>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</si>
  <si>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</si>
  <si>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</si>
  <si>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</si>
  <si>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</si>
  <si>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</si>
  <si>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</si>
  <si>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</si>
  <si>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</si>
  <si>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</si>
  <si>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</si>
  <si>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</si>
  <si>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</si>
  <si>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</si>
  <si>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</si>
  <si>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</si>
  <si>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</si>
  <si>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</si>
  <si>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</si>
  <si>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</si>
  <si>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</si>
  <si>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</si>
  <si>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</si>
  <si>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</si>
  <si>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</si>
  <si>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</si>
  <si>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</si>
  <si>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</si>
  <si>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</si>
  <si>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</si>
  <si>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</si>
  <si>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</si>
  <si>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</si>
  <si>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</si>
  <si>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</si>
  <si>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</si>
  <si>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</si>
  <si>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</si>
  <si>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</si>
  <si>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</si>
  <si>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</si>
  <si>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</si>
  <si>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</si>
  <si>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</si>
  <si>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</si>
  <si>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</si>
  <si>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</si>
  <si>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</si>
  <si>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</si>
  <si>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</si>
  <si>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</si>
  <si>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</si>
  <si>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</si>
  <si>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</si>
  <si>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</si>
  <si>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</si>
  <si>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</si>
  <si>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</si>
  <si>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</si>
  <si>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</si>
  <si>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</si>
  <si>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</si>
  <si>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</si>
  <si>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</si>
  <si>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</si>
  <si>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</si>
  <si>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</si>
  <si>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</si>
  <si>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</si>
  <si>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</si>
  <si>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</si>
  <si>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</si>
  <si>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</si>
  <si>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</si>
  <si>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</si>
  <si>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</si>
  <si>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</si>
  <si>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</si>
  <si>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4.59</t>
  </si>
  <si>
    <t>▲ 1.62</t>
  </si>
  <si>
    <t>▲ 0.27</t>
  </si>
  <si>
    <t>一般会計</t>
  </si>
  <si>
    <t>下水道事業会計</t>
  </si>
  <si>
    <t>介護保険事業特別会計</t>
  </si>
  <si>
    <t>国民健康保険事業特別会計</t>
  </si>
  <si>
    <t>後期高齢者医療特別会計</t>
  </si>
  <si>
    <t>用地特別会計</t>
  </si>
  <si>
    <t>その他会計（赤字）</t>
  </si>
  <si>
    <t>その他会計（黒字）</t>
  </si>
  <si>
    <t>R02</t>
    <phoneticPr fontId="5"/>
  </si>
  <si>
    <t>R03</t>
    <phoneticPr fontId="5"/>
  </si>
  <si>
    <t>R04</t>
    <phoneticPr fontId="5"/>
  </si>
  <si>
    <t>R05</t>
    <phoneticPr fontId="5"/>
  </si>
  <si>
    <t>R06</t>
    <phoneticPr fontId="5"/>
  </si>
  <si>
    <t>○</t>
    <phoneticPr fontId="2"/>
  </si>
  <si>
    <t>調布エフエム放送</t>
    <rPh sb="0" eb="2">
      <t>チョウフ</t>
    </rPh>
    <rPh sb="6" eb="8">
      <t>ホウソウ</t>
    </rPh>
    <phoneticPr fontId="2"/>
  </si>
  <si>
    <t>調布市土地開発公社</t>
    <rPh sb="0" eb="9">
      <t>チョウフシトチカイハツコウシャ</t>
    </rPh>
    <phoneticPr fontId="2"/>
  </si>
  <si>
    <t>調布市文化・コミュニティ振興財団</t>
    <rPh sb="0" eb="3">
      <t>チョウフシ</t>
    </rPh>
    <rPh sb="3" eb="5">
      <t>ブンカ</t>
    </rPh>
    <rPh sb="12" eb="14">
      <t>シンコウ</t>
    </rPh>
    <rPh sb="14" eb="16">
      <t>ザイダン</t>
    </rPh>
    <phoneticPr fontId="2"/>
  </si>
  <si>
    <t>調布ゆうあい福祉公社</t>
    <rPh sb="0" eb="2">
      <t>チョウフ</t>
    </rPh>
    <rPh sb="6" eb="10">
      <t>フクシコウシャ</t>
    </rPh>
    <phoneticPr fontId="2"/>
  </si>
  <si>
    <t>調布市スポーツ協会</t>
    <rPh sb="0" eb="3">
      <t>チョウフシ</t>
    </rPh>
    <rPh sb="7" eb="9">
      <t>キョウカイ</t>
    </rPh>
    <phoneticPr fontId="2"/>
  </si>
  <si>
    <t>ココスクエア調布</t>
    <rPh sb="6" eb="8">
      <t>チョウフ</t>
    </rPh>
    <phoneticPr fontId="2"/>
  </si>
  <si>
    <t>調布市市民サービス公社</t>
    <rPh sb="0" eb="5">
      <t>チョウフシシミン</t>
    </rPh>
    <rPh sb="9" eb="11">
      <t>コウシャ</t>
    </rPh>
    <phoneticPr fontId="2"/>
  </si>
  <si>
    <t>調布市武者小路実篤記念館</t>
    <rPh sb="0" eb="9">
      <t>チョウフシムシャノコウジサネアツ</t>
    </rPh>
    <rPh sb="9" eb="12">
      <t>キネンカン</t>
    </rPh>
    <phoneticPr fontId="2"/>
  </si>
  <si>
    <t>-</t>
    <phoneticPr fontId="2"/>
  </si>
  <si>
    <t>公共施設整備基金</t>
    <rPh sb="0" eb="2">
      <t>コウキョウ</t>
    </rPh>
    <rPh sb="2" eb="4">
      <t>シセツ</t>
    </rPh>
    <rPh sb="4" eb="6">
      <t>セイビ</t>
    </rPh>
    <rPh sb="6" eb="8">
      <t>キキン</t>
    </rPh>
    <phoneticPr fontId="5"/>
  </si>
  <si>
    <t>都市基盤整備事業基金</t>
    <rPh sb="0" eb="2">
      <t>トシ</t>
    </rPh>
    <rPh sb="2" eb="4">
      <t>キバン</t>
    </rPh>
    <rPh sb="4" eb="6">
      <t>セイビ</t>
    </rPh>
    <rPh sb="6" eb="8">
      <t>ジギョウ</t>
    </rPh>
    <rPh sb="8" eb="10">
      <t>キキン</t>
    </rPh>
    <phoneticPr fontId="5"/>
  </si>
  <si>
    <t>ふるさとのみどりと環境を守り育てる基金</t>
    <rPh sb="9" eb="11">
      <t>カンキョウ</t>
    </rPh>
    <rPh sb="12" eb="13">
      <t>マモ</t>
    </rPh>
    <rPh sb="14" eb="15">
      <t>ソダ</t>
    </rPh>
    <rPh sb="17" eb="19">
      <t>キキン</t>
    </rPh>
    <phoneticPr fontId="5"/>
  </si>
  <si>
    <t>市庁舎整備基金</t>
    <rPh sb="0" eb="3">
      <t>シチョウシャ</t>
    </rPh>
    <rPh sb="3" eb="5">
      <t>セイビ</t>
    </rPh>
    <rPh sb="5" eb="7">
      <t>キキン</t>
    </rPh>
    <phoneticPr fontId="5"/>
  </si>
  <si>
    <t>井上欣一社会福祉事業基金</t>
    <rPh sb="0" eb="2">
      <t>イノウエ</t>
    </rPh>
    <rPh sb="2" eb="4">
      <t>キンイチ</t>
    </rPh>
    <rPh sb="4" eb="6">
      <t>シャカイ</t>
    </rPh>
    <rPh sb="6" eb="8">
      <t>フクシ</t>
    </rPh>
    <rPh sb="8" eb="10">
      <t>ジギョウ</t>
    </rPh>
    <rPh sb="10" eb="12">
      <t>キキン</t>
    </rPh>
    <phoneticPr fontId="5"/>
  </si>
  <si>
    <t>東京たま広域資源循環組合</t>
    <phoneticPr fontId="2"/>
  </si>
  <si>
    <t>東京都十一市競輪事業組合</t>
  </si>
  <si>
    <t>東京都六市競艇事業組合</t>
  </si>
  <si>
    <t>東京市町村総合事務組合（一般会計）</t>
    <phoneticPr fontId="2"/>
  </si>
  <si>
    <t>東京市町村総合事務組合
（東京都市町村民交通災害共済事業特別会計）</t>
    <phoneticPr fontId="38"/>
  </si>
  <si>
    <t>東京都後期高齢者医療広域連合（一般会計）</t>
  </si>
  <si>
    <t>東京都後期高齢者医療広域連合
（後期高齢者医療特別会計）</t>
  </si>
  <si>
    <t>ふじみ衛生組合</t>
  </si>
  <si>
    <t>-</t>
    <phoneticPr fontId="1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</si>
  <si>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</si>
  <si>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</si>
  <si>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有形固定資産減価償却率は、前年度から0.6ポイントの増加となり、類似団体内平均値を上回っており、老朽化の進捗度合いが比較的高い状況にある。
また、将来負担比率は、債務負担行為に基づく支出予定額の増などにより，前年度比で23.1ポイント上昇した24.9%となり、都内でも高い状況にある。
今後、改修等に伴う負担の増加が見込まれているが、過度な将来負担とならないように留意しつつ、各施設の特性に応じて計画的に更新・維持保全し，財政負担の平準化に努める必要がある。</t>
    <rPh sb="117" eb="119">
      <t>ジョウショウ</t>
    </rPh>
    <rPh sb="130" eb="132">
      <t>トナイ</t>
    </rPh>
    <rPh sb="134" eb="135">
      <t>タカ</t>
    </rPh>
    <rPh sb="136" eb="138">
      <t>ジョウキョウ</t>
    </rPh>
    <rPh sb="145" eb="147">
      <t>ミコ</t>
    </rPh>
    <rPh sb="152" eb="154">
      <t>カド</t>
    </rPh>
    <rPh sb="155" eb="157">
      <t>ショウライ</t>
    </rPh>
    <rPh sb="157" eb="159">
      <t>フタン</t>
    </rPh>
    <rPh sb="169" eb="171">
      <t>リュウイ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</si>
  <si>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</si>
  <si>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</si>
  <si>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</si>
  <si>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</si>
  <si>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</si>
  <si>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</si>
  <si>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将来負担比率は23.1ポイントの増、実質公債費比率は0.6ポイントの増となった。　
今後は総合福祉センターの移転や小中学校の更新等により市債残高の増加が見込まれており、実質公債費比率の上昇も懸念される。
引き続き，引き続き、計画的な施設整備を進め、適正な借り入れ・返済を行い、中長期的な視点から健全な財政運営を行っていく。
</t>
    <rPh sb="0" eb="2">
      <t>ショウライ</t>
    </rPh>
    <rPh sb="2" eb="4">
      <t>フタン</t>
    </rPh>
    <rPh sb="4" eb="6">
      <t>ヒリツ</t>
    </rPh>
    <rPh sb="16" eb="17">
      <t>ゾウ</t>
    </rPh>
    <rPh sb="18" eb="20">
      <t>ジッシツ</t>
    </rPh>
    <rPh sb="20" eb="23">
      <t>コウサイヒ</t>
    </rPh>
    <rPh sb="23" eb="25">
      <t>ヒリツ</t>
    </rPh>
    <rPh sb="34" eb="35">
      <t>ゾウ</t>
    </rPh>
    <rPh sb="45" eb="47">
      <t>ソウゴウ</t>
    </rPh>
    <rPh sb="47" eb="49">
      <t>フクシ</t>
    </rPh>
    <rPh sb="54" eb="56">
      <t>イテン</t>
    </rPh>
    <rPh sb="57" eb="61">
      <t>ショウチュウガッコウ</t>
    </rPh>
    <rPh sb="62" eb="64">
      <t>コウシン</t>
    </rPh>
    <rPh sb="64" eb="65">
      <t>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</si>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</sst>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BB44329-A014-4272-A358-FB75703C6B7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42898</c:v>
                </c:pt>
                <c:pt idx="1">
                  <c:v>38566</c:v>
                </c:pt>
                <c:pt idx="2">
                  <c:v>35156</c:v>
                </c:pt>
                <c:pt idx="3">
                  <c:v>37029</c:v>
                </c:pt>
                <c:pt idx="4">
                  <c:v>44805</c:v>
                </c:pt>
              </c:numCache>
            </c:numRef>
          </c:val>
          <c:smooth val="0"/>
          <c:extLst>
            <c:ext xmlns:c16="http://schemas.microsoft.com/office/drawing/2014/chart" uri="{C3380CC4-5D6E-409C-BE32-E72D297353CC}">
              <c16:uniqueId val="{00000000-B4BE-494E-885A-DA1E68E9532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40302</c:v>
                </c:pt>
                <c:pt idx="1">
                  <c:v>23562</c:v>
                </c:pt>
                <c:pt idx="2">
                  <c:v>31608</c:v>
                </c:pt>
                <c:pt idx="3">
                  <c:v>36536</c:v>
                </c:pt>
                <c:pt idx="4">
                  <c:v>29454</c:v>
                </c:pt>
              </c:numCache>
            </c:numRef>
          </c:val>
          <c:smooth val="0"/>
          <c:extLst>
            <c:ext xmlns:c16="http://schemas.microsoft.com/office/drawing/2014/chart" uri="{C3380CC4-5D6E-409C-BE32-E72D297353CC}">
              <c16:uniqueId val="{00000001-B4BE-494E-885A-DA1E68E9532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10.42</c:v>
                </c:pt>
                <c:pt idx="1">
                  <c:v>13.91</c:v>
                </c:pt>
                <c:pt idx="2">
                  <c:v>8.44</c:v>
                </c:pt>
                <c:pt idx="3">
                  <c:v>8.25</c:v>
                </c:pt>
                <c:pt idx="4">
                  <c:v>7.04</c:v>
                </c:pt>
              </c:numCache>
            </c:numRef>
          </c:val>
          <c:extLst>
            <c:ext xmlns:c16="http://schemas.microsoft.com/office/drawing/2014/chart" uri="{C3380CC4-5D6E-409C-BE32-E72D297353CC}">
              <c16:uniqueId val="{00000000-4292-439C-BCA8-F4E844E51B7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10.16</c:v>
                </c:pt>
                <c:pt idx="1">
                  <c:v>12.61</c:v>
                </c:pt>
                <c:pt idx="2">
                  <c:v>11.63</c:v>
                </c:pt>
                <c:pt idx="3">
                  <c:v>9.9600000000000009</c:v>
                </c:pt>
                <c:pt idx="4">
                  <c:v>9.91</c:v>
                </c:pt>
              </c:numCache>
            </c:numRef>
          </c:val>
          <c:extLst>
            <c:ext xmlns:c16="http://schemas.microsoft.com/office/drawing/2014/chart" uri="{C3380CC4-5D6E-409C-BE32-E72D297353CC}">
              <c16:uniqueId val="{00000001-4292-439C-BCA8-F4E844E51B7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5.42</c:v>
                </c:pt>
                <c:pt idx="1">
                  <c:v>4.75</c:v>
                </c:pt>
                <c:pt idx="2">
                  <c:v>-4.59</c:v>
                </c:pt>
                <c:pt idx="3">
                  <c:v>-1.62</c:v>
                </c:pt>
                <c:pt idx="4">
                  <c:v>-0.27</c:v>
                </c:pt>
              </c:numCache>
            </c:numRef>
          </c:val>
          <c:smooth val="0"/>
          <c:extLst>
            <c:ext xmlns:c16="http://schemas.microsoft.com/office/drawing/2014/chart" uri="{C3380CC4-5D6E-409C-BE32-E72D297353CC}">
              <c16:uniqueId val="{00000002-4292-439C-BCA8-F4E844E51B7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792-451F-AF98-5E2BB802EDA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792-451F-AF98-5E2BB802EDA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792-451F-AF98-5E2BB802EDA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792-451F-AF98-5E2BB802EDAF}"/>
            </c:ext>
          </c:extLst>
        </c:ser>
        <c:ser>
          <c:idx val="4"/>
          <c:order val="4"/>
          <c:tx>
            <c:strRef>
              <c:f>データシート!$A$31</c:f>
              <c:strCache>
                <c:ptCount val="1"/>
                <c:pt idx="0">
                  <c:v>用地特別会計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6792-451F-AF98-5E2BB802EDAF}"/>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0.08</c:v>
                </c:pt>
                <c:pt idx="4">
                  <c:v>#N/A</c:v>
                </c:pt>
                <c:pt idx="5">
                  <c:v>7.0000000000000007E-2</c:v>
                </c:pt>
                <c:pt idx="6">
                  <c:v>#N/A</c:v>
                </c:pt>
                <c:pt idx="7">
                  <c:v>0.08</c:v>
                </c:pt>
                <c:pt idx="8">
                  <c:v>#N/A</c:v>
                </c:pt>
                <c:pt idx="9">
                  <c:v>0.06</c:v>
                </c:pt>
              </c:numCache>
            </c:numRef>
          </c:val>
          <c:extLst>
            <c:ext xmlns:c16="http://schemas.microsoft.com/office/drawing/2014/chart" uri="{C3380CC4-5D6E-409C-BE32-E72D297353CC}">
              <c16:uniqueId val="{00000005-6792-451F-AF98-5E2BB802EDAF}"/>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0.05</c:v>
                </c:pt>
                <c:pt idx="2">
                  <c:v>#N/A</c:v>
                </c:pt>
                <c:pt idx="3">
                  <c:v>0.1</c:v>
                </c:pt>
                <c:pt idx="4">
                  <c:v>#N/A</c:v>
                </c:pt>
                <c:pt idx="5">
                  <c:v>0.06</c:v>
                </c:pt>
                <c:pt idx="6">
                  <c:v>#N/A</c:v>
                </c:pt>
                <c:pt idx="7">
                  <c:v>0.08</c:v>
                </c:pt>
                <c:pt idx="8">
                  <c:v>#N/A</c:v>
                </c:pt>
                <c:pt idx="9">
                  <c:v>0.12</c:v>
                </c:pt>
              </c:numCache>
            </c:numRef>
          </c:val>
          <c:extLst>
            <c:ext xmlns:c16="http://schemas.microsoft.com/office/drawing/2014/chart" uri="{C3380CC4-5D6E-409C-BE32-E72D297353CC}">
              <c16:uniqueId val="{00000006-6792-451F-AF98-5E2BB802EDAF}"/>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0.87</c:v>
                </c:pt>
                <c:pt idx="2">
                  <c:v>#N/A</c:v>
                </c:pt>
                <c:pt idx="3">
                  <c:v>1.24</c:v>
                </c:pt>
                <c:pt idx="4">
                  <c:v>#N/A</c:v>
                </c:pt>
                <c:pt idx="5">
                  <c:v>0.82</c:v>
                </c:pt>
                <c:pt idx="6">
                  <c:v>#N/A</c:v>
                </c:pt>
                <c:pt idx="7">
                  <c:v>0.45</c:v>
                </c:pt>
                <c:pt idx="8">
                  <c:v>#N/A</c:v>
                </c:pt>
                <c:pt idx="9">
                  <c:v>0.72</c:v>
                </c:pt>
              </c:numCache>
            </c:numRef>
          </c:val>
          <c:extLst>
            <c:ext xmlns:c16="http://schemas.microsoft.com/office/drawing/2014/chart" uri="{C3380CC4-5D6E-409C-BE32-E72D297353CC}">
              <c16:uniqueId val="{00000007-6792-451F-AF98-5E2BB802EDA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0.91</c:v>
                </c:pt>
                <c:pt idx="2">
                  <c:v>#N/A</c:v>
                </c:pt>
                <c:pt idx="3">
                  <c:v>0.85</c:v>
                </c:pt>
                <c:pt idx="4">
                  <c:v>#N/A</c:v>
                </c:pt>
                <c:pt idx="5">
                  <c:v>1.46</c:v>
                </c:pt>
                <c:pt idx="6">
                  <c:v>#N/A</c:v>
                </c:pt>
                <c:pt idx="7">
                  <c:v>2.0499999999999998</c:v>
                </c:pt>
                <c:pt idx="8">
                  <c:v>#N/A</c:v>
                </c:pt>
                <c:pt idx="9">
                  <c:v>3.36</c:v>
                </c:pt>
              </c:numCache>
            </c:numRef>
          </c:val>
          <c:extLst>
            <c:ext xmlns:c16="http://schemas.microsoft.com/office/drawing/2014/chart" uri="{C3380CC4-5D6E-409C-BE32-E72D297353CC}">
              <c16:uniqueId val="{00000008-6792-451F-AF98-5E2BB802EDA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10.42</c:v>
                </c:pt>
                <c:pt idx="2">
                  <c:v>#N/A</c:v>
                </c:pt>
                <c:pt idx="3">
                  <c:v>13.91</c:v>
                </c:pt>
                <c:pt idx="4">
                  <c:v>#N/A</c:v>
                </c:pt>
                <c:pt idx="5">
                  <c:v>8.44</c:v>
                </c:pt>
                <c:pt idx="6">
                  <c:v>#N/A</c:v>
                </c:pt>
                <c:pt idx="7">
                  <c:v>8.25</c:v>
                </c:pt>
                <c:pt idx="8">
                  <c:v>#N/A</c:v>
                </c:pt>
                <c:pt idx="9">
                  <c:v>7.04</c:v>
                </c:pt>
              </c:numCache>
            </c:numRef>
          </c:val>
          <c:extLst>
            <c:ext xmlns:c16="http://schemas.microsoft.com/office/drawing/2014/chart" uri="{C3380CC4-5D6E-409C-BE32-E72D297353CC}">
              <c16:uniqueId val="{00000009-6792-451F-AF98-5E2BB802EDA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3688</c:v>
                </c:pt>
                <c:pt idx="5">
                  <c:v>3517</c:v>
                </c:pt>
                <c:pt idx="8">
                  <c:v>3428</c:v>
                </c:pt>
                <c:pt idx="11">
                  <c:v>3302</c:v>
                </c:pt>
                <c:pt idx="14">
                  <c:v>3012</c:v>
                </c:pt>
              </c:numCache>
            </c:numRef>
          </c:val>
          <c:extLst>
            <c:ext xmlns:c16="http://schemas.microsoft.com/office/drawing/2014/chart" uri="{C3380CC4-5D6E-409C-BE32-E72D297353CC}">
              <c16:uniqueId val="{00000000-00BC-42ED-9C13-5119E87237E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0BC-42ED-9C13-5119E87237E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28</c:v>
                </c:pt>
                <c:pt idx="3">
                  <c:v>28</c:v>
                </c:pt>
                <c:pt idx="6">
                  <c:v>53</c:v>
                </c:pt>
                <c:pt idx="9">
                  <c:v>51</c:v>
                </c:pt>
                <c:pt idx="12">
                  <c:v>176</c:v>
                </c:pt>
              </c:numCache>
            </c:numRef>
          </c:val>
          <c:extLst>
            <c:ext xmlns:c16="http://schemas.microsoft.com/office/drawing/2014/chart" uri="{C3380CC4-5D6E-409C-BE32-E72D297353CC}">
              <c16:uniqueId val="{00000002-00BC-42ED-9C13-5119E87237E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132</c:v>
                </c:pt>
                <c:pt idx="3">
                  <c:v>90</c:v>
                </c:pt>
                <c:pt idx="6">
                  <c:v>84</c:v>
                </c:pt>
                <c:pt idx="9">
                  <c:v>70</c:v>
                </c:pt>
                <c:pt idx="12">
                  <c:v>101</c:v>
                </c:pt>
              </c:numCache>
            </c:numRef>
          </c:val>
          <c:extLst>
            <c:ext xmlns:c16="http://schemas.microsoft.com/office/drawing/2014/chart" uri="{C3380CC4-5D6E-409C-BE32-E72D297353CC}">
              <c16:uniqueId val="{00000003-00BC-42ED-9C13-5119E87237E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370</c:v>
                </c:pt>
                <c:pt idx="3">
                  <c:v>337</c:v>
                </c:pt>
                <c:pt idx="6">
                  <c:v>349</c:v>
                </c:pt>
                <c:pt idx="9">
                  <c:v>342</c:v>
                </c:pt>
                <c:pt idx="12">
                  <c:v>341</c:v>
                </c:pt>
              </c:numCache>
            </c:numRef>
          </c:val>
          <c:extLst>
            <c:ext xmlns:c16="http://schemas.microsoft.com/office/drawing/2014/chart" uri="{C3380CC4-5D6E-409C-BE32-E72D297353CC}">
              <c16:uniqueId val="{00000004-00BC-42ED-9C13-5119E87237E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0BC-42ED-9C13-5119E87237E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0BC-42ED-9C13-5119E87237E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3557</c:v>
                </c:pt>
                <c:pt idx="3">
                  <c:v>3562</c:v>
                </c:pt>
                <c:pt idx="6">
                  <c:v>3725</c:v>
                </c:pt>
                <c:pt idx="9">
                  <c:v>3835</c:v>
                </c:pt>
                <c:pt idx="12">
                  <c:v>3935</c:v>
                </c:pt>
              </c:numCache>
            </c:numRef>
          </c:val>
          <c:extLst>
            <c:ext xmlns:c16="http://schemas.microsoft.com/office/drawing/2014/chart" uri="{C3380CC4-5D6E-409C-BE32-E72D297353CC}">
              <c16:uniqueId val="{00000007-00BC-42ED-9C13-5119E87237E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399</c:v>
                </c:pt>
                <c:pt idx="2">
                  <c:v>#N/A</c:v>
                </c:pt>
                <c:pt idx="3">
                  <c:v>#N/A</c:v>
                </c:pt>
                <c:pt idx="4">
                  <c:v>500</c:v>
                </c:pt>
                <c:pt idx="5">
                  <c:v>#N/A</c:v>
                </c:pt>
                <c:pt idx="6">
                  <c:v>#N/A</c:v>
                </c:pt>
                <c:pt idx="7">
                  <c:v>783</c:v>
                </c:pt>
                <c:pt idx="8">
                  <c:v>#N/A</c:v>
                </c:pt>
                <c:pt idx="9">
                  <c:v>#N/A</c:v>
                </c:pt>
                <c:pt idx="10">
                  <c:v>996</c:v>
                </c:pt>
                <c:pt idx="11">
                  <c:v>#N/A</c:v>
                </c:pt>
                <c:pt idx="12">
                  <c:v>#N/A</c:v>
                </c:pt>
                <c:pt idx="13">
                  <c:v>1541</c:v>
                </c:pt>
                <c:pt idx="14">
                  <c:v>#N/A</c:v>
                </c:pt>
              </c:numCache>
            </c:numRef>
          </c:val>
          <c:smooth val="0"/>
          <c:extLst>
            <c:ext xmlns:c16="http://schemas.microsoft.com/office/drawing/2014/chart" uri="{C3380CC4-5D6E-409C-BE32-E72D297353CC}">
              <c16:uniqueId val="{00000008-00BC-42ED-9C13-5119E87237E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12841</c:v>
                </c:pt>
                <c:pt idx="5">
                  <c:v>11319</c:v>
                </c:pt>
                <c:pt idx="8">
                  <c:v>10052</c:v>
                </c:pt>
                <c:pt idx="11">
                  <c:v>8824</c:v>
                </c:pt>
                <c:pt idx="14">
                  <c:v>7995</c:v>
                </c:pt>
              </c:numCache>
            </c:numRef>
          </c:val>
          <c:extLst>
            <c:ext xmlns:c16="http://schemas.microsoft.com/office/drawing/2014/chart" uri="{C3380CC4-5D6E-409C-BE32-E72D297353CC}">
              <c16:uniqueId val="{00000000-6D8A-4969-89F3-12680434235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21390</c:v>
                </c:pt>
                <c:pt idx="5">
                  <c:v>19615</c:v>
                </c:pt>
                <c:pt idx="8">
                  <c:v>17260</c:v>
                </c:pt>
                <c:pt idx="11">
                  <c:v>16201</c:v>
                </c:pt>
                <c:pt idx="14">
                  <c:v>15002</c:v>
                </c:pt>
              </c:numCache>
            </c:numRef>
          </c:val>
          <c:extLst>
            <c:ext xmlns:c16="http://schemas.microsoft.com/office/drawing/2014/chart" uri="{C3380CC4-5D6E-409C-BE32-E72D297353CC}">
              <c16:uniqueId val="{00000001-6D8A-4969-89F3-12680434235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20280</c:v>
                </c:pt>
                <c:pt idx="5">
                  <c:v>22996</c:v>
                </c:pt>
                <c:pt idx="8">
                  <c:v>25805</c:v>
                </c:pt>
                <c:pt idx="11">
                  <c:v>27764</c:v>
                </c:pt>
                <c:pt idx="14">
                  <c:v>27920</c:v>
                </c:pt>
              </c:numCache>
            </c:numRef>
          </c:val>
          <c:extLst>
            <c:ext xmlns:c16="http://schemas.microsoft.com/office/drawing/2014/chart" uri="{C3380CC4-5D6E-409C-BE32-E72D297353CC}">
              <c16:uniqueId val="{00000002-6D8A-4969-89F3-12680434235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D8A-4969-89F3-12680434235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D8A-4969-89F3-12680434235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81</c:v>
                </c:pt>
                <c:pt idx="6">
                  <c:v>0</c:v>
                </c:pt>
                <c:pt idx="9">
                  <c:v>0</c:v>
                </c:pt>
                <c:pt idx="12">
                  <c:v>0</c:v>
                </c:pt>
              </c:numCache>
            </c:numRef>
          </c:val>
          <c:extLst>
            <c:ext xmlns:c16="http://schemas.microsoft.com/office/drawing/2014/chart" uri="{C3380CC4-5D6E-409C-BE32-E72D297353CC}">
              <c16:uniqueId val="{00000005-6D8A-4969-89F3-12680434235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8044</c:v>
                </c:pt>
                <c:pt idx="3">
                  <c:v>8277</c:v>
                </c:pt>
                <c:pt idx="6">
                  <c:v>8355</c:v>
                </c:pt>
                <c:pt idx="9">
                  <c:v>8767</c:v>
                </c:pt>
                <c:pt idx="12">
                  <c:v>8998</c:v>
                </c:pt>
              </c:numCache>
            </c:numRef>
          </c:val>
          <c:extLst>
            <c:ext xmlns:c16="http://schemas.microsoft.com/office/drawing/2014/chart" uri="{C3380CC4-5D6E-409C-BE32-E72D297353CC}">
              <c16:uniqueId val="{00000006-6D8A-4969-89F3-12680434235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925</c:v>
                </c:pt>
                <c:pt idx="3">
                  <c:v>776</c:v>
                </c:pt>
                <c:pt idx="6">
                  <c:v>628</c:v>
                </c:pt>
                <c:pt idx="9">
                  <c:v>482</c:v>
                </c:pt>
                <c:pt idx="12">
                  <c:v>632</c:v>
                </c:pt>
              </c:numCache>
            </c:numRef>
          </c:val>
          <c:extLst>
            <c:ext xmlns:c16="http://schemas.microsoft.com/office/drawing/2014/chart" uri="{C3380CC4-5D6E-409C-BE32-E72D297353CC}">
              <c16:uniqueId val="{00000007-6D8A-4969-89F3-12680434235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6349</c:v>
                </c:pt>
                <c:pt idx="3">
                  <c:v>5366</c:v>
                </c:pt>
                <c:pt idx="6">
                  <c:v>4612</c:v>
                </c:pt>
                <c:pt idx="9">
                  <c:v>4419</c:v>
                </c:pt>
                <c:pt idx="12">
                  <c:v>4212</c:v>
                </c:pt>
              </c:numCache>
            </c:numRef>
          </c:val>
          <c:extLst>
            <c:ext xmlns:c16="http://schemas.microsoft.com/office/drawing/2014/chart" uri="{C3380CC4-5D6E-409C-BE32-E72D297353CC}">
              <c16:uniqueId val="{00000008-6D8A-4969-89F3-12680434235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3817</c:v>
                </c:pt>
                <c:pt idx="3">
                  <c:v>3284</c:v>
                </c:pt>
                <c:pt idx="6">
                  <c:v>2044</c:v>
                </c:pt>
                <c:pt idx="9">
                  <c:v>1272</c:v>
                </c:pt>
                <c:pt idx="12">
                  <c:v>12850</c:v>
                </c:pt>
              </c:numCache>
            </c:numRef>
          </c:val>
          <c:extLst>
            <c:ext xmlns:c16="http://schemas.microsoft.com/office/drawing/2014/chart" uri="{C3380CC4-5D6E-409C-BE32-E72D297353CC}">
              <c16:uniqueId val="{00000009-6D8A-4969-89F3-12680434235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41090</c:v>
                </c:pt>
                <c:pt idx="3">
                  <c:v>39966</c:v>
                </c:pt>
                <c:pt idx="6">
                  <c:v>39457</c:v>
                </c:pt>
                <c:pt idx="9">
                  <c:v>38815</c:v>
                </c:pt>
                <c:pt idx="12">
                  <c:v>37723</c:v>
                </c:pt>
              </c:numCache>
            </c:numRef>
          </c:val>
          <c:extLst>
            <c:ext xmlns:c16="http://schemas.microsoft.com/office/drawing/2014/chart" uri="{C3380CC4-5D6E-409C-BE32-E72D297353CC}">
              <c16:uniqueId val="{0000000A-6D8A-4969-89F3-12680434235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5713</c:v>
                </c:pt>
                <c:pt idx="2">
                  <c:v>#N/A</c:v>
                </c:pt>
                <c:pt idx="3">
                  <c:v>#N/A</c:v>
                </c:pt>
                <c:pt idx="4">
                  <c:v>3820</c:v>
                </c:pt>
                <c:pt idx="5">
                  <c:v>#N/A</c:v>
                </c:pt>
                <c:pt idx="6">
                  <c:v>#N/A</c:v>
                </c:pt>
                <c:pt idx="7">
                  <c:v>1980</c:v>
                </c:pt>
                <c:pt idx="8">
                  <c:v>#N/A</c:v>
                </c:pt>
                <c:pt idx="9">
                  <c:v>#N/A</c:v>
                </c:pt>
                <c:pt idx="10">
                  <c:v>967</c:v>
                </c:pt>
                <c:pt idx="11">
                  <c:v>#N/A</c:v>
                </c:pt>
                <c:pt idx="12">
                  <c:v>#N/A</c:v>
                </c:pt>
                <c:pt idx="13">
                  <c:v>13498</c:v>
                </c:pt>
                <c:pt idx="14">
                  <c:v>#N/A</c:v>
                </c:pt>
              </c:numCache>
            </c:numRef>
          </c:val>
          <c:smooth val="0"/>
          <c:extLst>
            <c:ext xmlns:c16="http://schemas.microsoft.com/office/drawing/2014/chart" uri="{C3380CC4-5D6E-409C-BE32-E72D297353CC}">
              <c16:uniqueId val="{0000000B-6D8A-4969-89F3-12680434235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6030</c:v>
                </c:pt>
                <c:pt idx="1">
                  <c:v>5227</c:v>
                </c:pt>
                <c:pt idx="2">
                  <c:v>5497</c:v>
                </c:pt>
              </c:numCache>
            </c:numRef>
          </c:val>
          <c:extLst>
            <c:ext xmlns:c16="http://schemas.microsoft.com/office/drawing/2014/chart" uri="{C3380CC4-5D6E-409C-BE32-E72D297353CC}">
              <c16:uniqueId val="{00000000-1349-4196-9BCE-19B096335E2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44</c:v>
                </c:pt>
                <c:pt idx="1">
                  <c:v>44</c:v>
                </c:pt>
                <c:pt idx="2">
                  <c:v>44</c:v>
                </c:pt>
              </c:numCache>
            </c:numRef>
          </c:val>
          <c:extLst>
            <c:ext xmlns:c16="http://schemas.microsoft.com/office/drawing/2014/chart" uri="{C3380CC4-5D6E-409C-BE32-E72D297353CC}">
              <c16:uniqueId val="{00000001-1349-4196-9BCE-19B096335E2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17269</c:v>
                </c:pt>
                <c:pt idx="1">
                  <c:v>20297</c:v>
                </c:pt>
                <c:pt idx="2">
                  <c:v>20302</c:v>
                </c:pt>
              </c:numCache>
            </c:numRef>
          </c:val>
          <c:extLst>
            <c:ext xmlns:c16="http://schemas.microsoft.com/office/drawing/2014/chart" uri="{C3380CC4-5D6E-409C-BE32-E72D297353CC}">
              <c16:uniqueId val="{00000002-1349-4196-9BCE-19B096335E2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{2D3DB5C2-98FB-4885-8644-10B25020F11D}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EA1-40C5-A498-12534B3FC4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{76F41A26-BA7A-4E1C-A520-C3E12A2D1C8B}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A1-40C5-A498-12534B3FC4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{C9076742-C8BA-4D0B-A401-210CBC8AB5EC}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A1-40C5-A498-12534B3FC4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{EF8AA83B-F3C9-410B-A9D8-9C7D5886F04F}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A1-40C5-A498-12534B3FC4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{6C81A5B4-177F-4845-9FCD-F1F7635CFA49}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A1-40C5-A498-12534B3FC4A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{CEBDEB1F-E53F-409F-8FEE-7043E16248E4}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EA1-40C5-A498-12534B3FC4A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{07B3F090-FFCD-4857-9DBF-C0557926515F}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EA1-40C5-A498-12534B3FC4A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{E58E0778-77C6-4A03-A274-42FF00E9A566}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EA1-40C5-A498-12534B3FC4A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{157D20E1-76A7-4485-B9A7-CC241D3826A9}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EA1-40C5-A498-12534B3FC4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64.2</c:v>
                </c:pt>
                <c:pt idx="8">
                  <c:v>65.099999999999994</c:v>
                </c:pt>
                <c:pt idx="16">
                  <c:v>65.8</c:v>
                </c:pt>
                <c:pt idx="24">
                  <c:v>66.7</c:v>
                </c:pt>
                <c:pt idx="32">
                  <c:v>67.3</c:v>
                </c:pt>
              </c:numCache>
            </c:numRef>
          </c:xVal>
          <c:yVal>
            <c:numRef>
              <c:f>公会計指標分析・財政指標組合せ分析表!$BP$51:$DC$51</c:f>
              <c:numCache>
                <c:formatCode>#,##0.0;"▲ "#,##0.0</c:formatCode>
                <c:ptCount val="40"/>
                <c:pt idx="0">
                  <c:v>11.6</c:v>
                </c:pt>
                <c:pt idx="8">
                  <c:v>8.1999999999999993</c:v>
                </c:pt>
                <c:pt idx="16">
                  <c:v>3.9</c:v>
                </c:pt>
                <c:pt idx="24">
                  <c:v>1.8</c:v>
                </c:pt>
                <c:pt idx="32">
                  <c:v>24.9</c:v>
                </c:pt>
              </c:numCache>
            </c:numRef>
          </c:yVal>
          <c:smooth val="0"/>
          <c:extLst>
            <c:ext xmlns:c16="http://schemas.microsoft.com/office/drawing/2014/chart" uri="{C3380CC4-5D6E-409C-BE32-E72D297353CC}">
              <c16:uniqueId val="{00000009-9EA1-40C5-A498-12534B3FC4A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{36F0E06D-1E8B-44FC-8FA5-0C5859D005DD}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EA1-40C5-A498-12534B3FC4A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{4F14402A-4FA0-473F-B8EB-C8C1D1C453E8}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A1-40C5-A498-12534B3FC4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{A9A0E506-9CC7-409C-8F92-EC17062AE84E}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A1-40C5-A498-12534B3FC4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{8EDEDCF3-A902-4D3F-A8E3-9B5D8AF15E14}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A1-40C5-A498-12534B3FC4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{83644BCB-C955-4AA4-B06B-69F8D729AB40}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A1-40C5-A498-12534B3FC4A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{641B234C-47ED-4478-A805-175FE61E9DC8}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EA1-40C5-A498-12534B3FC4A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{27B44873-C079-4863-9861-22DF6A3A93EE}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EA1-40C5-A498-12534B3FC4A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{0795E8BE-00F5-4A24-82C0-64B24E66D667}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EA1-40C5-A498-12534B3FC4A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{4C5AC834-E61B-4C49-BEC5-6AEE2D61A8EF}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EA1-40C5-A498-12534B3FC4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62.7</c:v>
                </c:pt>
                <c:pt idx="8">
                  <c:v>62.1</c:v>
                </c:pt>
                <c:pt idx="16">
                  <c:v>62.9</c:v>
                </c:pt>
                <c:pt idx="24">
                  <c:v>64.2</c:v>
                </c:pt>
                <c:pt idx="32">
                  <c:v>65</c:v>
                </c:pt>
              </c:numCache>
            </c:numRef>
          </c:xVal>
          <c:yVal>
            <c:numRef>
              <c:f>公会計指標分析・財政指標組合せ分析表!$BP$55:$DC$55</c:f>
              <c:numCache>
                <c:formatCode>#,##0.0;"▲ "#,##0.0</c:formatCode>
                <c:ptCount val="40"/>
                <c:pt idx="0">
                  <c:v>14.7</c:v>
                </c:pt>
                <c:pt idx="8">
                  <c:v>5</c:v>
                </c:pt>
                <c:pt idx="16">
                  <c:v>0.1</c:v>
                </c:pt>
                <c:pt idx="24">
                  <c:v>0</c:v>
                </c:pt>
                <c:pt idx="32">
                  <c:v>1.8</c:v>
                </c:pt>
              </c:numCache>
            </c:numRef>
          </c:yVal>
          <c:smooth val="0"/>
          <c:extLst>
            <c:ext xmlns:c16="http://schemas.microsoft.com/office/drawing/2014/chart" uri="{C3380CC4-5D6E-409C-BE32-E72D297353CC}">
              <c16:uniqueId val="{00000013-9EA1-40C5-A498-12534B3FC4AD}"/>
            </c:ext>
          </c:extLst>
        </c:ser>
        <c:dLbls>
          <c:showLegendKey val="0"/>
          <c:showVal val="1"/>
          <c:showCatName val="0"/>
          <c:showSerName val="0"/>
          <c:showPercent val="0"/>
          <c:showBubbleSize val="0"/>
        </c:dLbls>
        <c:axId val="46179840"/>
        <c:axId val="46181760"/>
      </c:scatterChart>
      <c:valAx>
        <c:axId val="46179840"/>
        <c:scaling>
          <c:orientation val="maxMin"/>
          <c:max val="68"/>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{8B659008-34F1-4FBF-9DEB-2A14BD6D89F8}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A0F-424D-910D-78B39471E8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{71F4011E-56E4-46C8-80C7-D12C4931FCA1}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0F-424D-910D-78B39471E8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{A9A69D6A-E08E-4EE0-9F54-2C71E59FAE38}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0F-424D-910D-78B39471E8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{1BBE5954-403A-4F38-AF5F-324630797D81}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0F-424D-910D-78B39471E8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{1DE53973-0D04-4179-908F-4A4067EF1969}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0F-424D-910D-78B39471E81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{46A51D10-8E65-498E-9C13-E55180A73958}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A0F-424D-910D-78B39471E81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{830005A5-A6F2-42C7-AF30-A04F0F937259}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A0F-424D-910D-78B39471E81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{BEBFBD47-D568-462B-82B7-946B8A1F86C9}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A0F-424D-910D-78B39471E81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{5B430A33-1BB6-4FFE-8B59-CF94F1EE49F3}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A0F-424D-910D-78B39471E8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0.4</c:v>
                </c:pt>
                <c:pt idx="8">
                  <c:v>0.7</c:v>
                </c:pt>
                <c:pt idx="16">
                  <c:v>1.1000000000000001</c:v>
                </c:pt>
                <c:pt idx="24">
                  <c:v>1.5</c:v>
                </c:pt>
                <c:pt idx="32">
                  <c:v>2.1</c:v>
                </c:pt>
              </c:numCache>
            </c:numRef>
          </c:xVal>
          <c:yVal>
            <c:numRef>
              <c:f>公会計指標分析・財政指標組合せ分析表!$BP$73:$DC$73</c:f>
              <c:numCache>
                <c:formatCode>#,##0.0;"▲ "#,##0.0</c:formatCode>
                <c:ptCount val="40"/>
                <c:pt idx="0">
                  <c:v>11.6</c:v>
                </c:pt>
                <c:pt idx="8">
                  <c:v>8.1999999999999993</c:v>
                </c:pt>
                <c:pt idx="16">
                  <c:v>3.9</c:v>
                </c:pt>
                <c:pt idx="24">
                  <c:v>1.8</c:v>
                </c:pt>
                <c:pt idx="32">
                  <c:v>24.9</c:v>
                </c:pt>
              </c:numCache>
            </c:numRef>
          </c:yVal>
          <c:smooth val="0"/>
          <c:extLst>
            <c:ext xmlns:c16="http://schemas.microsoft.com/office/drawing/2014/chart" uri="{C3380CC4-5D6E-409C-BE32-E72D297353CC}">
              <c16:uniqueId val="{00000009-FA0F-424D-910D-78B39471E81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{E9BBC528-BAC3-46DC-A72F-303E81849F3C}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A0F-424D-910D-78B39471E81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{A0752510-7911-4A45-AAE2-AC0F3ED12033}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0F-424D-910D-78B39471E8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{222F1A7C-99AC-49CA-B7A1-98FFF54E42B3}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0F-424D-910D-78B39471E8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{DC18E817-1300-4225-A05C-8E2BBC998CAD}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0F-424D-910D-78B39471E8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{53A99017-8321-4C92-8C29-9D5D2A655CF3}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0F-424D-910D-78B39471E81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{B8C2F7B2-8CB3-4C66-9DA3-F0FCAC006AAF}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A0F-424D-910D-78B39471E817}"/>
                </c:ext>
              </c:extLst>
            </c:dLbl>
            <c:dLbl>
              <c:idx val="16"/>
              <c:layout>
                <c:manualLayout>
                  <c:x val="0"/>
                  <c:y val="1.794703361241499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{592454BE-95D8-4AB6-9F94-A6D685A0DF3A}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A0F-424D-910D-78B39471E817}"/>
                </c:ext>
              </c:extLst>
            </c:dLbl>
            <c:dLbl>
              <c:idx val="24"/>
              <c:layout>
                <c:manualLayout>
                  <c:x val="0"/>
                  <c:y val="-1.794669112484562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{E972B8B0-2ACF-43D7-A918-8440768FD50F}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A0F-424D-910D-78B39471E81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{B0CAE047-BA36-4C98-BAA8-FDD8C7008FB8}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A0F-424D-910D-78B39471E8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4.0999999999999996</c:v>
                </c:pt>
                <c:pt idx="8">
                  <c:v>3.6</c:v>
                </c:pt>
                <c:pt idx="16">
                  <c:v>3.6</c:v>
                </c:pt>
                <c:pt idx="24">
                  <c:v>3.7</c:v>
                </c:pt>
                <c:pt idx="32">
                  <c:v>3.8</c:v>
                </c:pt>
              </c:numCache>
            </c:numRef>
          </c:xVal>
          <c:yVal>
            <c:numRef>
              <c:f>公会計指標分析・財政指標組合せ分析表!$BP$77:$DC$77</c:f>
              <c:numCache>
                <c:formatCode>#,##0.0;"▲ "#,##0.0</c:formatCode>
                <c:ptCount val="40"/>
                <c:pt idx="0">
                  <c:v>14.7</c:v>
                </c:pt>
                <c:pt idx="8">
                  <c:v>5</c:v>
                </c:pt>
                <c:pt idx="16">
                  <c:v>0.1</c:v>
                </c:pt>
                <c:pt idx="24">
                  <c:v>0</c:v>
                </c:pt>
                <c:pt idx="32">
                  <c:v>1.8</c:v>
                </c:pt>
              </c:numCache>
            </c:numRef>
          </c:yVal>
          <c:smooth val="0"/>
          <c:extLst>
            <c:ext xmlns:c16="http://schemas.microsoft.com/office/drawing/2014/chart" uri="{C3380CC4-5D6E-409C-BE32-E72D297353CC}">
              <c16:uniqueId val="{00000013-FA0F-424D-910D-78B39471E817}"/>
            </c:ext>
          </c:extLst>
        </c:ser>
        <c:dLbls>
          <c:showLegendKey val="0"/>
          <c:showVal val="1"/>
          <c:showCatName val="0"/>
          <c:showSerName val="0"/>
          <c:showPercent val="0"/>
          <c:showBubbleSize val="0"/>
        </c:dLbls>
        <c:axId val="84219776"/>
        <c:axId val="84234240"/>
      </c:scatterChart>
      <c:valAx>
        <c:axId val="84219776"/>
        <c:scaling>
          <c:orientation val="maxMin"/>
          <c:max val="5"/>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東京都調布市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239,348
233,814
21.58
112,436,142
107,946,214
3,907,063
55,492,071
37,502,581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調布市は，昭和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年連続不交付団体であり，財政力指数は前年度から上昇し，さらに類似団体と比較しても高いものとなっている。令和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年度は，基準財政需要額がこども子育て費の皆増などにより前年度から増額となり，基準財政収入額についても，法人市民税の増などにより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％以上の増額となった。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自主財源の確保のため，収納方法の拡充など，市民の利便性向上に向けたきめ細かな対応と積極的な収納対策を講じて，市税収納率の向上を図っていく。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40922</xdr:rowOff>
    </xdr:from>
    <xdr:to>
      <xdr:col>23</xdr:col>
      <xdr:colOff>133350</xdr:colOff>
      <xdr:row>38</xdr:row>
      <xdr:rowOff>94545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556022"/>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34872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81139</xdr:rowOff>
    </xdr:from>
    <xdr:to>
      <xdr:col>19</xdr:col>
      <xdr:colOff>133350</xdr:colOff>
      <xdr:row>38</xdr:row>
      <xdr:rowOff>94545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5962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81139</xdr:rowOff>
    </xdr:from>
    <xdr:to>
      <xdr:col>15</xdr:col>
      <xdr:colOff>82550</xdr:colOff>
      <xdr:row>38</xdr:row>
      <xdr:rowOff>107950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65962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149172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81139</xdr:rowOff>
    </xdr:from>
    <xdr:to>
      <xdr:col>11</xdr:col>
      <xdr:colOff>31750</xdr:colOff>
      <xdr:row>38</xdr:row>
      <xdr:rowOff>107950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5962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135766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38805</xdr:rowOff>
    </xdr:from>
    <xdr:to>
      <xdr:col>7</xdr:col>
      <xdr:colOff>31750</xdr:colOff>
      <xdr:row>41</xdr:row>
      <xdr:rowOff>140405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6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125182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5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161572</xdr:rowOff>
    </xdr:from>
    <xdr:to>
      <xdr:col>23</xdr:col>
      <xdr:colOff>184150</xdr:colOff>
      <xdr:row>38</xdr:row>
      <xdr:rowOff>91722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6649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350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43745</xdr:rowOff>
    </xdr:from>
    <xdr:to>
      <xdr:col>19</xdr:col>
      <xdr:colOff>184150</xdr:colOff>
      <xdr:row>38</xdr:row>
      <xdr:rowOff>145345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155522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327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30339</xdr:rowOff>
    </xdr:from>
    <xdr:to>
      <xdr:col>15</xdr:col>
      <xdr:colOff>133350</xdr:colOff>
      <xdr:row>38</xdr:row>
      <xdr:rowOff>131939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5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142116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31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57150</xdr:rowOff>
    </xdr:from>
    <xdr:to>
      <xdr:col>11</xdr:col>
      <xdr:colOff>82550</xdr:colOff>
      <xdr:row>38</xdr:row>
      <xdr:rowOff>158750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168927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30339</xdr:rowOff>
    </xdr:from>
    <xdr:to>
      <xdr:col>7</xdr:col>
      <xdr:colOff>31750</xdr:colOff>
      <xdr:row>38</xdr:row>
      <xdr:rowOff>131939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142116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1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分母となる経常一般財源は，法人市民税や固定資産税の増による市税の増のほか，地方特例交付金や株式等譲渡所得割交付金の増により，前年度から</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万円余の増となった。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一方で，分子となる経常経費充当一般財源は，退職手当や学校給食補助金の増，会計年度任用職員勤勉手当の皆増などにより，前年度から</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7000</a:t>
          </a:r>
          <a:r>
            <a:rPr kumimoji="1" lang="ja-JP" altLang="en-US" sz="1300">
              <a:latin typeface="ＭＳ Ｐゴシック" panose="020B0600070205080204" pitchFamily="50" charset="-128"/>
              <a:ea typeface="ＭＳ Ｐゴシック" panose="020B0600070205080204" pitchFamily="50" charset="-128"/>
            </a:rPr>
            <a:t>万円余の増となった。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分子側である歳出の増が，分母側である歳入の増を上回ったことから，前年度と比較して</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ポイント上昇した。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34544</xdr:rowOff>
    </xdr:from>
    <xdr:to>
      <xdr:col>23</xdr:col>
      <xdr:colOff>133350</xdr:colOff>
      <xdr:row>64</xdr:row>
      <xdr:rowOff>160020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007344"/>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119905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92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34544</xdr:rowOff>
    </xdr:from>
    <xdr:to>
      <xdr:col>19</xdr:col>
      <xdr:colOff>133350</xdr:colOff>
      <xdr:row>64</xdr:row>
      <xdr:rowOff>97282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007344"/>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53848</xdr:rowOff>
    </xdr:from>
    <xdr:to>
      <xdr:col>15</xdr:col>
      <xdr:colOff>82550</xdr:colOff>
      <xdr:row>64</xdr:row>
      <xdr:rowOff>97282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02664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53848</xdr:rowOff>
    </xdr:from>
    <xdr:to>
      <xdr:col>11</xdr:col>
      <xdr:colOff>31750</xdr:colOff>
      <xdr:row>64</xdr:row>
      <xdr:rowOff>126238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026648"/>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95521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143002</xdr:rowOff>
    </xdr:from>
    <xdr:to>
      <xdr:col>7</xdr:col>
      <xdr:colOff>31750</xdr:colOff>
      <xdr:row>65</xdr:row>
      <xdr:rowOff>73152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1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57929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0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125747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155194</xdr:rowOff>
    </xdr:from>
    <xdr:to>
      <xdr:col>19</xdr:col>
      <xdr:colOff>184150</xdr:colOff>
      <xdr:row>64</xdr:row>
      <xdr:rowOff>85344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95521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725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46482</xdr:rowOff>
    </xdr:from>
    <xdr:to>
      <xdr:col>15</xdr:col>
      <xdr:colOff>133350</xdr:colOff>
      <xdr:row>64</xdr:row>
      <xdr:rowOff>148082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0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158259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88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3048</xdr:rowOff>
    </xdr:from>
    <xdr:to>
      <xdr:col>11</xdr:col>
      <xdr:colOff>82550</xdr:colOff>
      <xdr:row>64</xdr:row>
      <xdr:rowOff>104648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89425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75438</xdr:rowOff>
    </xdr:from>
    <xdr:to>
      <xdr:col>7</xdr:col>
      <xdr:colOff>31750</xdr:colOff>
      <xdr:row>65</xdr:row>
      <xdr:rowOff>5588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04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15765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1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[148,775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全国平均及び東京都平均を下回っているが，人口１人当たり決算額が前年度と比較して</a:t>
          </a:r>
          <a:r>
            <a:rPr kumimoji="1" lang="en-US" altLang="ja-JP" sz="1300">
              <a:latin typeface="ＭＳ Ｐゴシック" panose="020B0600070205080204" pitchFamily="50" charset="-128"/>
              <a:ea typeface="ＭＳ Ｐゴシック" panose="020B0600070205080204" pitchFamily="50" charset="-128"/>
            </a:rPr>
            <a:t>9,478</a:t>
          </a:r>
          <a:r>
            <a:rPr kumimoji="1" lang="ja-JP" altLang="en-US" sz="1300">
              <a:latin typeface="ＭＳ Ｐゴシック" panose="020B0600070205080204" pitchFamily="50" charset="-128"/>
              <a:ea typeface="ＭＳ Ｐゴシック" panose="020B0600070205080204" pitchFamily="50" charset="-128"/>
            </a:rPr>
            <a:t>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増加の要因として，人件費においては，会計年度任用職員の勤勉手当の支給開始に伴う皆増や段階的な定年引上げに伴う一般職退職手当の増などが挙げられる。物件費においては，コロナワクチン接種の定期接種化に伴う高齢者定期予防接種費の増や定額減税補足給付金給付事業費の皆増などが挙げられる。引き続き，委託等の内容の再検証や投下コストの最適化など，経費縮減に向けた取組を行っていく。</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59720</xdr:rowOff>
    </xdr:from>
    <xdr:to>
      <xdr:col>23</xdr:col>
      <xdr:colOff>133350</xdr:colOff>
      <xdr:row>85</xdr:row>
      <xdr:rowOff>15328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61520"/>
          <a:ext cx="838200" cy="12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2269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32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26569</xdr:rowOff>
    </xdr:from>
    <xdr:to>
      <xdr:col>19</xdr:col>
      <xdr:colOff>133350</xdr:colOff>
      <xdr:row>84</xdr:row>
      <xdr:rowOff>59720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28369"/>
          <a:ext cx="889000" cy="3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864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9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153673</xdr:rowOff>
    </xdr:from>
    <xdr:to>
      <xdr:col>15</xdr:col>
      <xdr:colOff>82550</xdr:colOff>
      <xdr:row>84</xdr:row>
      <xdr:rowOff>26569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84023"/>
          <a:ext cx="889000" cy="4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21536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8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43962</xdr:rowOff>
    </xdr:from>
    <xdr:to>
      <xdr:col>11</xdr:col>
      <xdr:colOff>31750</xdr:colOff>
      <xdr:row>83</xdr:row>
      <xdr:rowOff>153673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74312"/>
          <a:ext cx="889000" cy="10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137850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121292</xdr:rowOff>
    </xdr:from>
    <xdr:to>
      <xdr:col>7</xdr:col>
      <xdr:colOff>31750</xdr:colOff>
      <xdr:row>84</xdr:row>
      <xdr:rowOff>51442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351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36219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43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135978</xdr:rowOff>
    </xdr:from>
    <xdr:to>
      <xdr:col>23</xdr:col>
      <xdr:colOff>184150</xdr:colOff>
      <xdr:row>85</xdr:row>
      <xdr:rowOff>66128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3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108055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09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8920</xdr:rowOff>
    </xdr:from>
    <xdr:to>
      <xdr:col>19</xdr:col>
      <xdr:colOff>184150</xdr:colOff>
      <xdr:row>84</xdr:row>
      <xdr:rowOff>110520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1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95297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9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147219</xdr:rowOff>
    </xdr:from>
    <xdr:to>
      <xdr:col>15</xdr:col>
      <xdr:colOff>133350</xdr:colOff>
      <xdr:row>84</xdr:row>
      <xdr:rowOff>77369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7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62146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6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102873</xdr:rowOff>
    </xdr:from>
    <xdr:to>
      <xdr:col>11</xdr:col>
      <xdr:colOff>82550</xdr:colOff>
      <xdr:row>84</xdr:row>
      <xdr:rowOff>33023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3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17800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19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164612</xdr:rowOff>
    </xdr:from>
    <xdr:to>
      <xdr:col>7</xdr:col>
      <xdr:colOff>31750</xdr:colOff>
      <xdr:row>83</xdr:row>
      <xdr:rowOff>94762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2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104939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9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ポイント低下したものの，全国市平均及び全国町村平均を上回る結果となっている。</a:t>
          </a:r>
        </a:p>
        <a:p>
          <a:r>
            <a:rPr kumimoji="1" lang="ja-JP" altLang="en-US" sz="1300">
              <a:latin typeface="ＭＳ Ｐゴシック" panose="020B0600070205080204" pitchFamily="50" charset="-128"/>
              <a:ea typeface="ＭＳ Ｐゴシック" panose="020B0600070205080204" pitchFamily="50" charset="-128"/>
            </a:rPr>
            <a:t>　引き続き，類似団体平均等を注視しながら，他団体比較等による給与構造改革を推進していく。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162984</xdr:rowOff>
    </xdr:from>
    <xdr:to>
      <xdr:col>81</xdr:col>
      <xdr:colOff>44450</xdr:colOff>
      <xdr:row>85</xdr:row>
      <xdr:rowOff>11641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64784"/>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2116</xdr:rowOff>
    </xdr:from>
    <xdr:to>
      <xdr:col>77</xdr:col>
      <xdr:colOff>44450</xdr:colOff>
      <xdr:row>85</xdr:row>
      <xdr:rowOff>11641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403916"/>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2116</xdr:rowOff>
    </xdr:from>
    <xdr:to>
      <xdr:col>72</xdr:col>
      <xdr:colOff>203200</xdr:colOff>
      <xdr:row>84</xdr:row>
      <xdr:rowOff>82550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40391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85</xdr:row>
      <xdr:rowOff>31750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4843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62441</xdr:rowOff>
    </xdr:from>
    <xdr:to>
      <xdr:col>64</xdr:col>
      <xdr:colOff>152400</xdr:colOff>
      <xdr:row>83</xdr:row>
      <xdr:rowOff>164041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9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2768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61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84261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8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132291</xdr:rowOff>
    </xdr:from>
    <xdr:to>
      <xdr:col>77</xdr:col>
      <xdr:colOff>95250</xdr:colOff>
      <xdr:row>85</xdr:row>
      <xdr:rowOff>62441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47218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20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122766</xdr:rowOff>
    </xdr:from>
    <xdr:to>
      <xdr:col>73</xdr:col>
      <xdr:colOff>44450</xdr:colOff>
      <xdr:row>84</xdr:row>
      <xdr:rowOff>52916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63093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人減少し，前年度同様全国平均，類似団体平均及び東京都平均を下回る水準となっている。</a:t>
          </a:r>
        </a:p>
        <a:p>
          <a:r>
            <a:rPr kumimoji="1" lang="ja-JP" altLang="en-US" sz="1300">
              <a:latin typeface="ＭＳ Ｐゴシック" panose="020B0600070205080204" pitchFamily="50" charset="-128"/>
              <a:ea typeface="ＭＳ Ｐゴシック" panose="020B0600070205080204" pitchFamily="50" charset="-128"/>
            </a:rPr>
            <a:t>　「行革プラン</a:t>
          </a:r>
          <a:r>
            <a:rPr kumimoji="1" lang="en-US" altLang="ja-JP" sz="1300">
              <a:latin typeface="ＭＳ Ｐゴシック" panose="020B0600070205080204" pitchFamily="50" charset="-128"/>
              <a:ea typeface="ＭＳ Ｐゴシック" panose="020B0600070205080204" pitchFamily="50" charset="-128"/>
            </a:rPr>
            <a:t>2023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に基づき，引き続き，組織人員の適正化などを推進していく。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124460</xdr:rowOff>
    </xdr:from>
    <xdr:to>
      <xdr:col>81</xdr:col>
      <xdr:colOff>44450</xdr:colOff>
      <xdr:row>59</xdr:row>
      <xdr:rowOff>133509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240010"/>
          <a:ext cx="8382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133509</xdr:rowOff>
    </xdr:from>
    <xdr:to>
      <xdr:col>77</xdr:col>
      <xdr:colOff>44450</xdr:colOff>
      <xdr:row>59</xdr:row>
      <xdr:rowOff>133509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24905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100330</xdr:rowOff>
    </xdr:from>
    <xdr:to>
      <xdr:col>72</xdr:col>
      <xdr:colOff>203200</xdr:colOff>
      <xdr:row>59</xdr:row>
      <xdr:rowOff>133509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215880"/>
          <a:ext cx="889000" cy="3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100330</xdr:rowOff>
    </xdr:from>
    <xdr:to>
      <xdr:col>68</xdr:col>
      <xdr:colOff>152400</xdr:colOff>
      <xdr:row>59</xdr:row>
      <xdr:rowOff>100330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215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5238</xdr:rowOff>
    </xdr:from>
    <xdr:to>
      <xdr:col>64</xdr:col>
      <xdr:colOff>152400</xdr:colOff>
      <xdr:row>61</xdr:row>
      <xdr:rowOff>106838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6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91615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73660</xdr:rowOff>
    </xdr:from>
    <xdr:to>
      <xdr:col>81</xdr:col>
      <xdr:colOff>95250</xdr:colOff>
      <xdr:row>60</xdr:row>
      <xdr:rowOff>3810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90187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82709</xdr:rowOff>
    </xdr:from>
    <xdr:to>
      <xdr:col>77</xdr:col>
      <xdr:colOff>95250</xdr:colOff>
      <xdr:row>60</xdr:row>
      <xdr:rowOff>12859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19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23036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967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82709</xdr:rowOff>
    </xdr:from>
    <xdr:to>
      <xdr:col>73</xdr:col>
      <xdr:colOff>44450</xdr:colOff>
      <xdr:row>60</xdr:row>
      <xdr:rowOff>12859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19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23036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967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49530</xdr:rowOff>
    </xdr:from>
    <xdr:to>
      <xdr:col>68</xdr:col>
      <xdr:colOff>203200</xdr:colOff>
      <xdr:row>59</xdr:row>
      <xdr:rowOff>151130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161307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49530</xdr:rowOff>
    </xdr:from>
    <xdr:to>
      <xdr:col>64</xdr:col>
      <xdr:colOff>152400</xdr:colOff>
      <xdr:row>59</xdr:row>
      <xdr:rowOff>151130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161307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ポイント上昇したものの，前年度同様，全国平均及び類似団体内平均を下回る水準となっている。</a:t>
          </a:r>
        </a:p>
        <a:p>
          <a:r>
            <a:rPr kumimoji="1" lang="ja-JP" altLang="en-US" sz="1300">
              <a:latin typeface="ＭＳ Ｐゴシック" panose="020B0600070205080204" pitchFamily="50" charset="-128"/>
              <a:ea typeface="ＭＳ Ｐゴシック" panose="020B0600070205080204" pitchFamily="50" charset="-128"/>
            </a:rPr>
            <a:t>　悪化した要因としては，分子側の災害復旧費等基準財政需要額が減少したことや，準公債費の債務負担行為相当の増加などが挙げられる。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125185</xdr:rowOff>
    </xdr:from>
    <xdr:to>
      <xdr:col>81</xdr:col>
      <xdr:colOff>44450</xdr:colOff>
      <xdr:row>39</xdr:row>
      <xdr:rowOff>22678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640285"/>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79224</xdr:rowOff>
    </xdr:from>
    <xdr:to>
      <xdr:col>77</xdr:col>
      <xdr:colOff>44450</xdr:colOff>
      <xdr:row>38</xdr:row>
      <xdr:rowOff>125185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594324"/>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33262</xdr:rowOff>
    </xdr:from>
    <xdr:to>
      <xdr:col>72</xdr:col>
      <xdr:colOff>203200</xdr:colOff>
      <xdr:row>38</xdr:row>
      <xdr:rowOff>79224</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54836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170241</xdr:rowOff>
    </xdr:from>
    <xdr:to>
      <xdr:col>68</xdr:col>
      <xdr:colOff>152400</xdr:colOff>
      <xdr:row>38</xdr:row>
      <xdr:rowOff>33262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51389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30238</xdr:rowOff>
    </xdr:from>
    <xdr:to>
      <xdr:col>64</xdr:col>
      <xdr:colOff>152400</xdr:colOff>
      <xdr:row>40</xdr:row>
      <xdr:rowOff>131838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116615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7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143328</xdr:rowOff>
    </xdr:from>
    <xdr:to>
      <xdr:col>81</xdr:col>
      <xdr:colOff>95250</xdr:colOff>
      <xdr:row>39</xdr:row>
      <xdr:rowOff>73478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159855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74385</xdr:rowOff>
    </xdr:from>
    <xdr:to>
      <xdr:col>77</xdr:col>
      <xdr:colOff>95250</xdr:colOff>
      <xdr:row>39</xdr:row>
      <xdr:rowOff>4535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14713</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35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28424</xdr:rowOff>
    </xdr:from>
    <xdr:to>
      <xdr:col>73</xdr:col>
      <xdr:colOff>44450</xdr:colOff>
      <xdr:row>38</xdr:row>
      <xdr:rowOff>130024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5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140201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1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153912</xdr:rowOff>
    </xdr:from>
    <xdr:to>
      <xdr:col>68</xdr:col>
      <xdr:colOff>203200</xdr:colOff>
      <xdr:row>38</xdr:row>
      <xdr:rowOff>84062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49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94239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26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119440</xdr:rowOff>
    </xdr:from>
    <xdr:to>
      <xdr:col>64</xdr:col>
      <xdr:colOff>152400</xdr:colOff>
      <xdr:row>38</xdr:row>
      <xdr:rowOff>49591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463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59767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23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23.1</a:t>
          </a:r>
          <a:r>
            <a:rPr kumimoji="1" lang="ja-JP" altLang="en-US" sz="1300">
              <a:latin typeface="ＭＳ Ｐゴシック" panose="020B0600070205080204" pitchFamily="50" charset="-128"/>
              <a:ea typeface="ＭＳ Ｐゴシック" panose="020B0600070205080204" pitchFamily="50" charset="-128"/>
            </a:rPr>
            <a:t>ポイントの大幅な上昇となり，全国平均及び東京都平均を上回る水準となった。</a:t>
          </a:r>
        </a:p>
        <a:p>
          <a:r>
            <a:rPr kumimoji="1" lang="ja-JP" altLang="en-US" sz="1300">
              <a:latin typeface="ＭＳ Ｐゴシック" panose="020B0600070205080204" pitchFamily="50" charset="-128"/>
              <a:ea typeface="ＭＳ Ｐゴシック" panose="020B0600070205080204" pitchFamily="50" charset="-128"/>
            </a:rPr>
            <a:t>　比率上昇の大きな要因は，「将来負担額」のうち，「債務負担行為に基づく支出予定額」が前年度から</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7000</a:t>
          </a:r>
          <a:r>
            <a:rPr kumimoji="1" lang="ja-JP" altLang="en-US" sz="1300">
              <a:latin typeface="ＭＳ Ｐゴシック" panose="020B0600070205080204" pitchFamily="50" charset="-128"/>
              <a:ea typeface="ＭＳ Ｐゴシック" panose="020B0600070205080204" pitchFamily="50" charset="-128"/>
            </a:rPr>
            <a:t>万円余の増となる</a:t>
          </a:r>
          <a:r>
            <a:rPr kumimoji="1" lang="en-US" altLang="ja-JP" sz="1300">
              <a:latin typeface="ＭＳ Ｐゴシック" panose="020B0600070205080204" pitchFamily="50" charset="-128"/>
              <a:ea typeface="ＭＳ Ｐゴシック" panose="020B0600070205080204" pitchFamily="50" charset="-128"/>
            </a:rPr>
            <a:t>128</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4000</a:t>
          </a:r>
          <a:r>
            <a:rPr kumimoji="1" lang="ja-JP" altLang="en-US" sz="1300">
              <a:latin typeface="ＭＳ Ｐゴシック" panose="020B0600070205080204" pitchFamily="50" charset="-128"/>
              <a:ea typeface="ＭＳ Ｐゴシック" panose="020B0600070205080204" pitchFamily="50" charset="-128"/>
            </a:rPr>
            <a:t>万円余となったことが挙げられる。このうちの</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億円余は，令和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年度までを期間とする</a:t>
          </a:r>
          <a:r>
            <a:rPr kumimoji="1" lang="en-US" altLang="ja-JP" sz="1300">
              <a:latin typeface="ＭＳ Ｐゴシック" panose="020B0600070205080204" pitchFamily="50" charset="-128"/>
              <a:ea typeface="ＭＳ Ｐゴシック" panose="020B0600070205080204" pitchFamily="50" charset="-128"/>
            </a:rPr>
            <a:t>PFI</a:t>
          </a:r>
          <a:r>
            <a:rPr kumimoji="1" lang="ja-JP" altLang="en-US" sz="1300">
              <a:latin typeface="ＭＳ Ｐゴシック" panose="020B0600070205080204" pitchFamily="50" charset="-128"/>
              <a:ea typeface="ＭＳ Ｐゴシック" panose="020B0600070205080204" pitchFamily="50" charset="-128"/>
            </a:rPr>
            <a:t>方式による若葉小学校・第四中学校・図書館分館の整備によるものである。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引き続き，後年度負担に留意した財政運営に取り組んでいく。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115388</xdr:rowOff>
    </xdr:from>
    <xdr:to>
      <xdr:col>81</xdr:col>
      <xdr:colOff>44450</xdr:colOff>
      <xdr:row>15</xdr:row>
      <xdr:rowOff>170634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344238"/>
          <a:ext cx="838200" cy="39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115388</xdr:rowOff>
    </xdr:from>
    <xdr:to>
      <xdr:col>77</xdr:col>
      <xdr:colOff>44450</xdr:colOff>
      <xdr:row>13</xdr:row>
      <xdr:rowOff>151584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344238"/>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151584</xdr:rowOff>
    </xdr:from>
    <xdr:to>
      <xdr:col>72</xdr:col>
      <xdr:colOff>203200</xdr:colOff>
      <xdr:row>14</xdr:row>
      <xdr:rowOff>54247</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380434"/>
          <a:ext cx="889000" cy="7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35288</xdr:rowOff>
    </xdr:from>
    <xdr:to>
      <xdr:col>73</xdr:col>
      <xdr:colOff>44450</xdr:colOff>
      <xdr:row>13</xdr:row>
      <xdr:rowOff>136888</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54247</xdr:rowOff>
    </xdr:from>
    <xdr:to>
      <xdr:col>68</xdr:col>
      <xdr:colOff>152400</xdr:colOff>
      <xdr:row>14</xdr:row>
      <xdr:rowOff>112849</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454547"/>
          <a:ext cx="889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119743</xdr:rowOff>
    </xdr:from>
    <xdr:to>
      <xdr:col>68</xdr:col>
      <xdr:colOff>203200</xdr:colOff>
      <xdr:row>14</xdr:row>
      <xdr:rowOff>49893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115479</xdr:rowOff>
    </xdr:from>
    <xdr:to>
      <xdr:col>64</xdr:col>
      <xdr:colOff>152400</xdr:colOff>
      <xdr:row>15</xdr:row>
      <xdr:rowOff>45629</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15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30406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602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119834</xdr:rowOff>
    </xdr:from>
    <xdr:to>
      <xdr:col>81</xdr:col>
      <xdr:colOff>95250</xdr:colOff>
      <xdr:row>16</xdr:row>
      <xdr:rowOff>49984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9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91911</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663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64588</xdr:rowOff>
    </xdr:from>
    <xdr:to>
      <xdr:col>77</xdr:col>
      <xdr:colOff>95250</xdr:colOff>
      <xdr:row>13</xdr:row>
      <xdr:rowOff>166188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29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150965</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379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100784</xdr:rowOff>
    </xdr:from>
    <xdr:to>
      <xdr:col>73</xdr:col>
      <xdr:colOff>44450</xdr:colOff>
      <xdr:row>14</xdr:row>
      <xdr:rowOff>30934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32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15711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416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3447</xdr:rowOff>
    </xdr:from>
    <xdr:to>
      <xdr:col>68</xdr:col>
      <xdr:colOff>203200</xdr:colOff>
      <xdr:row>14</xdr:row>
      <xdr:rowOff>105047</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40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89824</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490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62049</xdr:rowOff>
    </xdr:from>
    <xdr:to>
      <xdr:col>64</xdr:col>
      <xdr:colOff>152400</xdr:colOff>
      <xdr:row>14</xdr:row>
      <xdr:rowOff>163649</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46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2376</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23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東京都調布市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239,348
233,814
21.58
112,436,142
107,946,214
3,907,063
55,492,071
37,502,581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分子となる経常経費充当一般財源は前年度と比較して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億円余の増となり，前年度から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昇したものの，全国平均，東京都平均及び類似団体平均を下回る水準となっている。前年度からの主な上昇要因は，段階的な定年引上げによる定年退職者の皆増に伴う一般職退職手当の増や会計年度任用職員の勤勉手当の支給開始に伴う皆増などが挙げられる。</a:t>
          </a:r>
        </a:p>
        <a:p>
          <a:r>
            <a:rPr kumimoji="1" lang="ja-JP" altLang="en-US" sz="1300">
              <a:latin typeface="ＭＳ Ｐゴシック" panose="020B0600070205080204" pitchFamily="50" charset="-128"/>
              <a:ea typeface="ＭＳ Ｐゴシック" panose="020B0600070205080204" pitchFamily="50" charset="-128"/>
            </a:rPr>
            <a:t>　引き続き，職務給の原則徹底のため，給与水準の適正化に取り組んでいく。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116114</xdr:rowOff>
    </xdr:from>
    <xdr:to>
      <xdr:col>24</xdr:col>
      <xdr:colOff>25400</xdr:colOff>
      <xdr:row>35</xdr:row>
      <xdr:rowOff>86178</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45414"/>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116114</xdr:rowOff>
    </xdr:from>
    <xdr:to>
      <xdr:col>19</xdr:col>
      <xdr:colOff>187325</xdr:colOff>
      <xdr:row>35</xdr:row>
      <xdr:rowOff>75293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94541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42636</xdr:rowOff>
    </xdr:from>
    <xdr:to>
      <xdr:col>15</xdr:col>
      <xdr:colOff>98425</xdr:colOff>
      <xdr:row>35</xdr:row>
      <xdr:rowOff>75293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0433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42636</xdr:rowOff>
    </xdr:from>
    <xdr:to>
      <xdr:col>11</xdr:col>
      <xdr:colOff>9525</xdr:colOff>
      <xdr:row>35</xdr:row>
      <xdr:rowOff>53522</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43386"/>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35378</xdr:rowOff>
    </xdr:from>
    <xdr:to>
      <xdr:col>6</xdr:col>
      <xdr:colOff>171450</xdr:colOff>
      <xdr:row>35</xdr:row>
      <xdr:rowOff>136978</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03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121755</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35378</xdr:rowOff>
    </xdr:from>
    <xdr:to>
      <xdr:col>24</xdr:col>
      <xdr:colOff>76200</xdr:colOff>
      <xdr:row>35</xdr:row>
      <xdr:rowOff>136978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51905</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65314</xdr:rowOff>
    </xdr:from>
    <xdr:to>
      <xdr:col>20</xdr:col>
      <xdr:colOff>38100</xdr:colOff>
      <xdr:row>34</xdr:row>
      <xdr:rowOff>166914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5641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63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24493</xdr:rowOff>
    </xdr:from>
    <xdr:to>
      <xdr:col>15</xdr:col>
      <xdr:colOff>149225</xdr:colOff>
      <xdr:row>35</xdr:row>
      <xdr:rowOff>126093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136270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163286</xdr:rowOff>
    </xdr:from>
    <xdr:to>
      <xdr:col>11</xdr:col>
      <xdr:colOff>60325</xdr:colOff>
      <xdr:row>35</xdr:row>
      <xdr:rowOff>93436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9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103613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6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2722</xdr:rowOff>
    </xdr:from>
    <xdr:to>
      <xdr:col>6</xdr:col>
      <xdr:colOff>171450</xdr:colOff>
      <xdr:row>35</xdr:row>
      <xdr:rowOff>104322</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114499</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7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分子となる経常経費充当一般財源は前年度と比較して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千万円余の増となり，前年度から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ものの，前年度同様，全国平均，東京都平均及び類似団体平均を上回る水準となっている。前年度からの主な上昇要因は，学童クラブ運営委託料の増や新規開設に伴う国領７丁目障害者施設運営経費の皆増などが挙げ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今後においても，競争の原理を基本として，仕様の見直しを含めた縮減を図っていくなど，物件費総体の縮減に努めていく。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58420</xdr:rowOff>
    </xdr:from>
    <xdr:to>
      <xdr:col>82</xdr:col>
      <xdr:colOff>107950</xdr:colOff>
      <xdr:row>18</xdr:row>
      <xdr:rowOff>111760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1445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35560</xdr:rowOff>
    </xdr:from>
    <xdr:to>
      <xdr:col>78</xdr:col>
      <xdr:colOff>69850</xdr:colOff>
      <xdr:row>18</xdr:row>
      <xdr:rowOff>58420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121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20320</xdr:rowOff>
    </xdr:from>
    <xdr:to>
      <xdr:col>73</xdr:col>
      <xdr:colOff>180975</xdr:colOff>
      <xdr:row>18</xdr:row>
      <xdr:rowOff>35560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1064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20320</xdr:rowOff>
    </xdr:from>
    <xdr:to>
      <xdr:col>69</xdr:col>
      <xdr:colOff>92075</xdr:colOff>
      <xdr:row>18</xdr:row>
      <xdr:rowOff>58420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106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0</xdr:rowOff>
    </xdr:from>
    <xdr:to>
      <xdr:col>65</xdr:col>
      <xdr:colOff>53975</xdr:colOff>
      <xdr:row>16</xdr:row>
      <xdr:rowOff>101600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60960</xdr:rowOff>
    </xdr:from>
    <xdr:to>
      <xdr:col>82</xdr:col>
      <xdr:colOff>158750</xdr:colOff>
      <xdr:row>18</xdr:row>
      <xdr:rowOff>162560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4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33037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xdr:rowOff>
    </xdr:from>
    <xdr:to>
      <xdr:col>78</xdr:col>
      <xdr:colOff>120650</xdr:colOff>
      <xdr:row>18</xdr:row>
      <xdr:rowOff>109220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93997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18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156210</xdr:rowOff>
    </xdr:from>
    <xdr:to>
      <xdr:col>74</xdr:col>
      <xdr:colOff>31750</xdr:colOff>
      <xdr:row>18</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71137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140970</xdr:rowOff>
    </xdr:from>
    <xdr:to>
      <xdr:col>69</xdr:col>
      <xdr:colOff>142875</xdr:colOff>
      <xdr:row>18</xdr:row>
      <xdr:rowOff>71120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55897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14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xdr:rowOff>
    </xdr:from>
    <xdr:to>
      <xdr:col>65</xdr:col>
      <xdr:colOff>53975</xdr:colOff>
      <xdr:row>18</xdr:row>
      <xdr:rowOff>109220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93997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分子となる経常経費充当一般財源は前年度と比較して</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万円余の増となったものの，分子の増を分母の増が上回ったことにより，前年度から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ポイント低下し，引き続き，全国平均，東京都平均及び類似団体平均より低い水準となっている。分子側の前年度からの主な上昇要因は，障害者福祉サービス費の増などが挙げられる。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引き続き，市単独事業の再検証，所要コストの縮減検討など，扶助費の増加率の低減に努めていく。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35264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3853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29028</xdr:rowOff>
    </xdr:from>
    <xdr:to>
      <xdr:col>15</xdr:col>
      <xdr:colOff>98425</xdr:colOff>
      <xdr:row>54</xdr:row>
      <xdr:rowOff>127000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2873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29028</xdr:rowOff>
    </xdr:from>
    <xdr:to>
      <xdr:col>11</xdr:col>
      <xdr:colOff>9525</xdr:colOff>
      <xdr:row>54</xdr:row>
      <xdr:rowOff>78015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2873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92528</xdr:rowOff>
    </xdr:from>
    <xdr:to>
      <xdr:col>20</xdr:col>
      <xdr:colOff>38100</xdr:colOff>
      <xdr:row>55</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32855</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119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149678</xdr:rowOff>
    </xdr:from>
    <xdr:to>
      <xdr:col>11</xdr:col>
      <xdr:colOff>60325</xdr:colOff>
      <xdr:row>54</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27215</xdr:rowOff>
    </xdr:from>
    <xdr:to>
      <xdr:col>6</xdr:col>
      <xdr:colOff>171450</xdr:colOff>
      <xdr:row>54</xdr:row>
      <xdr:rowOff>128815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138992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維持補修費と繰出金が該当。分子となる経常経費充当一般財源は前年度と比較して維持補修費は微減となり，繰出金は介護保険事業会計繰出金の増などにより，差引</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億円余の増となった。一方，分母となる経常経費充当一般財源も増となったため，前年度と同ポイントとなり，全国平均，類似団体平均及び東京都平均を下回っている。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引き続き，各特別会計の執行状況を的確に把握し，繰出金の適正化を図るため，財源補填的繰出金の縮減に取り組んでいく</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58965</xdr:rowOff>
    </xdr:from>
    <xdr:to>
      <xdr:col>82</xdr:col>
      <xdr:colOff>107950</xdr:colOff>
      <xdr:row>57</xdr:row>
      <xdr:rowOff>58965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98316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58965</xdr:rowOff>
    </xdr:from>
    <xdr:to>
      <xdr:col>78</xdr:col>
      <xdr:colOff>69850</xdr:colOff>
      <xdr:row>57</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98316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2012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17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58965</xdr:rowOff>
    </xdr:from>
    <xdr:to>
      <xdr:col>73</xdr:col>
      <xdr:colOff>180975</xdr:colOff>
      <xdr:row>57</xdr:row>
      <xdr:rowOff>69850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98316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58965</xdr:rowOff>
    </xdr:from>
    <xdr:to>
      <xdr:col>69</xdr:col>
      <xdr:colOff>92075</xdr:colOff>
      <xdr:row>57</xdr:row>
      <xdr:rowOff>113393</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831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138793</xdr:rowOff>
    </xdr:from>
    <xdr:to>
      <xdr:col>65</xdr:col>
      <xdr:colOff>53975</xdr:colOff>
      <xdr:row>58</xdr:row>
      <xdr:rowOff>68943</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91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53720</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8165</xdr:rowOff>
    </xdr:from>
    <xdr:to>
      <xdr:col>82</xdr:col>
      <xdr:colOff>158750</xdr:colOff>
      <xdr:row>57</xdr:row>
      <xdr:rowOff>109765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24692</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6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8165</xdr:rowOff>
    </xdr:from>
    <xdr:to>
      <xdr:col>78</xdr:col>
      <xdr:colOff>120650</xdr:colOff>
      <xdr:row>57</xdr:row>
      <xdr:rowOff>109765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119942</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54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8165</xdr:rowOff>
    </xdr:from>
    <xdr:to>
      <xdr:col>69</xdr:col>
      <xdr:colOff>142875</xdr:colOff>
      <xdr:row>57</xdr:row>
      <xdr:rowOff>109765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119942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62593</xdr:rowOff>
    </xdr:from>
    <xdr:to>
      <xdr:col>65</xdr:col>
      <xdr:colOff>53975</xdr:colOff>
      <xdr:row>57</xdr:row>
      <xdr:rowOff>164193</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2920</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分子となる経常経費充当一般財源は前年度と比較して</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千万円余の増となり，前年度から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昇し，全国平均，類似団体平均及び東京都平均を上回っている。前年度からの主な上昇要因は，給食費無償化に伴う学校給食補助金の増やふじみ衛生組合処分費等負担金の増，保育所運営費等市単独助成費の増などが挙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引き続き，補助・交付金などの適正化を推進し，補助費等総体の縮減に努めていく。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37193</xdr:rowOff>
    </xdr:from>
    <xdr:to>
      <xdr:col>82</xdr:col>
      <xdr:colOff>107950</xdr:colOff>
      <xdr:row>41</xdr:row>
      <xdr:rowOff>156935</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7066643"/>
          <a:ext cx="8382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37193</xdr:rowOff>
    </xdr:from>
    <xdr:to>
      <xdr:col>78</xdr:col>
      <xdr:colOff>69850</xdr:colOff>
      <xdr:row>41</xdr:row>
      <xdr:rowOff>80735</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70666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41</xdr:row>
      <xdr:rowOff>80735</xdr:rowOff>
    </xdr:from>
    <xdr:to>
      <xdr:col>73</xdr:col>
      <xdr:colOff>180975</xdr:colOff>
      <xdr:row>41</xdr:row>
      <xdr:rowOff>124278</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flipV="1">
          <a:off x="13893800" y="71101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41</xdr:row>
      <xdr:rowOff>124278</xdr:rowOff>
    </xdr:from>
    <xdr:to>
      <xdr:col>69</xdr:col>
      <xdr:colOff>92075</xdr:colOff>
      <xdr:row>41</xdr:row>
      <xdr:rowOff>124278</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a:off x="13004800" y="7153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108857</xdr:rowOff>
    </xdr:from>
    <xdr:to>
      <xdr:col>65</xdr:col>
      <xdr:colOff>53975</xdr:colOff>
      <xdr:row>39</xdr:row>
      <xdr:rowOff>39007</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49184</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106135</xdr:rowOff>
    </xdr:from>
    <xdr:to>
      <xdr:col>82</xdr:col>
      <xdr:colOff>158750</xdr:colOff>
      <xdr:row>42</xdr:row>
      <xdr:rowOff>36285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71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41</xdr:row>
      <xdr:rowOff>14712</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704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157843</xdr:rowOff>
    </xdr:from>
    <xdr:to>
      <xdr:col>78</xdr:col>
      <xdr:colOff>120650</xdr:colOff>
      <xdr:row>41</xdr:row>
      <xdr:rowOff>87993</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701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72770</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7102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41</xdr:row>
      <xdr:rowOff>29935</xdr:rowOff>
    </xdr:from>
    <xdr:to>
      <xdr:col>74</xdr:col>
      <xdr:colOff>31750</xdr:colOff>
      <xdr:row>41</xdr:row>
      <xdr:rowOff>131535</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705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116312</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7145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41</xdr:row>
      <xdr:rowOff>73478</xdr:rowOff>
    </xdr:from>
    <xdr:to>
      <xdr:col>69</xdr:col>
      <xdr:colOff>142875</xdr:colOff>
      <xdr:row>42</xdr:row>
      <xdr:rowOff>3628</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710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159855</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718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41</xdr:row>
      <xdr:rowOff>73478</xdr:rowOff>
    </xdr:from>
    <xdr:to>
      <xdr:col>65</xdr:col>
      <xdr:colOff>53975</xdr:colOff>
      <xdr:row>42</xdr:row>
      <xdr:rowOff>3628</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710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159855</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718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分子となる経常経費充当一般財源は前年度と比較して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億円余の増となったものの，分母の増に伴い，前年度から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ポイント減となり，前年度同様，全国平均，東京都平均及び類似団体平均を下回る水準となっている。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増要因としては，教育債元金償還費や総務債元金償還費の増が挙げられる。</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161289</xdr:rowOff>
    </xdr:from>
    <xdr:to>
      <xdr:col>24</xdr:col>
      <xdr:colOff>25400</xdr:colOff>
      <xdr:row>76</xdr:row>
      <xdr:rowOff>5080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0200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5080</xdr:rowOff>
    </xdr:from>
    <xdr:to>
      <xdr:col>19</xdr:col>
      <xdr:colOff>187325</xdr:colOff>
      <xdr:row>76</xdr:row>
      <xdr:rowOff>5080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3098800" y="13035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168911</xdr:rowOff>
    </xdr:from>
    <xdr:to>
      <xdr:col>15</xdr:col>
      <xdr:colOff>98425</xdr:colOff>
      <xdr:row>76</xdr:row>
      <xdr:rowOff>5080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0276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168911</xdr:rowOff>
    </xdr:from>
    <xdr:to>
      <xdr:col>11</xdr:col>
      <xdr:colOff>9525</xdr:colOff>
      <xdr:row>76</xdr:row>
      <xdr:rowOff>5080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0276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129539</xdr:rowOff>
    </xdr:from>
    <xdr:to>
      <xdr:col>6</xdr:col>
      <xdr:colOff>171450</xdr:colOff>
      <xdr:row>79</xdr:row>
      <xdr:rowOff>59689</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44466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110490</xdr:rowOff>
    </xdr:from>
    <xdr:to>
      <xdr:col>24</xdr:col>
      <xdr:colOff>76200</xdr:colOff>
      <xdr:row>76</xdr:row>
      <xdr:rowOff>40639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127017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125730</xdr:rowOff>
    </xdr:from>
    <xdr:to>
      <xdr:col>20</xdr:col>
      <xdr:colOff>38100</xdr:colOff>
      <xdr:row>76</xdr:row>
      <xdr:rowOff>55880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66057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75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125730</xdr:rowOff>
    </xdr:from>
    <xdr:to>
      <xdr:col>15</xdr:col>
      <xdr:colOff>149225</xdr:colOff>
      <xdr:row>76</xdr:row>
      <xdr:rowOff>55880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66057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118110</xdr:rowOff>
    </xdr:from>
    <xdr:to>
      <xdr:col>11</xdr:col>
      <xdr:colOff>60325</xdr:colOff>
      <xdr:row>76</xdr:row>
      <xdr:rowOff>48261</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58437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125730</xdr:rowOff>
    </xdr:from>
    <xdr:to>
      <xdr:col>6</xdr:col>
      <xdr:colOff>171450</xdr:colOff>
      <xdr:row>76</xdr:row>
      <xdr:rowOff>55880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66057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ポイント上昇しており，全国平均，類似団体平均及び東京都平均を上回っている。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他団体と比較して，物件費・補助費等が高い水準にあるため，今後も財政の弾力性・財政構造の見直しに努めていく。</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41275</xdr:rowOff>
    </xdr:from>
    <xdr:to>
      <xdr:col>82</xdr:col>
      <xdr:colOff>107950</xdr:colOff>
      <xdr:row>79</xdr:row>
      <xdr:rowOff>29845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414375"/>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41275</xdr:rowOff>
    </xdr:from>
    <xdr:to>
      <xdr:col>78</xdr:col>
      <xdr:colOff>69850</xdr:colOff>
      <xdr:row>78</xdr:row>
      <xdr:rowOff>115570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341437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69850</xdr:rowOff>
    </xdr:from>
    <xdr:to>
      <xdr:col>73</xdr:col>
      <xdr:colOff>180975</xdr:colOff>
      <xdr:row>78</xdr:row>
      <xdr:rowOff>115570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4429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69850</xdr:rowOff>
    </xdr:from>
    <xdr:to>
      <xdr:col>69</xdr:col>
      <xdr:colOff>92075</xdr:colOff>
      <xdr:row>78</xdr:row>
      <xdr:rowOff>149861</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44295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150495</xdr:rowOff>
    </xdr:from>
    <xdr:to>
      <xdr:col>82</xdr:col>
      <xdr:colOff>158750</xdr:colOff>
      <xdr:row>79</xdr:row>
      <xdr:rowOff>80645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5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122572</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9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161925</xdr:rowOff>
    </xdr:from>
    <xdr:to>
      <xdr:col>78</xdr:col>
      <xdr:colOff>120650</xdr:colOff>
      <xdr:row>78</xdr:row>
      <xdr:rowOff>92075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76852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449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64770</xdr:rowOff>
    </xdr:from>
    <xdr:to>
      <xdr:col>74</xdr:col>
      <xdr:colOff>31750</xdr:colOff>
      <xdr:row>78</xdr:row>
      <xdr:rowOff>166370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43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151147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52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19050</xdr:rowOff>
    </xdr:from>
    <xdr:to>
      <xdr:col>69</xdr:col>
      <xdr:colOff>142875</xdr:colOff>
      <xdr:row>78</xdr:row>
      <xdr:rowOff>120650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105427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99061</xdr:rowOff>
    </xdr:from>
    <xdr:to>
      <xdr:col>65</xdr:col>
      <xdr:colOff>53975</xdr:colOff>
      <xdr:row>79</xdr:row>
      <xdr:rowOff>29211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13988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東京都調布市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115570</xdr:rowOff>
    </xdr:from>
    <xdr:to>
      <xdr:col>29</xdr:col>
      <xdr:colOff>127000</xdr:colOff>
      <xdr:row>18</xdr:row>
      <xdr:rowOff>103111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77845"/>
          <a:ext cx="647700" cy="158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103111</xdr:rowOff>
    </xdr:from>
    <xdr:to>
      <xdr:col>26</xdr:col>
      <xdr:colOff>50800</xdr:colOff>
      <xdr:row>18</xdr:row>
      <xdr:rowOff>148755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6836"/>
          <a:ext cx="698500" cy="45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148755</xdr:rowOff>
    </xdr:from>
    <xdr:to>
      <xdr:col>22</xdr:col>
      <xdr:colOff>114300</xdr:colOff>
      <xdr:row>19</xdr:row>
      <xdr:rowOff>37960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82480"/>
          <a:ext cx="698500" cy="606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37960</xdr:rowOff>
    </xdr:from>
    <xdr:to>
      <xdr:col>18</xdr:col>
      <xdr:colOff>177800</xdr:colOff>
      <xdr:row>19</xdr:row>
      <xdr:rowOff>75527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43135"/>
          <a:ext cx="698500" cy="37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44386</xdr:rowOff>
    </xdr:from>
    <xdr:to>
      <xdr:col>15</xdr:col>
      <xdr:colOff>101600</xdr:colOff>
      <xdr:row>17</xdr:row>
      <xdr:rowOff>145986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6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156163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5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64770</xdr:rowOff>
    </xdr:from>
    <xdr:to>
      <xdr:col>29</xdr:col>
      <xdr:colOff>177800</xdr:colOff>
      <xdr:row>17</xdr:row>
      <xdr:rowOff>166370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27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36847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52311</xdr:rowOff>
    </xdr:from>
    <xdr:to>
      <xdr:col>26</xdr:col>
      <xdr:colOff>101600</xdr:colOff>
      <xdr:row>18</xdr:row>
      <xdr:rowOff>153912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6036"/>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138688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7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97955</xdr:rowOff>
    </xdr:from>
    <xdr:to>
      <xdr:col>22</xdr:col>
      <xdr:colOff>165100</xdr:colOff>
      <xdr:row>19</xdr:row>
      <xdr:rowOff>28105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31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12882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158610</xdr:rowOff>
    </xdr:from>
    <xdr:to>
      <xdr:col>19</xdr:col>
      <xdr:colOff>38100</xdr:colOff>
      <xdr:row>19</xdr:row>
      <xdr:rowOff>88760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92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73537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78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24727</xdr:rowOff>
    </xdr:from>
    <xdr:to>
      <xdr:col>15</xdr:col>
      <xdr:colOff>101600</xdr:colOff>
      <xdr:row>19</xdr:row>
      <xdr:rowOff>126327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9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111104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319977</xdr:rowOff>
    </xdr:from>
    <xdr:to>
      <xdr:col>29</xdr:col>
      <xdr:colOff>127000</xdr:colOff>
      <xdr:row>36</xdr:row>
      <xdr:rowOff>63221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30327"/>
          <a:ext cx="647700" cy="86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63221</xdr:rowOff>
    </xdr:from>
    <xdr:to>
      <xdr:col>26</xdr:col>
      <xdr:colOff>50800</xdr:colOff>
      <xdr:row>36</xdr:row>
      <xdr:rowOff>97206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16471"/>
          <a:ext cx="698500" cy="33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97206</xdr:rowOff>
    </xdr:from>
    <xdr:to>
      <xdr:col>22</xdr:col>
      <xdr:colOff>114300</xdr:colOff>
      <xdr:row>36</xdr:row>
      <xdr:rowOff>142240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50456"/>
          <a:ext cx="698500" cy="45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142240</xdr:rowOff>
    </xdr:from>
    <xdr:to>
      <xdr:col>18</xdr:col>
      <xdr:colOff>177800</xdr:colOff>
      <xdr:row>36</xdr:row>
      <xdr:rowOff>158090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95490"/>
          <a:ext cx="698500" cy="15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200863</xdr:rowOff>
    </xdr:from>
    <xdr:to>
      <xdr:col>15</xdr:col>
      <xdr:colOff>101600</xdr:colOff>
      <xdr:row>35</xdr:row>
      <xdr:rowOff>302463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112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312640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8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269177</xdr:rowOff>
    </xdr:from>
    <xdr:to>
      <xdr:col>29</xdr:col>
      <xdr:colOff>177800</xdr:colOff>
      <xdr:row>36</xdr:row>
      <xdr:rowOff>27877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79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241254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51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12421</xdr:rowOff>
    </xdr:from>
    <xdr:to>
      <xdr:col>26</xdr:col>
      <xdr:colOff>101600</xdr:colOff>
      <xdr:row>36</xdr:row>
      <xdr:rowOff>114021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65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98798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52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46406</xdr:rowOff>
    </xdr:from>
    <xdr:to>
      <xdr:col>22</xdr:col>
      <xdr:colOff>165100</xdr:colOff>
      <xdr:row>36</xdr:row>
      <xdr:rowOff>148006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99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132783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86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91440</xdr:rowOff>
    </xdr:from>
    <xdr:to>
      <xdr:col>19</xdr:col>
      <xdr:colOff>38100</xdr:colOff>
      <xdr:row>37</xdr:row>
      <xdr:rowOff>21590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44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6367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107290</xdr:rowOff>
    </xdr:from>
    <xdr:to>
      <xdr:col>15</xdr:col>
      <xdr:colOff>101600</xdr:colOff>
      <xdr:row>37</xdr:row>
      <xdr:rowOff>37440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60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22217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4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東京都調布市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239,348
233,814
21.58
112,436,142
107,946,214
3,907,063
55,492,071
37,502,581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142062</xdr:rowOff>
    </xdr:from>
    <xdr:to>
      <xdr:col>24</xdr:col>
      <xdr:colOff>63500</xdr:colOff>
      <xdr:row>38</xdr:row>
      <xdr:rowOff>25247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14262"/>
          <a:ext cx="838200" cy="22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13170</xdr:rowOff>
    </xdr:from>
    <xdr:to>
      <xdr:col>19</xdr:col>
      <xdr:colOff>177800</xdr:colOff>
      <xdr:row>38</xdr:row>
      <xdr:rowOff>25247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528270"/>
          <a:ext cx="889000" cy="1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13170</xdr:rowOff>
    </xdr:from>
    <xdr:to>
      <xdr:col>15</xdr:col>
      <xdr:colOff>50800</xdr:colOff>
      <xdr:row>38</xdr:row>
      <xdr:rowOff>112535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28270"/>
          <a:ext cx="889000" cy="9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112535</xdr:rowOff>
    </xdr:from>
    <xdr:to>
      <xdr:col>10</xdr:col>
      <xdr:colOff>114300</xdr:colOff>
      <xdr:row>38</xdr:row>
      <xdr:rowOff>128080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2763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148488</xdr:rowOff>
    </xdr:from>
    <xdr:to>
      <xdr:col>6</xdr:col>
      <xdr:colOff>38100</xdr:colOff>
      <xdr:row>37</xdr:row>
      <xdr:rowOff>78638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95165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91262</xdr:rowOff>
    </xdr:from>
    <xdr:to>
      <xdr:col>24</xdr:col>
      <xdr:colOff>114300</xdr:colOff>
      <xdr:row>37</xdr:row>
      <xdr:rowOff>21412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6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69689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4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145898</xdr:rowOff>
    </xdr:from>
    <xdr:to>
      <xdr:col>20</xdr:col>
      <xdr:colOff>38100</xdr:colOff>
      <xdr:row>38</xdr:row>
      <xdr:rowOff>76048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67174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8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133820</xdr:rowOff>
    </xdr:from>
    <xdr:to>
      <xdr:col>15</xdr:col>
      <xdr:colOff>101600</xdr:colOff>
      <xdr:row>38</xdr:row>
      <xdr:rowOff>63970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7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55097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70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61735</xdr:rowOff>
    </xdr:from>
    <xdr:to>
      <xdr:col>10</xdr:col>
      <xdr:colOff>165100</xdr:colOff>
      <xdr:row>38</xdr:row>
      <xdr:rowOff>163335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154462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6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77280</xdr:rowOff>
    </xdr:from>
    <xdr:to>
      <xdr:col>6</xdr:col>
      <xdr:colOff>38100</xdr:colOff>
      <xdr:row>39</xdr:row>
      <xdr:rowOff>7430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9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170007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8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49288</xdr:rowOff>
    </xdr:from>
    <xdr:to>
      <xdr:col>24</xdr:col>
      <xdr:colOff>63500</xdr:colOff>
      <xdr:row>55</xdr:row>
      <xdr:rowOff>131764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479038"/>
          <a:ext cx="838200" cy="8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57465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658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131764</xdr:rowOff>
    </xdr:from>
    <xdr:to>
      <xdr:col>19</xdr:col>
      <xdr:colOff>177800</xdr:colOff>
      <xdr:row>55</xdr:row>
      <xdr:rowOff>146803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561514"/>
          <a:ext cx="889000" cy="1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49349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146803</xdr:rowOff>
    </xdr:from>
    <xdr:to>
      <xdr:col>15</xdr:col>
      <xdr:colOff>50800</xdr:colOff>
      <xdr:row>56</xdr:row>
      <xdr:rowOff>3797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576553"/>
          <a:ext cx="889000" cy="2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3797</xdr:rowOff>
    </xdr:from>
    <xdr:to>
      <xdr:col>10</xdr:col>
      <xdr:colOff>114300</xdr:colOff>
      <xdr:row>56</xdr:row>
      <xdr:rowOff>117003</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604997"/>
          <a:ext cx="889000" cy="11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32060</xdr:rowOff>
    </xdr:from>
    <xdr:to>
      <xdr:col>6</xdr:col>
      <xdr:colOff>38100</xdr:colOff>
      <xdr:row>56</xdr:row>
      <xdr:rowOff>133660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63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150187</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40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169938</xdr:rowOff>
    </xdr:from>
    <xdr:to>
      <xdr:col>24</xdr:col>
      <xdr:colOff>114300</xdr:colOff>
      <xdr:row>55</xdr:row>
      <xdr:rowOff>100088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4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21365</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27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80964</xdr:rowOff>
    </xdr:from>
    <xdr:to>
      <xdr:col>20</xdr:col>
      <xdr:colOff>38100</xdr:colOff>
      <xdr:row>56</xdr:row>
      <xdr:rowOff>11114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51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27641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28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96003</xdr:rowOff>
    </xdr:from>
    <xdr:to>
      <xdr:col>15</xdr:col>
      <xdr:colOff>101600</xdr:colOff>
      <xdr:row>56</xdr:row>
      <xdr:rowOff>26153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52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42680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0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124447</xdr:rowOff>
    </xdr:from>
    <xdr:to>
      <xdr:col>10</xdr:col>
      <xdr:colOff>165100</xdr:colOff>
      <xdr:row>56</xdr:row>
      <xdr:rowOff>54597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55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71124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32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66203</xdr:rowOff>
    </xdr:from>
    <xdr:to>
      <xdr:col>6</xdr:col>
      <xdr:colOff>38100</xdr:colOff>
      <xdr:row>56</xdr:row>
      <xdr:rowOff>167803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6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158930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76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99924</xdr:rowOff>
    </xdr:from>
    <xdr:to>
      <xdr:col>24</xdr:col>
      <xdr:colOff>63500</xdr:colOff>
      <xdr:row>77</xdr:row>
      <xdr:rowOff>101143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301574"/>
          <a:ext cx="8382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41876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43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101143</xdr:rowOff>
    </xdr:from>
    <xdr:to>
      <xdr:col>19</xdr:col>
      <xdr:colOff>177800</xdr:colOff>
      <xdr:row>77</xdr:row>
      <xdr:rowOff>122098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302793"/>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3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116839</xdr:rowOff>
    </xdr:from>
    <xdr:to>
      <xdr:col>15</xdr:col>
      <xdr:colOff>50800</xdr:colOff>
      <xdr:row>77</xdr:row>
      <xdr:rowOff>122098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318489"/>
          <a:ext cx="889000" cy="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113945</xdr:rowOff>
    </xdr:from>
    <xdr:to>
      <xdr:col>10</xdr:col>
      <xdr:colOff>114300</xdr:colOff>
      <xdr:row>77</xdr:row>
      <xdr:rowOff>116839</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315595"/>
          <a:ext cx="889000" cy="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22065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106121</xdr:rowOff>
    </xdr:from>
    <xdr:to>
      <xdr:col>6</xdr:col>
      <xdr:colOff>38100</xdr:colOff>
      <xdr:row>77</xdr:row>
      <xdr:rowOff>36271</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136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52798</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2911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49124</xdr:rowOff>
    </xdr:from>
    <xdr:to>
      <xdr:col>24</xdr:col>
      <xdr:colOff>114300</xdr:colOff>
      <xdr:row>77</xdr:row>
      <xdr:rowOff>150724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25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72001</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10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50343</xdr:rowOff>
    </xdr:from>
    <xdr:to>
      <xdr:col>20</xdr:col>
      <xdr:colOff>38100</xdr:colOff>
      <xdr:row>77</xdr:row>
      <xdr:rowOff>151943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25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168470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02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71298</xdr:rowOff>
    </xdr:from>
    <xdr:to>
      <xdr:col>15</xdr:col>
      <xdr:colOff>101600</xdr:colOff>
      <xdr:row>78</xdr:row>
      <xdr:rowOff>1448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7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17975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04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66039</xdr:rowOff>
    </xdr:from>
    <xdr:to>
      <xdr:col>10</xdr:col>
      <xdr:colOff>165100</xdr:colOff>
      <xdr:row>77</xdr:row>
      <xdr:rowOff>167639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6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12716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04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63145</xdr:rowOff>
    </xdr:from>
    <xdr:to>
      <xdr:col>6</xdr:col>
      <xdr:colOff>38100</xdr:colOff>
      <xdr:row>77</xdr:row>
      <xdr:rowOff>164745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26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155872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3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165264</xdr:rowOff>
    </xdr:from>
    <xdr:to>
      <xdr:col>24</xdr:col>
      <xdr:colOff>63500</xdr:colOff>
      <xdr:row>96</xdr:row>
      <xdr:rowOff>30341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53014"/>
          <a:ext cx="838200" cy="36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112349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2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30341</xdr:rowOff>
    </xdr:from>
    <xdr:to>
      <xdr:col>19</xdr:col>
      <xdr:colOff>177800</xdr:colOff>
      <xdr:row>96</xdr:row>
      <xdr:rowOff>127915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89541"/>
          <a:ext cx="889000" cy="9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48692</xdr:rowOff>
    </xdr:from>
    <xdr:to>
      <xdr:col>15</xdr:col>
      <xdr:colOff>50800</xdr:colOff>
      <xdr:row>96</xdr:row>
      <xdr:rowOff>127915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07892"/>
          <a:ext cx="889000" cy="7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48692</xdr:rowOff>
    </xdr:from>
    <xdr:to>
      <xdr:col>10</xdr:col>
      <xdr:colOff>114300</xdr:colOff>
      <xdr:row>97</xdr:row>
      <xdr:rowOff>151282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07892"/>
          <a:ext cx="889000" cy="274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109541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21386</xdr:rowOff>
    </xdr:from>
    <xdr:to>
      <xdr:col>6</xdr:col>
      <xdr:colOff>38100</xdr:colOff>
      <xdr:row>96</xdr:row>
      <xdr:rowOff>122986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4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139513</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255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114464</xdr:rowOff>
    </xdr:from>
    <xdr:to>
      <xdr:col>24</xdr:col>
      <xdr:colOff>114300</xdr:colOff>
      <xdr:row>96</xdr:row>
      <xdr:rowOff>44614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0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92891</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38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150991</xdr:rowOff>
    </xdr:from>
    <xdr:to>
      <xdr:col>20</xdr:col>
      <xdr:colOff>38100</xdr:colOff>
      <xdr:row>96</xdr:row>
      <xdr:rowOff>81141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3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97668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1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77115</xdr:rowOff>
    </xdr:from>
    <xdr:to>
      <xdr:col>15</xdr:col>
      <xdr:colOff>101600</xdr:colOff>
      <xdr:row>97</xdr:row>
      <xdr:rowOff>7265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3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23792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311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169342</xdr:rowOff>
    </xdr:from>
    <xdr:to>
      <xdr:col>10</xdr:col>
      <xdr:colOff>165100</xdr:colOff>
      <xdr:row>96</xdr:row>
      <xdr:rowOff>99492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90619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549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100482</xdr:rowOff>
    </xdr:from>
    <xdr:to>
      <xdr:col>6</xdr:col>
      <xdr:colOff>38100</xdr:colOff>
      <xdr:row>98</xdr:row>
      <xdr:rowOff>30632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3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21759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823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64925</xdr:rowOff>
    </xdr:from>
    <xdr:to>
      <xdr:col>54</xdr:col>
      <xdr:colOff>189865</xdr:colOff>
      <xdr:row>38</xdr:row>
      <xdr:rowOff>106287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6237125"/>
          <a:ext cx="1270" cy="384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110114</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62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106287</xdr:rowOff>
    </xdr:from>
    <xdr:to>
      <xdr:col>55</xdr:col>
      <xdr:colOff>88900</xdr:colOff>
      <xdr:row>38</xdr:row>
      <xdr:rowOff>106287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621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11602</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601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64925</xdr:rowOff>
    </xdr:from>
    <xdr:to>
      <xdr:col>55</xdr:col>
      <xdr:colOff>88900</xdr:colOff>
      <xdr:row>36</xdr:row>
      <xdr:rowOff>64925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237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64925</xdr:rowOff>
    </xdr:from>
    <xdr:to>
      <xdr:col>55</xdr:col>
      <xdr:colOff>0</xdr:colOff>
      <xdr:row>36</xdr:row>
      <xdr:rowOff>100579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237125"/>
          <a:ext cx="838200" cy="3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29935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3735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51508</xdr:rowOff>
    </xdr:from>
    <xdr:to>
      <xdr:col>55</xdr:col>
      <xdr:colOff>50800</xdr:colOff>
      <xdr:row>37</xdr:row>
      <xdr:rowOff>153108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9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93988</xdr:rowOff>
    </xdr:from>
    <xdr:to>
      <xdr:col>50</xdr:col>
      <xdr:colOff>114300</xdr:colOff>
      <xdr:row>36</xdr:row>
      <xdr:rowOff>100579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66188"/>
          <a:ext cx="8890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45672</xdr:rowOff>
    </xdr:from>
    <xdr:to>
      <xdr:col>50</xdr:col>
      <xdr:colOff>165100</xdr:colOff>
      <xdr:row>37</xdr:row>
      <xdr:rowOff>147272</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3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138399</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482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44740</xdr:rowOff>
    </xdr:from>
    <xdr:to>
      <xdr:col>45</xdr:col>
      <xdr:colOff>177800</xdr:colOff>
      <xdr:row>36</xdr:row>
      <xdr:rowOff>93988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6216940"/>
          <a:ext cx="889000" cy="4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28115</xdr:rowOff>
    </xdr:from>
    <xdr:to>
      <xdr:col>46</xdr:col>
      <xdr:colOff>38100</xdr:colOff>
      <xdr:row>37</xdr:row>
      <xdr:rowOff>129715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37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120842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46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150924</xdr:rowOff>
    </xdr:from>
    <xdr:to>
      <xdr:col>41</xdr:col>
      <xdr:colOff>50800</xdr:colOff>
      <xdr:row>36</xdr:row>
      <xdr:rowOff>44740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65874"/>
          <a:ext cx="889000" cy="75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57247</xdr:rowOff>
    </xdr:from>
    <xdr:to>
      <xdr:col>41</xdr:col>
      <xdr:colOff>101600</xdr:colOff>
      <xdr:row>37</xdr:row>
      <xdr:rowOff>158846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4008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149974</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49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160939</xdr:rowOff>
    </xdr:from>
    <xdr:to>
      <xdr:col>36</xdr:col>
      <xdr:colOff>165100</xdr:colOff>
      <xdr:row>32</xdr:row>
      <xdr:rowOff>91089</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475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82216</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68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14125</xdr:rowOff>
    </xdr:from>
    <xdr:to>
      <xdr:col>55</xdr:col>
      <xdr:colOff>50800</xdr:colOff>
      <xdr:row>36</xdr:row>
      <xdr:rowOff>115725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8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138602</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3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49779</xdr:rowOff>
    </xdr:from>
    <xdr:to>
      <xdr:col>50</xdr:col>
      <xdr:colOff>165100</xdr:colOff>
      <xdr:row>36</xdr:row>
      <xdr:rowOff>151379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2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167906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99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43188</xdr:rowOff>
    </xdr:from>
    <xdr:to>
      <xdr:col>46</xdr:col>
      <xdr:colOff>38100</xdr:colOff>
      <xdr:row>36</xdr:row>
      <xdr:rowOff>144788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1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161315</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99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165390</xdr:rowOff>
    </xdr:from>
    <xdr:to>
      <xdr:col>41</xdr:col>
      <xdr:colOff>101600</xdr:colOff>
      <xdr:row>36</xdr:row>
      <xdr:rowOff>95540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6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112067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94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100124</xdr:rowOff>
    </xdr:from>
    <xdr:to>
      <xdr:col>36</xdr:col>
      <xdr:colOff>165100</xdr:colOff>
      <xdr:row>32</xdr:row>
      <xdr:rowOff>30274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1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46801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19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44058</xdr:rowOff>
    </xdr:from>
    <xdr:to>
      <xdr:col>55</xdr:col>
      <xdr:colOff>0</xdr:colOff>
      <xdr:row>57</xdr:row>
      <xdr:rowOff>121151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816708"/>
          <a:ext cx="838200" cy="7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44058</xdr:rowOff>
    </xdr:from>
    <xdr:to>
      <xdr:col>50</xdr:col>
      <xdr:colOff>114300</xdr:colOff>
      <xdr:row>57</xdr:row>
      <xdr:rowOff>97703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816708"/>
          <a:ext cx="889000" cy="5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97703</xdr:rowOff>
    </xdr:from>
    <xdr:to>
      <xdr:col>45</xdr:col>
      <xdr:colOff>177800</xdr:colOff>
      <xdr:row>58</xdr:row>
      <xdr:rowOff>13839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870353"/>
          <a:ext cx="889000" cy="8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3063</xdr:rowOff>
    </xdr:from>
    <xdr:to>
      <xdr:col>41</xdr:col>
      <xdr:colOff>50800</xdr:colOff>
      <xdr:row>58</xdr:row>
      <xdr:rowOff>13839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775713"/>
          <a:ext cx="889000" cy="18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95453</xdr:rowOff>
    </xdr:from>
    <xdr:to>
      <xdr:col>36</xdr:col>
      <xdr:colOff>165100</xdr:colOff>
      <xdr:row>57</xdr:row>
      <xdr:rowOff>25603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696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42130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471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70351</xdr:rowOff>
    </xdr:from>
    <xdr:to>
      <xdr:col>55</xdr:col>
      <xdr:colOff>50800</xdr:colOff>
      <xdr:row>58</xdr:row>
      <xdr:rowOff>501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84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48778</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82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164708</xdr:rowOff>
    </xdr:from>
    <xdr:to>
      <xdr:col>50</xdr:col>
      <xdr:colOff>165100</xdr:colOff>
      <xdr:row>57</xdr:row>
      <xdr:rowOff>94858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76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85985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85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46903</xdr:rowOff>
    </xdr:from>
    <xdr:to>
      <xdr:col>46</xdr:col>
      <xdr:colOff>38100</xdr:colOff>
      <xdr:row>57</xdr:row>
      <xdr:rowOff>148503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81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139630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91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134489</xdr:rowOff>
    </xdr:from>
    <xdr:to>
      <xdr:col>41</xdr:col>
      <xdr:colOff>101600</xdr:colOff>
      <xdr:row>58</xdr:row>
      <xdr:rowOff>64639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90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55766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99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123713</xdr:rowOff>
    </xdr:from>
    <xdr:to>
      <xdr:col>36</xdr:col>
      <xdr:colOff>165100</xdr:colOff>
      <xdr:row>57</xdr:row>
      <xdr:rowOff>53863</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72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44990</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81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91732</xdr:rowOff>
    </xdr:from>
    <xdr:to>
      <xdr:col>55</xdr:col>
      <xdr:colOff>0</xdr:colOff>
      <xdr:row>77</xdr:row>
      <xdr:rowOff>124231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293382"/>
          <a:ext cx="838200" cy="3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124231</xdr:rowOff>
    </xdr:from>
    <xdr:to>
      <xdr:col>50</xdr:col>
      <xdr:colOff>114300</xdr:colOff>
      <xdr:row>78</xdr:row>
      <xdr:rowOff>128460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325881"/>
          <a:ext cx="889000" cy="17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128460</xdr:rowOff>
    </xdr:from>
    <xdr:to>
      <xdr:col>45</xdr:col>
      <xdr:colOff>177800</xdr:colOff>
      <xdr:row>79</xdr:row>
      <xdr:rowOff>12370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01560"/>
          <a:ext cx="889000" cy="5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12370</xdr:rowOff>
    </xdr:from>
    <xdr:to>
      <xdr:col>41</xdr:col>
      <xdr:colOff>50800</xdr:colOff>
      <xdr:row>79</xdr:row>
      <xdr:rowOff>16142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556920"/>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7556</xdr:rowOff>
    </xdr:from>
    <xdr:to>
      <xdr:col>36</xdr:col>
      <xdr:colOff>165100</xdr:colOff>
      <xdr:row>78</xdr:row>
      <xdr:rowOff>109156</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8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125683</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37428" y="13155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40932</xdr:rowOff>
    </xdr:from>
    <xdr:to>
      <xdr:col>55</xdr:col>
      <xdr:colOff>50800</xdr:colOff>
      <xdr:row>77</xdr:row>
      <xdr:rowOff>142532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24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19359</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22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73431</xdr:rowOff>
    </xdr:from>
    <xdr:to>
      <xdr:col>50</xdr:col>
      <xdr:colOff>165100</xdr:colOff>
      <xdr:row>78</xdr:row>
      <xdr:rowOff>3581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27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166158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367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77660</xdr:rowOff>
    </xdr:from>
    <xdr:to>
      <xdr:col>46</xdr:col>
      <xdr:colOff>38100</xdr:colOff>
      <xdr:row>79</xdr:row>
      <xdr:rowOff>7810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5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170387</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54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133020</xdr:rowOff>
    </xdr:from>
    <xdr:to>
      <xdr:col>41</xdr:col>
      <xdr:colOff>101600</xdr:colOff>
      <xdr:row>79</xdr:row>
      <xdr:rowOff>63170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54297</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72017" y="13598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136792</xdr:rowOff>
    </xdr:from>
    <xdr:to>
      <xdr:col>36</xdr:col>
      <xdr:colOff>165100</xdr:colOff>
      <xdr:row>79</xdr:row>
      <xdr:rowOff>66942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0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58069</xdr:rowOff>
    </xdr:from>
    <xdr:ext cx="378565"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83017" y="13602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161810</xdr:rowOff>
    </xdr:from>
    <xdr:to>
      <xdr:col>55</xdr:col>
      <xdr:colOff>0</xdr:colOff>
      <xdr:row>98</xdr:row>
      <xdr:rowOff>6401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792460"/>
          <a:ext cx="838200" cy="1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146214</xdr:rowOff>
    </xdr:from>
    <xdr:to>
      <xdr:col>50</xdr:col>
      <xdr:colOff>114300</xdr:colOff>
      <xdr:row>98</xdr:row>
      <xdr:rowOff>6401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776864"/>
          <a:ext cx="889000" cy="3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146214</xdr:rowOff>
    </xdr:from>
    <xdr:to>
      <xdr:col>45</xdr:col>
      <xdr:colOff>177800</xdr:colOff>
      <xdr:row>98</xdr:row>
      <xdr:rowOff>18580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77686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143687</xdr:rowOff>
    </xdr:from>
    <xdr:to>
      <xdr:col>41</xdr:col>
      <xdr:colOff>50800</xdr:colOff>
      <xdr:row>98</xdr:row>
      <xdr:rowOff>18580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74337"/>
          <a:ext cx="889000" cy="4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8661</xdr:rowOff>
    </xdr:from>
    <xdr:to>
      <xdr:col>36</xdr:col>
      <xdr:colOff>165100</xdr:colOff>
      <xdr:row>97</xdr:row>
      <xdr:rowOff>110261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63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126788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41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111010</xdr:rowOff>
    </xdr:from>
    <xdr:to>
      <xdr:col>55</xdr:col>
      <xdr:colOff>50800</xdr:colOff>
      <xdr:row>98</xdr:row>
      <xdr:rowOff>41160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74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89437</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72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127051</xdr:rowOff>
    </xdr:from>
    <xdr:to>
      <xdr:col>50</xdr:col>
      <xdr:colOff>165100</xdr:colOff>
      <xdr:row>98</xdr:row>
      <xdr:rowOff>57201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75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48328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85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95414</xdr:rowOff>
    </xdr:from>
    <xdr:to>
      <xdr:col>46</xdr:col>
      <xdr:colOff>38100</xdr:colOff>
      <xdr:row>98</xdr:row>
      <xdr:rowOff>25564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2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16691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1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139230</xdr:rowOff>
    </xdr:from>
    <xdr:to>
      <xdr:col>41</xdr:col>
      <xdr:colOff>101600</xdr:colOff>
      <xdr:row>98</xdr:row>
      <xdr:rowOff>69380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60507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62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92887</xdr:rowOff>
    </xdr:from>
    <xdr:to>
      <xdr:col>36</xdr:col>
      <xdr:colOff>165100</xdr:colOff>
      <xdr:row>98</xdr:row>
      <xdr:rowOff>23037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2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14164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75641</xdr:rowOff>
    </xdr:from>
    <xdr:to>
      <xdr:col>67</xdr:col>
      <xdr:colOff>101600</xdr:colOff>
      <xdr:row>38</xdr:row>
      <xdr:rowOff>5791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1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22318</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5017" y="6194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75806</xdr:rowOff>
    </xdr:from>
    <xdr:to>
      <xdr:col>85</xdr:col>
      <xdr:colOff>127000</xdr:colOff>
      <xdr:row>77</xdr:row>
      <xdr:rowOff>83083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3277456"/>
          <a:ext cx="8382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83083</xdr:rowOff>
    </xdr:from>
    <xdr:to>
      <xdr:col>81</xdr:col>
      <xdr:colOff>50800</xdr:colOff>
      <xdr:row>77</xdr:row>
      <xdr:rowOff>91560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284733"/>
          <a:ext cx="889000" cy="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91560</xdr:rowOff>
    </xdr:from>
    <xdr:to>
      <xdr:col>76</xdr:col>
      <xdr:colOff>114300</xdr:colOff>
      <xdr:row>77</xdr:row>
      <xdr:rowOff>103867</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293210"/>
          <a:ext cx="889000" cy="1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103867</xdr:rowOff>
    </xdr:from>
    <xdr:to>
      <xdr:col>71</xdr:col>
      <xdr:colOff>177800</xdr:colOff>
      <xdr:row>77</xdr:row>
      <xdr:rowOff>104076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305517"/>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35160</xdr:rowOff>
    </xdr:from>
    <xdr:to>
      <xdr:col>67</xdr:col>
      <xdr:colOff>101600</xdr:colOff>
      <xdr:row>75</xdr:row>
      <xdr:rowOff>136760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8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153287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66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25006</xdr:rowOff>
    </xdr:from>
    <xdr:to>
      <xdr:col>85</xdr:col>
      <xdr:colOff>177800</xdr:colOff>
      <xdr:row>77</xdr:row>
      <xdr:rowOff>126606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22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3433</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20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32283</xdr:rowOff>
    </xdr:from>
    <xdr:to>
      <xdr:col>81</xdr:col>
      <xdr:colOff>101600</xdr:colOff>
      <xdr:row>77</xdr:row>
      <xdr:rowOff>133883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23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125010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32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40760</xdr:rowOff>
    </xdr:from>
    <xdr:to>
      <xdr:col>76</xdr:col>
      <xdr:colOff>165100</xdr:colOff>
      <xdr:row>77</xdr:row>
      <xdr:rowOff>142360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24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133487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33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53067</xdr:rowOff>
    </xdr:from>
    <xdr:to>
      <xdr:col>72</xdr:col>
      <xdr:colOff>38100</xdr:colOff>
      <xdr:row>77</xdr:row>
      <xdr:rowOff>154667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25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145794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34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53276</xdr:rowOff>
    </xdr:from>
    <xdr:to>
      <xdr:col>67</xdr:col>
      <xdr:colOff>101600</xdr:colOff>
      <xdr:row>77</xdr:row>
      <xdr:rowOff>154876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25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146003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34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168960</xdr:rowOff>
    </xdr:from>
    <xdr:to>
      <xdr:col>85</xdr:col>
      <xdr:colOff>127000</xdr:colOff>
      <xdr:row>96</xdr:row>
      <xdr:rowOff>165303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285260"/>
          <a:ext cx="838200" cy="3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168960</xdr:rowOff>
    </xdr:from>
    <xdr:to>
      <xdr:col>81</xdr:col>
      <xdr:colOff>50800</xdr:colOff>
      <xdr:row>95</xdr:row>
      <xdr:rowOff>60866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285260"/>
          <a:ext cx="889000" cy="6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60866</xdr:rowOff>
    </xdr:from>
    <xdr:to>
      <xdr:col>76</xdr:col>
      <xdr:colOff>114300</xdr:colOff>
      <xdr:row>95</xdr:row>
      <xdr:rowOff>133364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348616"/>
          <a:ext cx="889000" cy="7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133364</xdr:rowOff>
    </xdr:from>
    <xdr:to>
      <xdr:col>71</xdr:col>
      <xdr:colOff>177800</xdr:colOff>
      <xdr:row>97</xdr:row>
      <xdr:rowOff>40292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421114"/>
          <a:ext cx="889000" cy="24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116378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57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109082</xdr:rowOff>
    </xdr:from>
    <xdr:to>
      <xdr:col>67</xdr:col>
      <xdr:colOff>101600</xdr:colOff>
      <xdr:row>95</xdr:row>
      <xdr:rowOff>39232</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225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55759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00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114503</xdr:rowOff>
    </xdr:from>
    <xdr:to>
      <xdr:col>85</xdr:col>
      <xdr:colOff>177800</xdr:colOff>
      <xdr:row>97</xdr:row>
      <xdr:rowOff>44653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7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137380</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2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118160</xdr:rowOff>
    </xdr:from>
    <xdr:to>
      <xdr:col>81</xdr:col>
      <xdr:colOff>101600</xdr:colOff>
      <xdr:row>95</xdr:row>
      <xdr:rowOff>48310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23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64837</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00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10066</xdr:rowOff>
    </xdr:from>
    <xdr:to>
      <xdr:col>76</xdr:col>
      <xdr:colOff>165100</xdr:colOff>
      <xdr:row>95</xdr:row>
      <xdr:rowOff>111666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29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128193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07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82564</xdr:rowOff>
    </xdr:from>
    <xdr:to>
      <xdr:col>72</xdr:col>
      <xdr:colOff>38100</xdr:colOff>
      <xdr:row>96</xdr:row>
      <xdr:rowOff>12714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37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29241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14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160942</xdr:rowOff>
    </xdr:from>
    <xdr:to>
      <xdr:col>67</xdr:col>
      <xdr:colOff>101600</xdr:colOff>
      <xdr:row>97</xdr:row>
      <xdr:rowOff>91092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62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82219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71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153724</xdr:rowOff>
    </xdr:from>
    <xdr:to>
      <xdr:col>98</xdr:col>
      <xdr:colOff>38100</xdr:colOff>
      <xdr:row>38</xdr:row>
      <xdr:rowOff>83874</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4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100401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27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153198</xdr:rowOff>
    </xdr:from>
    <xdr:to>
      <xdr:col>116</xdr:col>
      <xdr:colOff>63500</xdr:colOff>
      <xdr:row>59</xdr:row>
      <xdr:rowOff>95069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097298"/>
          <a:ext cx="838200" cy="11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95069</xdr:rowOff>
    </xdr:from>
    <xdr:to>
      <xdr:col>111</xdr:col>
      <xdr:colOff>177800</xdr:colOff>
      <xdr:row>59</xdr:row>
      <xdr:rowOff>95286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10210619"/>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95069</xdr:rowOff>
    </xdr:from>
    <xdr:to>
      <xdr:col>107</xdr:col>
      <xdr:colOff>50800</xdr:colOff>
      <xdr:row>59</xdr:row>
      <xdr:rowOff>95286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210619"/>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93871</xdr:rowOff>
    </xdr:from>
    <xdr:to>
      <xdr:col>102</xdr:col>
      <xdr:colOff>114300</xdr:colOff>
      <xdr:row>59</xdr:row>
      <xdr:rowOff>95069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209421"/>
          <a:ext cx="8890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20865</xdr:rowOff>
    </xdr:from>
    <xdr:to>
      <xdr:col>98</xdr:col>
      <xdr:colOff>38100</xdr:colOff>
      <xdr:row>52</xdr:row>
      <xdr:rowOff>122465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893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138992</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389111" y="871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102398</xdr:rowOff>
    </xdr:from>
    <xdr:to>
      <xdr:col>116</xdr:col>
      <xdr:colOff>114300</xdr:colOff>
      <xdr:row>59</xdr:row>
      <xdr:rowOff>32548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4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17325</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6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44269</xdr:rowOff>
    </xdr:from>
    <xdr:to>
      <xdr:col>112</xdr:col>
      <xdr:colOff>38100</xdr:colOff>
      <xdr:row>59</xdr:row>
      <xdr:rowOff>145869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5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136996</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66333" y="10252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44486</xdr:rowOff>
    </xdr:from>
    <xdr:to>
      <xdr:col>107</xdr:col>
      <xdr:colOff>101600</xdr:colOff>
      <xdr:row>59</xdr:row>
      <xdr:rowOff>146086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137213</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77333" y="102527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44269</xdr:rowOff>
    </xdr:from>
    <xdr:to>
      <xdr:col>102</xdr:col>
      <xdr:colOff>165100</xdr:colOff>
      <xdr:row>59</xdr:row>
      <xdr:rowOff>145869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5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136996</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88333" y="10252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43071</xdr:rowOff>
    </xdr:from>
    <xdr:to>
      <xdr:col>98</xdr:col>
      <xdr:colOff>38100</xdr:colOff>
      <xdr:row>59</xdr:row>
      <xdr:rowOff>144671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5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135798</xdr:rowOff>
    </xdr:from>
    <xdr:ext cx="313932"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99333" y="102513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20691</xdr:rowOff>
    </xdr:from>
    <xdr:to>
      <xdr:col>116</xdr:col>
      <xdr:colOff>63500</xdr:colOff>
      <xdr:row>73</xdr:row>
      <xdr:rowOff>123789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536541"/>
          <a:ext cx="838200" cy="10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123789</xdr:rowOff>
    </xdr:from>
    <xdr:to>
      <xdr:col>111</xdr:col>
      <xdr:colOff>177800</xdr:colOff>
      <xdr:row>74</xdr:row>
      <xdr:rowOff>53701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639639"/>
          <a:ext cx="889000" cy="10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53701</xdr:rowOff>
    </xdr:from>
    <xdr:to>
      <xdr:col>107</xdr:col>
      <xdr:colOff>50800</xdr:colOff>
      <xdr:row>75</xdr:row>
      <xdr:rowOff>14061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741001"/>
          <a:ext cx="889000" cy="13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14061</xdr:rowOff>
    </xdr:from>
    <xdr:to>
      <xdr:col>102</xdr:col>
      <xdr:colOff>114300</xdr:colOff>
      <xdr:row>75</xdr:row>
      <xdr:rowOff>39756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872811"/>
          <a:ext cx="889000" cy="2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21829</xdr:rowOff>
    </xdr:from>
    <xdr:to>
      <xdr:col>98</xdr:col>
      <xdr:colOff>38100</xdr:colOff>
      <xdr:row>74</xdr:row>
      <xdr:rowOff>123429</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7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139956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48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141341</xdr:rowOff>
    </xdr:from>
    <xdr:to>
      <xdr:col>116</xdr:col>
      <xdr:colOff>114300</xdr:colOff>
      <xdr:row>73</xdr:row>
      <xdr:rowOff>71491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48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164218</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33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72989</xdr:rowOff>
    </xdr:from>
    <xdr:to>
      <xdr:col>112</xdr:col>
      <xdr:colOff>38100</xdr:colOff>
      <xdr:row>74</xdr:row>
      <xdr:rowOff>3139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58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19666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36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2901</xdr:rowOff>
    </xdr:from>
    <xdr:to>
      <xdr:col>107</xdr:col>
      <xdr:colOff>101600</xdr:colOff>
      <xdr:row>74</xdr:row>
      <xdr:rowOff>104501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69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121028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46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134711</xdr:rowOff>
    </xdr:from>
    <xdr:to>
      <xdr:col>102</xdr:col>
      <xdr:colOff>165100</xdr:colOff>
      <xdr:row>75</xdr:row>
      <xdr:rowOff>64861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2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81388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59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160406</xdr:rowOff>
    </xdr:from>
    <xdr:to>
      <xdr:col>98</xdr:col>
      <xdr:colOff>38100</xdr:colOff>
      <xdr:row>75</xdr:row>
      <xdr:rowOff>90556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84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81683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94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住民１人あたりのコストでは，物件費や補助費等が他団体と比較して高い水準にあり，特に，補助費等については，類似団体内の順位が１位となっている。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この大きな要因としては，過去に待機児童対策として整備した民間保育所に対する運営費助成が多額となっていることが挙げられる。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令和６年度においては，①市内の公立小・中学校の学校給食費無償化に伴う学校給食補助金の増②三鷹市と調布市で構成されるふじみ衛生組合のリサイクルセンター更新に伴う負担金の増③下水道事業会計への繰出金の増（降水量の増に伴う流域下水道維持管理負担金の増など）などにより増となった。</a:t>
          </a:r>
          <a:r>
            <a:rPr kumimoji="1" lang="en-US" altLang="ja-JP" sz="1300">
              <a:latin typeface="ＭＳ Ｐゴシック" panose="020B0600070205080204" pitchFamily="50" charset="-128"/>
              <a:ea typeface="ＭＳ Ｐゴシック" panose="020B0600070205080204" pitchFamily="50" charset="-128"/>
            </a:rPr>
            <a:t>	</a:t>
          </a:r>
        </a:p>
        <a:p>
          <a:r>
            <a:rPr kumimoji="1" lang="ja-JP" altLang="en-US" sz="1300">
              <a:latin typeface="ＭＳ Ｐゴシック" panose="020B0600070205080204" pitchFamily="50" charset="-128"/>
              <a:ea typeface="ＭＳ Ｐゴシック" panose="020B0600070205080204" pitchFamily="50" charset="-128"/>
            </a:rPr>
            <a:t>　引き続き，中長期的な視点から将来負担の抑制に努めるとともに，補助費等や物件費における臨時的事業に係る見直しなどを通じ，一層の適正化を推進していく。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東京都調布市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239,348
233,814
21.58
112,436,142
107,946,214
3,907,063
55,492,071
37,502,581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80264</xdr:rowOff>
    </xdr:from>
    <xdr:to>
      <xdr:col>24</xdr:col>
      <xdr:colOff>63500</xdr:colOff>
      <xdr:row>36</xdr:row>
      <xdr:rowOff>91694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5246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91694</xdr:rowOff>
    </xdr:from>
    <xdr:to>
      <xdr:col>19</xdr:col>
      <xdr:colOff>177800</xdr:colOff>
      <xdr:row>36</xdr:row>
      <xdr:rowOff>123698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6389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123698</xdr:rowOff>
    </xdr:from>
    <xdr:to>
      <xdr:col>15</xdr:col>
      <xdr:colOff>50800</xdr:colOff>
      <xdr:row>36</xdr:row>
      <xdr:rowOff>161798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95898"/>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161798</xdr:rowOff>
    </xdr:from>
    <xdr:to>
      <xdr:col>10</xdr:col>
      <xdr:colOff>114300</xdr:colOff>
      <xdr:row>37</xdr:row>
      <xdr:rowOff>16256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33998"/>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93472</xdr:rowOff>
    </xdr:from>
    <xdr:to>
      <xdr:col>6</xdr:col>
      <xdr:colOff>38100</xdr:colOff>
      <xdr:row>36</xdr:row>
      <xdr:rowOff>23622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9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40149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29464</xdr:rowOff>
    </xdr:from>
    <xdr:to>
      <xdr:col>24</xdr:col>
      <xdr:colOff>114300</xdr:colOff>
      <xdr:row>36</xdr:row>
      <xdr:rowOff>131064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0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52341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5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40894</xdr:rowOff>
    </xdr:from>
    <xdr:to>
      <xdr:col>20</xdr:col>
      <xdr:colOff>38100</xdr:colOff>
      <xdr:row>36</xdr:row>
      <xdr:rowOff>142494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1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159021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8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72898</xdr:rowOff>
    </xdr:from>
    <xdr:to>
      <xdr:col>15</xdr:col>
      <xdr:colOff>101600</xdr:colOff>
      <xdr:row>37</xdr:row>
      <xdr:rowOff>3048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19575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2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110998</xdr:rowOff>
    </xdr:from>
    <xdr:to>
      <xdr:col>10</xdr:col>
      <xdr:colOff>165100</xdr:colOff>
      <xdr:row>37</xdr:row>
      <xdr:rowOff>41148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8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57675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5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136906</xdr:rowOff>
    </xdr:from>
    <xdr:to>
      <xdr:col>6</xdr:col>
      <xdr:colOff>38100</xdr:colOff>
      <xdr:row>37</xdr:row>
      <xdr:rowOff>67056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58183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109176</xdr:rowOff>
    </xdr:from>
    <xdr:to>
      <xdr:col>24</xdr:col>
      <xdr:colOff>62865</xdr:colOff>
      <xdr:row>59</xdr:row>
      <xdr:rowOff>155353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196026"/>
          <a:ext cx="1270" cy="1074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159180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7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155353</xdr:rowOff>
    </xdr:from>
    <xdr:to>
      <xdr:col>24</xdr:col>
      <xdr:colOff>152400</xdr:colOff>
      <xdr:row>59</xdr:row>
      <xdr:rowOff>155353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70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55853</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97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109176</xdr:rowOff>
    </xdr:from>
    <xdr:to>
      <xdr:col>24</xdr:col>
      <xdr:colOff>152400</xdr:colOff>
      <xdr:row>53</xdr:row>
      <xdr:rowOff>109176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19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154472</xdr:rowOff>
    </xdr:from>
    <xdr:to>
      <xdr:col>24</xdr:col>
      <xdr:colOff>63500</xdr:colOff>
      <xdr:row>58</xdr:row>
      <xdr:rowOff>22602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797300" y="9927122"/>
          <a:ext cx="838200" cy="3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167628</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402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17751</xdr:rowOff>
    </xdr:from>
    <xdr:to>
      <xdr:col>24</xdr:col>
      <xdr:colOff>114300</xdr:colOff>
      <xdr:row>58</xdr:row>
      <xdr:rowOff>119351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154472</xdr:rowOff>
    </xdr:from>
    <xdr:to>
      <xdr:col>19</xdr:col>
      <xdr:colOff>177800</xdr:colOff>
      <xdr:row>58</xdr:row>
      <xdr:rowOff>5545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9927122"/>
          <a:ext cx="889000" cy="2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72071</xdr:rowOff>
    </xdr:from>
    <xdr:to>
      <xdr:col>20</xdr:col>
      <xdr:colOff>38100</xdr:colOff>
      <xdr:row>59</xdr:row>
      <xdr:rowOff>2221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6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164798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10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5545</xdr:rowOff>
    </xdr:from>
    <xdr:to>
      <xdr:col>15</xdr:col>
      <xdr:colOff>50800</xdr:colOff>
      <xdr:row>58</xdr:row>
      <xdr:rowOff>47411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949645"/>
          <a:ext cx="889000" cy="4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48154</xdr:rowOff>
    </xdr:from>
    <xdr:to>
      <xdr:col>15</xdr:col>
      <xdr:colOff>101600</xdr:colOff>
      <xdr:row>58</xdr:row>
      <xdr:rowOff>149754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140881</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8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137240</xdr:rowOff>
    </xdr:from>
    <xdr:to>
      <xdr:col>10</xdr:col>
      <xdr:colOff>114300</xdr:colOff>
      <xdr:row>58</xdr:row>
      <xdr:rowOff>47411</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881190"/>
          <a:ext cx="889000" cy="111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30455</xdr:rowOff>
    </xdr:from>
    <xdr:to>
      <xdr:col>10</xdr:col>
      <xdr:colOff>165100</xdr:colOff>
      <xdr:row>58</xdr:row>
      <xdr:rowOff>132055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123182</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6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61381</xdr:rowOff>
    </xdr:from>
    <xdr:to>
      <xdr:col>6</xdr:col>
      <xdr:colOff>38100</xdr:colOff>
      <xdr:row>50</xdr:row>
      <xdr:rowOff>162981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63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8058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409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143252</xdr:rowOff>
    </xdr:from>
    <xdr:to>
      <xdr:col>24</xdr:col>
      <xdr:colOff>114300</xdr:colOff>
      <xdr:row>58</xdr:row>
      <xdr:rowOff>73402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91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166129</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76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103672</xdr:rowOff>
    </xdr:from>
    <xdr:to>
      <xdr:col>20</xdr:col>
      <xdr:colOff>38100</xdr:colOff>
      <xdr:row>58</xdr:row>
      <xdr:rowOff>33822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87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50349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65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126195</xdr:rowOff>
    </xdr:from>
    <xdr:to>
      <xdr:col>15</xdr:col>
      <xdr:colOff>101600</xdr:colOff>
      <xdr:row>58</xdr:row>
      <xdr:rowOff>56345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89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72872</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67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168061</xdr:rowOff>
    </xdr:from>
    <xdr:to>
      <xdr:col>10</xdr:col>
      <xdr:colOff>165100</xdr:colOff>
      <xdr:row>58</xdr:row>
      <xdr:rowOff>98211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4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114738</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71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86440</xdr:rowOff>
    </xdr:from>
    <xdr:to>
      <xdr:col>6</xdr:col>
      <xdr:colOff>38100</xdr:colOff>
      <xdr:row>52</xdr:row>
      <xdr:rowOff>16590</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8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7717</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923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153220</xdr:rowOff>
    </xdr:from>
    <xdr:to>
      <xdr:col>24</xdr:col>
      <xdr:colOff>63500</xdr:colOff>
      <xdr:row>74</xdr:row>
      <xdr:rowOff>49621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669070"/>
          <a:ext cx="838200" cy="6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49621</xdr:rowOff>
    </xdr:from>
    <xdr:to>
      <xdr:col>19</xdr:col>
      <xdr:colOff>177800</xdr:colOff>
      <xdr:row>75</xdr:row>
      <xdr:rowOff>21960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736921"/>
          <a:ext cx="889000" cy="14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21960</xdr:rowOff>
    </xdr:from>
    <xdr:to>
      <xdr:col>15</xdr:col>
      <xdr:colOff>50800</xdr:colOff>
      <xdr:row>75</xdr:row>
      <xdr:rowOff>23778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2019300" y="12880710"/>
          <a:ext cx="889000" cy="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23778</xdr:rowOff>
    </xdr:from>
    <xdr:to>
      <xdr:col>10</xdr:col>
      <xdr:colOff>114300</xdr:colOff>
      <xdr:row>76</xdr:row>
      <xdr:rowOff>94906</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2882528"/>
          <a:ext cx="889000" cy="24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45346</xdr:rowOff>
    </xdr:from>
    <xdr:to>
      <xdr:col>6</xdr:col>
      <xdr:colOff>38100</xdr:colOff>
      <xdr:row>76</xdr:row>
      <xdr:rowOff>146946</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07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138073</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168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102420</xdr:rowOff>
    </xdr:from>
    <xdr:to>
      <xdr:col>24</xdr:col>
      <xdr:colOff>114300</xdr:colOff>
      <xdr:row>74</xdr:row>
      <xdr:rowOff>32570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61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125297</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469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170271</xdr:rowOff>
    </xdr:from>
    <xdr:to>
      <xdr:col>20</xdr:col>
      <xdr:colOff>38100</xdr:colOff>
      <xdr:row>74</xdr:row>
      <xdr:rowOff>100421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68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116948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46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142610</xdr:rowOff>
    </xdr:from>
    <xdr:to>
      <xdr:col>15</xdr:col>
      <xdr:colOff>101600</xdr:colOff>
      <xdr:row>75</xdr:row>
      <xdr:rowOff>72760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82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89287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60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144428</xdr:rowOff>
    </xdr:from>
    <xdr:to>
      <xdr:col>10</xdr:col>
      <xdr:colOff>165100</xdr:colOff>
      <xdr:row>75</xdr:row>
      <xdr:rowOff>74578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83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91105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606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44106</xdr:rowOff>
    </xdr:from>
    <xdr:to>
      <xdr:col>6</xdr:col>
      <xdr:colOff>38100</xdr:colOff>
      <xdr:row>76</xdr:row>
      <xdr:rowOff>145706</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07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162232</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28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80263</xdr:rowOff>
    </xdr:from>
    <xdr:to>
      <xdr:col>24</xdr:col>
      <xdr:colOff>63500</xdr:colOff>
      <xdr:row>97</xdr:row>
      <xdr:rowOff>160861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3797300" y="16710913"/>
          <a:ext cx="838200" cy="8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86404</xdr:rowOff>
    </xdr:from>
    <xdr:to>
      <xdr:col>19</xdr:col>
      <xdr:colOff>177800</xdr:colOff>
      <xdr:row>97</xdr:row>
      <xdr:rowOff>160861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908300" y="16717054"/>
          <a:ext cx="889000" cy="7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66875</xdr:rowOff>
    </xdr:from>
    <xdr:to>
      <xdr:col>15</xdr:col>
      <xdr:colOff>50800</xdr:colOff>
      <xdr:row>97</xdr:row>
      <xdr:rowOff>86404</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2019300" y="16697525"/>
          <a:ext cx="889000" cy="1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66875</xdr:rowOff>
    </xdr:from>
    <xdr:to>
      <xdr:col>10</xdr:col>
      <xdr:colOff>114300</xdr:colOff>
      <xdr:row>98</xdr:row>
      <xdr:rowOff>155049</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697525"/>
          <a:ext cx="889000" cy="25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153496</xdr:rowOff>
    </xdr:from>
    <xdr:to>
      <xdr:col>6</xdr:col>
      <xdr:colOff>38100</xdr:colOff>
      <xdr:row>98</xdr:row>
      <xdr:rowOff>83646</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78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100173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55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29463</xdr:rowOff>
    </xdr:from>
    <xdr:to>
      <xdr:col>24</xdr:col>
      <xdr:colOff>114300</xdr:colOff>
      <xdr:row>97</xdr:row>
      <xdr:rowOff>131063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66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7890</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63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110061</xdr:rowOff>
    </xdr:from>
    <xdr:to>
      <xdr:col>20</xdr:col>
      <xdr:colOff>38100</xdr:colOff>
      <xdr:row>98</xdr:row>
      <xdr:rowOff>40211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74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31338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83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35604</xdr:rowOff>
    </xdr:from>
    <xdr:to>
      <xdr:col>15</xdr:col>
      <xdr:colOff>101600</xdr:colOff>
      <xdr:row>97</xdr:row>
      <xdr:rowOff>137204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66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128331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7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16075</xdr:rowOff>
    </xdr:from>
    <xdr:to>
      <xdr:col>10</xdr:col>
      <xdr:colOff>165100</xdr:colOff>
      <xdr:row>97</xdr:row>
      <xdr:rowOff>117675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6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108802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73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104249</xdr:rowOff>
    </xdr:from>
    <xdr:to>
      <xdr:col>6</xdr:col>
      <xdr:colOff>38100</xdr:colOff>
      <xdr:row>99</xdr:row>
      <xdr:rowOff>34399</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90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25526</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9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71120</xdr:rowOff>
    </xdr:from>
    <xdr:to>
      <xdr:col>55</xdr:col>
      <xdr:colOff>0</xdr:colOff>
      <xdr:row>36</xdr:row>
      <xdr:rowOff>82931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6243320"/>
          <a:ext cx="8382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73025</xdr:rowOff>
    </xdr:from>
    <xdr:to>
      <xdr:col>50</xdr:col>
      <xdr:colOff>114300</xdr:colOff>
      <xdr:row>36</xdr:row>
      <xdr:rowOff>82931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8750300" y="6245225"/>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118000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461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73025</xdr:rowOff>
    </xdr:from>
    <xdr:to>
      <xdr:col>45</xdr:col>
      <xdr:colOff>177800</xdr:colOff>
      <xdr:row>36</xdr:row>
      <xdr:rowOff>80264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7861300" y="624522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119143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4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80264</xdr:rowOff>
    </xdr:from>
    <xdr:to>
      <xdr:col>41</xdr:col>
      <xdr:colOff>50800</xdr:colOff>
      <xdr:row>36</xdr:row>
      <xdr:rowOff>80264</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a:off x="6972300" y="6252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86614</xdr:rowOff>
    </xdr:from>
    <xdr:to>
      <xdr:col>36</xdr:col>
      <xdr:colOff>165100</xdr:colOff>
      <xdr:row>38</xdr:row>
      <xdr:rowOff>16764</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43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7891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522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20320</xdr:rowOff>
    </xdr:from>
    <xdr:to>
      <xdr:col>55</xdr:col>
      <xdr:colOff>50800</xdr:colOff>
      <xdr:row>36</xdr:row>
      <xdr:rowOff>121920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19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43197</xdr:rowOff>
    </xdr:from>
    <xdr:ext cx="469744"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604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32131</xdr:rowOff>
    </xdr:from>
    <xdr:to>
      <xdr:col>50</xdr:col>
      <xdr:colOff>165100</xdr:colOff>
      <xdr:row>36</xdr:row>
      <xdr:rowOff>133731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20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150258</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04428" y="597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22225</xdr:rowOff>
    </xdr:from>
    <xdr:to>
      <xdr:col>46</xdr:col>
      <xdr:colOff>38100</xdr:colOff>
      <xdr:row>36</xdr:row>
      <xdr:rowOff>123825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19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140352</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15428" y="596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29464</xdr:rowOff>
    </xdr:from>
    <xdr:to>
      <xdr:col>41</xdr:col>
      <xdr:colOff>101600</xdr:colOff>
      <xdr:row>36</xdr:row>
      <xdr:rowOff>131064</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20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147591</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26428" y="597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29464</xdr:rowOff>
    </xdr:from>
    <xdr:to>
      <xdr:col>36</xdr:col>
      <xdr:colOff>165100</xdr:colOff>
      <xdr:row>36</xdr:row>
      <xdr:rowOff>131064</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20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147591</xdr:rowOff>
    </xdr:from>
    <xdr:ext cx="469744"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37428" y="597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165589</xdr:rowOff>
    </xdr:from>
    <xdr:to>
      <xdr:col>55</xdr:col>
      <xdr:colOff>0</xdr:colOff>
      <xdr:row>57</xdr:row>
      <xdr:rowOff>168846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938239"/>
          <a:ext cx="838200" cy="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165589</xdr:rowOff>
    </xdr:from>
    <xdr:to>
      <xdr:col>50</xdr:col>
      <xdr:colOff>114300</xdr:colOff>
      <xdr:row>57</xdr:row>
      <xdr:rowOff>170732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938239"/>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170732</xdr:rowOff>
    </xdr:from>
    <xdr:to>
      <xdr:col>45</xdr:col>
      <xdr:colOff>177800</xdr:colOff>
      <xdr:row>58</xdr:row>
      <xdr:rowOff>1112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943382"/>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167932</xdr:rowOff>
    </xdr:from>
    <xdr:to>
      <xdr:col>41</xdr:col>
      <xdr:colOff>50800</xdr:colOff>
      <xdr:row>58</xdr:row>
      <xdr:rowOff>1112</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940582"/>
          <a:ext cx="889000" cy="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31921</xdr:rowOff>
    </xdr:from>
    <xdr:to>
      <xdr:col>36</xdr:col>
      <xdr:colOff>165100</xdr:colOff>
      <xdr:row>54</xdr:row>
      <xdr:rowOff>133521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29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150048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06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118046</xdr:rowOff>
    </xdr:from>
    <xdr:to>
      <xdr:col>55</xdr:col>
      <xdr:colOff>50800</xdr:colOff>
      <xdr:row>58</xdr:row>
      <xdr:rowOff>48196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89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32973</xdr:rowOff>
    </xdr:from>
    <xdr:ext cx="378565"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805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114789</xdr:rowOff>
    </xdr:from>
    <xdr:to>
      <xdr:col>50</xdr:col>
      <xdr:colOff>165100</xdr:colOff>
      <xdr:row>58</xdr:row>
      <xdr:rowOff>44939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88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36066</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50017" y="9980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119932</xdr:rowOff>
    </xdr:from>
    <xdr:to>
      <xdr:col>46</xdr:col>
      <xdr:colOff>38100</xdr:colOff>
      <xdr:row>58</xdr:row>
      <xdr:rowOff>50082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89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41209</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61017" y="9985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121762</xdr:rowOff>
    </xdr:from>
    <xdr:to>
      <xdr:col>41</xdr:col>
      <xdr:colOff>101600</xdr:colOff>
      <xdr:row>58</xdr:row>
      <xdr:rowOff>51912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89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43039</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72017" y="9987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117132</xdr:rowOff>
    </xdr:from>
    <xdr:to>
      <xdr:col>36</xdr:col>
      <xdr:colOff>165100</xdr:colOff>
      <xdr:row>58</xdr:row>
      <xdr:rowOff>47282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88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38409</xdr:rowOff>
    </xdr:from>
    <xdr:ext cx="378565"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83017" y="9982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111765</xdr:rowOff>
    </xdr:from>
    <xdr:to>
      <xdr:col>55</xdr:col>
      <xdr:colOff>0</xdr:colOff>
      <xdr:row>78</xdr:row>
      <xdr:rowOff>13878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313415"/>
          <a:ext cx="838200" cy="7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111765</xdr:rowOff>
    </xdr:from>
    <xdr:to>
      <xdr:col>50</xdr:col>
      <xdr:colOff>114300</xdr:colOff>
      <xdr:row>77</xdr:row>
      <xdr:rowOff>141621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313415"/>
          <a:ext cx="889000" cy="2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67874</xdr:rowOff>
    </xdr:from>
    <xdr:to>
      <xdr:col>45</xdr:col>
      <xdr:colOff>177800</xdr:colOff>
      <xdr:row>77</xdr:row>
      <xdr:rowOff>141621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926624"/>
          <a:ext cx="889000" cy="41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19410</xdr:rowOff>
    </xdr:from>
    <xdr:to>
      <xdr:col>41</xdr:col>
      <xdr:colOff>50800</xdr:colOff>
      <xdr:row>75</xdr:row>
      <xdr:rowOff>67874</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878160"/>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31666</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26428" y="132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145455</xdr:rowOff>
    </xdr:from>
    <xdr:to>
      <xdr:col>36</xdr:col>
      <xdr:colOff>165100</xdr:colOff>
      <xdr:row>72</xdr:row>
      <xdr:rowOff>75605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31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92132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09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134528</xdr:rowOff>
    </xdr:from>
    <xdr:to>
      <xdr:col>55</xdr:col>
      <xdr:colOff>50800</xdr:colOff>
      <xdr:row>78</xdr:row>
      <xdr:rowOff>64678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3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49455</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25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60965</xdr:rowOff>
    </xdr:from>
    <xdr:to>
      <xdr:col>50</xdr:col>
      <xdr:colOff>165100</xdr:colOff>
      <xdr:row>77</xdr:row>
      <xdr:rowOff>162565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26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153692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35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90821</xdr:rowOff>
    </xdr:from>
    <xdr:to>
      <xdr:col>46</xdr:col>
      <xdr:colOff>38100</xdr:colOff>
      <xdr:row>78</xdr:row>
      <xdr:rowOff>20971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29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12098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38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17074</xdr:rowOff>
    </xdr:from>
    <xdr:to>
      <xdr:col>41</xdr:col>
      <xdr:colOff>101600</xdr:colOff>
      <xdr:row>75</xdr:row>
      <xdr:rowOff>118674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87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135201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65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140060</xdr:rowOff>
    </xdr:from>
    <xdr:to>
      <xdr:col>36</xdr:col>
      <xdr:colOff>165100</xdr:colOff>
      <xdr:row>75</xdr:row>
      <xdr:rowOff>70210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82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61337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92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53152</xdr:rowOff>
    </xdr:from>
    <xdr:to>
      <xdr:col>55</xdr:col>
      <xdr:colOff>0</xdr:colOff>
      <xdr:row>95</xdr:row>
      <xdr:rowOff>158170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40902"/>
          <a:ext cx="838200" cy="10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18087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7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53152</xdr:rowOff>
    </xdr:from>
    <xdr:to>
      <xdr:col>50</xdr:col>
      <xdr:colOff>114300</xdr:colOff>
      <xdr:row>95</xdr:row>
      <xdr:rowOff>140729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40902"/>
          <a:ext cx="889000" cy="8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140729</xdr:rowOff>
    </xdr:from>
    <xdr:to>
      <xdr:col>45</xdr:col>
      <xdr:colOff>177800</xdr:colOff>
      <xdr:row>96</xdr:row>
      <xdr:rowOff>118143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428479"/>
          <a:ext cx="889000" cy="14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28670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27595</xdr:rowOff>
    </xdr:from>
    <xdr:to>
      <xdr:col>41</xdr:col>
      <xdr:colOff>50800</xdr:colOff>
      <xdr:row>96</xdr:row>
      <xdr:rowOff>118143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486795"/>
          <a:ext cx="889000" cy="9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64927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80556</xdr:rowOff>
    </xdr:from>
    <xdr:to>
      <xdr:col>36</xdr:col>
      <xdr:colOff>165100</xdr:colOff>
      <xdr:row>96</xdr:row>
      <xdr:rowOff>10706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36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27233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4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107370</xdr:rowOff>
    </xdr:from>
    <xdr:to>
      <xdr:col>55</xdr:col>
      <xdr:colOff>50800</xdr:colOff>
      <xdr:row>96</xdr:row>
      <xdr:rowOff>37520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9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130247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4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2352</xdr:rowOff>
    </xdr:from>
    <xdr:to>
      <xdr:col>50</xdr:col>
      <xdr:colOff>165100</xdr:colOff>
      <xdr:row>95</xdr:row>
      <xdr:rowOff>103952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9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120479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6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89929</xdr:rowOff>
    </xdr:from>
    <xdr:to>
      <xdr:col>46</xdr:col>
      <xdr:colOff>38100</xdr:colOff>
      <xdr:row>96</xdr:row>
      <xdr:rowOff>20079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37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36606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15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67343</xdr:rowOff>
    </xdr:from>
    <xdr:to>
      <xdr:col>41</xdr:col>
      <xdr:colOff>101600</xdr:colOff>
      <xdr:row>96</xdr:row>
      <xdr:rowOff>168943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2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14020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30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148245</xdr:rowOff>
    </xdr:from>
    <xdr:to>
      <xdr:col>36</xdr:col>
      <xdr:colOff>165100</xdr:colOff>
      <xdr:row>96</xdr:row>
      <xdr:rowOff>78395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3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69522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2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62433</xdr:rowOff>
    </xdr:from>
    <xdr:to>
      <xdr:col>85</xdr:col>
      <xdr:colOff>127000</xdr:colOff>
      <xdr:row>38</xdr:row>
      <xdr:rowOff>74229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577533"/>
          <a:ext cx="838200" cy="1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26635</xdr:rowOff>
    </xdr:from>
    <xdr:to>
      <xdr:col>81</xdr:col>
      <xdr:colOff>50800</xdr:colOff>
      <xdr:row>38</xdr:row>
      <xdr:rowOff>74229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541735"/>
          <a:ext cx="889000" cy="4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26635</xdr:rowOff>
    </xdr:from>
    <xdr:to>
      <xdr:col>76</xdr:col>
      <xdr:colOff>114300</xdr:colOff>
      <xdr:row>38</xdr:row>
      <xdr:rowOff>56993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541735"/>
          <a:ext cx="889000" cy="3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18268</xdr:rowOff>
    </xdr:from>
    <xdr:to>
      <xdr:col>71</xdr:col>
      <xdr:colOff>177800</xdr:colOff>
      <xdr:row>38</xdr:row>
      <xdr:rowOff>56993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533368"/>
          <a:ext cx="889000" cy="3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58131</xdr:rowOff>
    </xdr:from>
    <xdr:to>
      <xdr:col>67</xdr:col>
      <xdr:colOff>101600</xdr:colOff>
      <xdr:row>37</xdr:row>
      <xdr:rowOff>159731</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0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4808</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17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11633</xdr:rowOff>
    </xdr:from>
    <xdr:to>
      <xdr:col>85</xdr:col>
      <xdr:colOff>177800</xdr:colOff>
      <xdr:row>38</xdr:row>
      <xdr:rowOff>113233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52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98010</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44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23429</xdr:rowOff>
    </xdr:from>
    <xdr:to>
      <xdr:col>81</xdr:col>
      <xdr:colOff>101600</xdr:colOff>
      <xdr:row>38</xdr:row>
      <xdr:rowOff>125029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53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116156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3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147284</xdr:rowOff>
    </xdr:from>
    <xdr:to>
      <xdr:col>76</xdr:col>
      <xdr:colOff>165100</xdr:colOff>
      <xdr:row>38</xdr:row>
      <xdr:rowOff>77434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9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68562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583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6193</xdr:rowOff>
    </xdr:from>
    <xdr:to>
      <xdr:col>72</xdr:col>
      <xdr:colOff>38100</xdr:colOff>
      <xdr:row>38</xdr:row>
      <xdr:rowOff>107793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52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98920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61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138917</xdr:rowOff>
    </xdr:from>
    <xdr:to>
      <xdr:col>67</xdr:col>
      <xdr:colOff>101600</xdr:colOff>
      <xdr:row>38</xdr:row>
      <xdr:rowOff>69067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482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60195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57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102454</xdr:rowOff>
    </xdr:from>
    <xdr:to>
      <xdr:col>85</xdr:col>
      <xdr:colOff>127000</xdr:colOff>
      <xdr:row>57</xdr:row>
      <xdr:rowOff>17154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703654"/>
          <a:ext cx="838200" cy="8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17154</xdr:rowOff>
    </xdr:from>
    <xdr:to>
      <xdr:col>81</xdr:col>
      <xdr:colOff>50800</xdr:colOff>
      <xdr:row>57</xdr:row>
      <xdr:rowOff>21024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789804"/>
          <a:ext cx="889000" cy="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21024</xdr:rowOff>
    </xdr:from>
    <xdr:to>
      <xdr:col>76</xdr:col>
      <xdr:colOff>114300</xdr:colOff>
      <xdr:row>57</xdr:row>
      <xdr:rowOff>72427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793674"/>
          <a:ext cx="889000" cy="5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63527</xdr:rowOff>
    </xdr:from>
    <xdr:to>
      <xdr:col>71</xdr:col>
      <xdr:colOff>177800</xdr:colOff>
      <xdr:row>57</xdr:row>
      <xdr:rowOff>72427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836177"/>
          <a:ext cx="889000" cy="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96999</xdr:rowOff>
    </xdr:from>
    <xdr:to>
      <xdr:col>67</xdr:col>
      <xdr:colOff>101600</xdr:colOff>
      <xdr:row>57</xdr:row>
      <xdr:rowOff>27149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69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43676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47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51654</xdr:rowOff>
    </xdr:from>
    <xdr:to>
      <xdr:col>85</xdr:col>
      <xdr:colOff>177800</xdr:colOff>
      <xdr:row>56</xdr:row>
      <xdr:rowOff>153254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65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30081</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63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137804</xdr:rowOff>
    </xdr:from>
    <xdr:to>
      <xdr:col>81</xdr:col>
      <xdr:colOff>101600</xdr:colOff>
      <xdr:row>57</xdr:row>
      <xdr:rowOff>67954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73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59081</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83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141674</xdr:rowOff>
    </xdr:from>
    <xdr:to>
      <xdr:col>76</xdr:col>
      <xdr:colOff>165100</xdr:colOff>
      <xdr:row>57</xdr:row>
      <xdr:rowOff>71824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74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62951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83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21627</xdr:rowOff>
    </xdr:from>
    <xdr:to>
      <xdr:col>72</xdr:col>
      <xdr:colOff>38100</xdr:colOff>
      <xdr:row>57</xdr:row>
      <xdr:rowOff>123227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79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114354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8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12727</xdr:rowOff>
    </xdr:from>
    <xdr:to>
      <xdr:col>67</xdr:col>
      <xdr:colOff>101600</xdr:colOff>
      <xdr:row>57</xdr:row>
      <xdr:rowOff>114327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78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105454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87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75642</xdr:rowOff>
    </xdr:from>
    <xdr:to>
      <xdr:col>67</xdr:col>
      <xdr:colOff>101600</xdr:colOff>
      <xdr:row>78</xdr:row>
      <xdr:rowOff>5792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27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22319</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052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75806</xdr:rowOff>
    </xdr:from>
    <xdr:to>
      <xdr:col>85</xdr:col>
      <xdr:colOff>127000</xdr:colOff>
      <xdr:row>97</xdr:row>
      <xdr:rowOff>83083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706456"/>
          <a:ext cx="8382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83083</xdr:rowOff>
    </xdr:from>
    <xdr:to>
      <xdr:col>81</xdr:col>
      <xdr:colOff>50800</xdr:colOff>
      <xdr:row>97</xdr:row>
      <xdr:rowOff>91560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713733"/>
          <a:ext cx="889000" cy="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91560</xdr:rowOff>
    </xdr:from>
    <xdr:to>
      <xdr:col>76</xdr:col>
      <xdr:colOff>114300</xdr:colOff>
      <xdr:row>97</xdr:row>
      <xdr:rowOff>103867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722210"/>
          <a:ext cx="889000" cy="1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103867</xdr:rowOff>
    </xdr:from>
    <xdr:to>
      <xdr:col>71</xdr:col>
      <xdr:colOff>177800</xdr:colOff>
      <xdr:row>97</xdr:row>
      <xdr:rowOff>104076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734517"/>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35161</xdr:rowOff>
    </xdr:from>
    <xdr:to>
      <xdr:col>67</xdr:col>
      <xdr:colOff>101600</xdr:colOff>
      <xdr:row>95</xdr:row>
      <xdr:rowOff>136761</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32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153288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09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25006</xdr:rowOff>
    </xdr:from>
    <xdr:to>
      <xdr:col>85</xdr:col>
      <xdr:colOff>177800</xdr:colOff>
      <xdr:row>97</xdr:row>
      <xdr:rowOff>126606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65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3433</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63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32283</xdr:rowOff>
    </xdr:from>
    <xdr:to>
      <xdr:col>81</xdr:col>
      <xdr:colOff>101600</xdr:colOff>
      <xdr:row>97</xdr:row>
      <xdr:rowOff>133883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66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125010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75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40760</xdr:rowOff>
    </xdr:from>
    <xdr:to>
      <xdr:col>76</xdr:col>
      <xdr:colOff>165100</xdr:colOff>
      <xdr:row>97</xdr:row>
      <xdr:rowOff>142360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67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133487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76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53067</xdr:rowOff>
    </xdr:from>
    <xdr:to>
      <xdr:col>72</xdr:col>
      <xdr:colOff>38100</xdr:colOff>
      <xdr:row>97</xdr:row>
      <xdr:rowOff>154667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68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145794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77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53276</xdr:rowOff>
    </xdr:from>
    <xdr:to>
      <xdr:col>67</xdr:col>
      <xdr:colOff>101600</xdr:colOff>
      <xdr:row>97</xdr:row>
      <xdr:rowOff>154876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68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146003</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77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類似団体平均と比較すると，特に民生費が高い水準にあり，引き続き増加傾向にある。</a:t>
          </a:r>
        </a:p>
        <a:p>
          <a:r>
            <a:rPr kumimoji="1" lang="ja-JP" altLang="en-US" sz="1300">
              <a:latin typeface="ＭＳ Ｐゴシック" panose="020B0600070205080204" pitchFamily="50" charset="-128"/>
              <a:ea typeface="ＭＳ Ｐゴシック" panose="020B0600070205080204" pitchFamily="50" charset="-128"/>
            </a:rPr>
            <a:t>　民生費が類似団体よりも高い要因としては，性質別歳出決算分析に記載の内容と同様に，待機児童対策として整備した民間保育所への私立保育所運営委託料が，公定価格の上昇に伴い，年々増加している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また，障害者福祉サービス費などの社会保障関係経費も増加傾向にある。</a:t>
          </a:r>
        </a:p>
        <a:p>
          <a:r>
            <a:rPr kumimoji="1" lang="ja-JP" altLang="en-US" sz="1300">
              <a:latin typeface="ＭＳ Ｐゴシック" panose="020B0600070205080204" pitchFamily="50" charset="-128"/>
              <a:ea typeface="ＭＳ Ｐゴシック" panose="020B0600070205080204" pitchFamily="50" charset="-128"/>
            </a:rPr>
            <a:t>　今後も，増加傾向にある社会保障関係経費のほか，公共施設マネジメントや都市基盤整備，災害対応能力の向上，脱炭素社会の実現，デジタル化の推進など，多大な財政需要が見込まれるが，財源確保の取組と事業の見直しによる経費縮減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東京都調布市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令和６年度は，法人市民税や固定資産税の増，定額減税減収補てん特例交付金や株式等譲渡所得割交付金の増などにより，最終予算額を上回る収入を確保し，併せて経費縮減に努めたことにより，</a:t>
          </a:r>
          <a:r>
            <a:rPr kumimoji="1" lang="en-US" altLang="ja-JP" sz="1400">
              <a:latin typeface="ＭＳ ゴシック" pitchFamily="49" charset="-128"/>
              <a:ea typeface="ＭＳ ゴシック" pitchFamily="49" charset="-128"/>
            </a:rPr>
            <a:t>39</a:t>
          </a:r>
          <a:r>
            <a:rPr kumimoji="1" lang="ja-JP" altLang="en-US" sz="1400">
              <a:latin typeface="ＭＳ ゴシック" pitchFamily="49" charset="-128"/>
              <a:ea typeface="ＭＳ ゴシック" pitchFamily="49" charset="-128"/>
            </a:rPr>
            <a:t>億円余の実質収支を確保した。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また，実質単年度収支は，前年度対比で歳入総額よりも歳出総額の増が上回ったことによる単年度収支の減に伴いマイナスとなった。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東京都調布市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一般会計において，法人市民税や固定資産税の増，定額減税減収補てん特例交付金や株式等譲渡所得割交付金の増などにより，最終予算額を上回る収入を確保し，併せて経費縮減に努めたことにより，</a:t>
          </a:r>
          <a:r>
            <a:rPr kumimoji="1" lang="en-US" altLang="ja-JP" sz="1400">
              <a:latin typeface="ＭＳ ゴシック" pitchFamily="49" charset="-128"/>
              <a:ea typeface="ＭＳ ゴシック" pitchFamily="49" charset="-128"/>
            </a:rPr>
            <a:t>39</a:t>
          </a:r>
          <a:r>
            <a:rPr kumimoji="1" lang="ja-JP" altLang="en-US" sz="1400">
              <a:latin typeface="ＭＳ ゴシック" pitchFamily="49" charset="-128"/>
              <a:ea typeface="ＭＳ ゴシック" pitchFamily="49" charset="-128"/>
            </a:rPr>
            <a:t>億円余の実質収支を確保した。</a:t>
          </a:r>
        </a:p>
        <a:p>
          <a:r>
            <a:rPr kumimoji="1" lang="ja-JP" altLang="en-US" sz="1400">
              <a:latin typeface="ＭＳ ゴシック" pitchFamily="49" charset="-128"/>
              <a:ea typeface="ＭＳ ゴシック" pitchFamily="49" charset="-128"/>
            </a:rPr>
            <a:t>　しかし，定年退職者の皆増に伴う一般職退職手当の増や会計年度任用職員の勤勉手当の支給開始に伴う皆増，給食費無償化に伴う学校給食補助金の増などにより一般財源の負担が増加し，歳出の増が歳入の増を上回った結果，黒字額が減となった。</a:t>
          </a:r>
        </a:p>
        <a:p>
          <a:r>
            <a:rPr kumimoji="1" lang="ja-JP" altLang="en-US" sz="1400">
              <a:latin typeface="ＭＳ ゴシック" pitchFamily="49" charset="-128"/>
              <a:ea typeface="ＭＳ ゴシック" pitchFamily="49" charset="-128"/>
            </a:rPr>
            <a:t>　その他の会計では，主に下水道事業会計の歳入の伸びが歳出の伸びよりも大きいことなどから，黒字額が増となった。</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東京都調布市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における分子について，前年度と比較して増となった主な要因は，臨時財政対策債償還費の減に伴う算入公債費等の減のほか，調布駅前広場整備に伴い債務負担行為に基づく支出額が増となったことが挙げられる。</a:t>
          </a:r>
        </a:p>
        <a:p>
          <a:r>
            <a:rPr kumimoji="1" lang="ja-JP" altLang="en-US" sz="1400">
              <a:latin typeface="ＭＳ ゴシック" pitchFamily="49" charset="-128"/>
              <a:ea typeface="ＭＳ ゴシック" pitchFamily="49" charset="-128"/>
            </a:rPr>
            <a:t>　今後も引き続き，世代負担の公平化と将来負担のバランスを見据えた市債適用や最良の資金調達を検討し，中長期的な視点から健全な財政運営を行っていく。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東京都調布市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将来負担比率における分子について，前年度と比較して増となった主な要因として，債務負担行為に基づく支出予定額が</a:t>
          </a:r>
          <a:r>
            <a:rPr kumimoji="1" lang="en-US" altLang="ja-JP" sz="1400">
              <a:latin typeface="ＭＳ ゴシック" pitchFamily="49" charset="-128"/>
              <a:ea typeface="ＭＳ ゴシック" pitchFamily="49" charset="-128"/>
            </a:rPr>
            <a:t>115</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7000</a:t>
          </a:r>
          <a:r>
            <a:rPr kumimoji="1" lang="ja-JP" altLang="en-US" sz="1400">
              <a:latin typeface="ＭＳ ゴシック" pitchFamily="49" charset="-128"/>
              <a:ea typeface="ＭＳ ゴシック" pitchFamily="49" charset="-128"/>
            </a:rPr>
            <a:t>万円余の増となったことが挙げられる。この増のうちの</a:t>
          </a:r>
          <a:r>
            <a:rPr kumimoji="1" lang="en-US" altLang="ja-JP" sz="1400">
              <a:latin typeface="ＭＳ ゴシック" pitchFamily="49" charset="-128"/>
              <a:ea typeface="ＭＳ ゴシック" pitchFamily="49" charset="-128"/>
            </a:rPr>
            <a:t>113</a:t>
          </a:r>
          <a:r>
            <a:rPr kumimoji="1" lang="ja-JP" altLang="en-US" sz="1400">
              <a:latin typeface="ＭＳ ゴシック" pitchFamily="49" charset="-128"/>
              <a:ea typeface="ＭＳ ゴシック" pitchFamily="49" charset="-128"/>
            </a:rPr>
            <a:t>億円余が，</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R23</a:t>
          </a:r>
          <a:r>
            <a:rPr kumimoji="1" lang="ja-JP" altLang="en-US" sz="1400">
              <a:latin typeface="ＭＳ ゴシック" pitchFamily="49" charset="-128"/>
              <a:ea typeface="ＭＳ ゴシック" pitchFamily="49" charset="-128"/>
            </a:rPr>
            <a:t>年度までを契約期間とする若葉小・四中・図書館分館の</a:t>
          </a:r>
          <a:r>
            <a:rPr kumimoji="1" lang="en-US" altLang="ja-JP" sz="1400">
              <a:latin typeface="ＭＳ ゴシック" pitchFamily="49" charset="-128"/>
              <a:ea typeface="ＭＳ ゴシック" pitchFamily="49" charset="-128"/>
            </a:rPr>
            <a:t>PFI</a:t>
          </a:r>
          <a:r>
            <a:rPr kumimoji="1" lang="ja-JP" altLang="en-US" sz="1400">
              <a:latin typeface="ＭＳ ゴシック" pitchFamily="49" charset="-128"/>
              <a:ea typeface="ＭＳ ゴシック" pitchFamily="49" charset="-128"/>
            </a:rPr>
            <a:t>事業による建設事業費等の新規計上分となっている。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今後も引き続き，後年度負担の抑制を基本とし，基金積立に優先的に財源配分し，財源基盤の強化に取り組んでいく。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55B513E4-00C9-42D3-AEFA-DEF29626C5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8D5C1AAD-9C98-4102-ADAD-7250C7474A7A}"/>
            </a:ext>
          </a:extLst>
        </xdr:cNvPr>
        <xdr:cNvSpPr>
          <a:spLocks noChangeArrowheads="1"/>
        </xdr:cNvSpPr>
      </xdr:nvSpPr>
      <xdr:spPr bwMode="auto">
        <a:xfrm>
          <a:off x="763905" y="12371070"/>
          <a:ext cx="689610"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13EC1564-ED6D-4FC1-A992-DCA5CB725446}"/>
            </a:ext>
          </a:extLst>
        </xdr:cNvPr>
        <xdr:cNvSpPr>
          <a:spLocks noChangeArrowheads="1"/>
        </xdr:cNvSpPr>
      </xdr:nvSpPr>
      <xdr:spPr bwMode="auto">
        <a:xfrm>
          <a:off x="763905" y="13716000"/>
          <a:ext cx="689610" cy="40767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83E152D9-D7A8-4E39-A514-32E0F173D002}"/>
            </a:ext>
          </a:extLst>
        </xdr:cNvPr>
        <xdr:cNvSpPr>
          <a:spLocks noChangeArrowheads="1"/>
        </xdr:cNvSpPr>
      </xdr:nvSpPr>
      <xdr:spPr bwMode="auto">
        <a:xfrm>
          <a:off x="125730" y="125730"/>
          <a:ext cx="12067656" cy="63246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189A27D-8307-4CC6-A3EB-EE4345C69702}"/>
            </a:ext>
          </a:extLst>
        </xdr:cNvPr>
        <xdr:cNvSpPr>
          <a:spLocks noChangeShapeType="1"/>
        </xdr:cNvSpPr>
      </xdr:nvSpPr>
      <xdr:spPr bwMode="auto">
        <a:xfrm>
          <a:off x="561975" y="11906250"/>
          <a:ext cx="6524625" cy="36195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E4016A44-A068-4E27-AB28-DFBD4F8AB31D}"/>
            </a:ext>
          </a:extLst>
        </xdr:cNvPr>
        <xdr:cNvSpPr>
          <a:spLocks noChangeArrowheads="1"/>
        </xdr:cNvSpPr>
      </xdr:nvSpPr>
      <xdr:spPr bwMode="auto">
        <a:xfrm>
          <a:off x="12398828" y="168855"/>
          <a:ext cx="358575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8FD2F62-51B3-4DEB-AC22-930DD330D001}"/>
            </a:ext>
          </a:extLst>
        </xdr:cNvPr>
        <xdr:cNvSpPr>
          <a:spLocks noChangeArrowheads="1"/>
        </xdr:cNvSpPr>
      </xdr:nvSpPr>
      <xdr:spPr bwMode="auto">
        <a:xfrm>
          <a:off x="16180113" y="168856"/>
          <a:ext cx="664913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東京都調布市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DC5CE79-A73A-4BFC-92A9-CE33ED53308D}"/>
            </a:ext>
          </a:extLst>
        </xdr:cNvPr>
        <xdr:cNvSpPr txBox="1">
          <a:spLocks noChangeArrowheads="1"/>
        </xdr:cNvSpPr>
      </xdr:nvSpPr>
      <xdr:spPr bwMode="auto">
        <a:xfrm>
          <a:off x="533400" y="958734"/>
          <a:ext cx="2158365" cy="48196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96835571-52C5-4FF6-AB70-0EE76972951D}"/>
            </a:ext>
          </a:extLst>
        </xdr:cNvPr>
        <xdr:cNvSpPr>
          <a:spLocks noChangeArrowheads="1"/>
        </xdr:cNvSpPr>
      </xdr:nvSpPr>
      <xdr:spPr bwMode="auto">
        <a:xfrm>
          <a:off x="763905" y="13049250"/>
          <a:ext cx="689610" cy="40767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E268A6C9-E52F-42B5-9988-C54B6626A3D5}"/>
            </a:ext>
          </a:extLst>
        </xdr:cNvPr>
        <xdr:cNvSpPr>
          <a:spLocks noChangeArrowheads="1"/>
        </xdr:cNvSpPr>
      </xdr:nvSpPr>
      <xdr:spPr bwMode="auto">
        <a:xfrm>
          <a:off x="12398828" y="801734"/>
          <a:ext cx="10430423" cy="4334418"/>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2134727F-01E3-49B7-9533-4AEBF0A97FCC}"/>
            </a:ext>
          </a:extLst>
        </xdr:cNvPr>
        <xdr:cNvSpPr txBox="1"/>
      </xdr:nvSpPr>
      <xdr:spPr>
        <a:xfrm>
          <a:off x="12398828" y="1298120"/>
          <a:ext cx="10429419" cy="3838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公共施設マネジメントや都市基盤整備の財源として，それぞれ公共施設整備基金や都市基盤整備事業基金を活用したほか，財源対策としての財政調整基金を活用するなど合計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億円余を取り崩した。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中・長期的な財政需要を見据え，前年度繰越金や市税等の増収分を財政調整基金，公共施設整備基金，都市基盤整備事業基金などに積み立てたほか，基金残高の運用による利子収入や寄附金を活用した積立てにより，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万円余を積み立てた結果，基金残高は前年度末と比較して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万円余増加した。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財政規律ガイドラインに基づく財政基盤強化の視点により，前年度繰越金活用や財政効果額の積立てを行い，中長期の行政需要を見据えた財政基盤の強化につなげていく。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6C8EB9A8-E4E3-44C2-8E87-3F5548CE6732}"/>
            </a:ext>
          </a:extLst>
        </xdr:cNvPr>
        <xdr:cNvSpPr>
          <a:spLocks noChangeArrowheads="1"/>
        </xdr:cNvSpPr>
      </xdr:nvSpPr>
      <xdr:spPr bwMode="auto">
        <a:xfrm>
          <a:off x="12481460" y="911541"/>
          <a:ext cx="1257055" cy="35524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8A1136E-1479-4C2F-BC1B-404559263FF7}"/>
            </a:ext>
          </a:extLst>
        </xdr:cNvPr>
        <xdr:cNvSpPr>
          <a:spLocks noChangeArrowheads="1"/>
        </xdr:cNvSpPr>
      </xdr:nvSpPr>
      <xdr:spPr bwMode="auto">
        <a:xfrm>
          <a:off x="12398828" y="12424063"/>
          <a:ext cx="10430423" cy="541626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22A96E57-664E-4242-8112-CC7B5251E0C4}"/>
            </a:ext>
          </a:extLst>
        </xdr:cNvPr>
        <xdr:cNvSpPr txBox="1"/>
      </xdr:nvSpPr>
      <xdr:spPr>
        <a:xfrm>
          <a:off x="12398828" y="12895465"/>
          <a:ext cx="10429419" cy="4945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・ふるさとのみどりと環境を守り育てる基金：自然樹林地及び緑地の保全，緑化推進その他の自然環境等の保全及び育成に活用するための基金。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・井上欣一社会福祉事業基金：社会福祉事業を行う施設の設置または拡充に充てる資金のほか，地域の社会福祉に係るサービスを行う事業の運営に活用するための基金。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・市庁舎整備基金：調布市市庁舎の新築，増築，改築及び保全の資金に充てるための基金。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・公共施設整備基金：公共施設マネジメントに活用するため，前年度繰越金活用計画等に基づいて実質収支を積立てたことにより増加。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・市庁舎整備基金：財政規律ガイドラインに基づく財政基盤強化の視点に基づき，当初予算等によって計画的な積立てを行ったことにより増加。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・都市基盤整備事業基金：前年度繰越金活用計画等に基づき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万円余の積立を行ったものの，中心市街地整備事業等への活用のため，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万円余を繰入れたことにより減少。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・都市基盤整備事業基金：都市基盤の整備等を円滑に進めていくため，まちづくり協力金や各年度の繰越金活用などを原資として基金に積み立て，財源確保を図る。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・公共施設整備基金：公共施設の老朽化などを踏まえ，公共施設マネジメントに要する財源を確保できるよう，財政規律ガイドラインに基づく財政基盤強化の視点により優先的に財源配分を行う。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・ふるさとのみどりと環境を守り育てる基金：緑地保全等に係る土地開発公社からの用地買戻しなどに対応できる安定した基金活用のために，前年度繰越金活用計画に基づき積み立てる。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89895FE-0323-4DB4-AA38-E5240EC93EDF}"/>
            </a:ext>
          </a:extLst>
        </xdr:cNvPr>
        <xdr:cNvSpPr>
          <a:spLocks noChangeArrowheads="1"/>
        </xdr:cNvSpPr>
      </xdr:nvSpPr>
      <xdr:spPr bwMode="auto">
        <a:xfrm>
          <a:off x="12481459" y="12519398"/>
          <a:ext cx="2310866" cy="33882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CC2702DA-AF0E-445B-9BB7-A8EDA60078C6}"/>
            </a:ext>
          </a:extLst>
        </xdr:cNvPr>
        <xdr:cNvSpPr>
          <a:spLocks noChangeArrowheads="1"/>
        </xdr:cNvSpPr>
      </xdr:nvSpPr>
      <xdr:spPr bwMode="auto">
        <a:xfrm>
          <a:off x="12398828" y="5279570"/>
          <a:ext cx="10430423" cy="344671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33F0127-228A-4E21-B58F-26FF46AA8454}"/>
            </a:ext>
          </a:extLst>
        </xdr:cNvPr>
        <xdr:cNvSpPr txBox="1"/>
      </xdr:nvSpPr>
      <xdr:spPr>
        <a:xfrm>
          <a:off x="12398828" y="5749290"/>
          <a:ext cx="10429419" cy="2965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前年度繰越金活用計画等に基づき，繰入額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億円余を上回る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万円余の積立てを行ったことから，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万円余の増となった。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急な社会経済状況の変化による市税等の減収や不測の追加財政需要などへの備えとして，財政規模，市税収入額の推移を踏まえて残高の確保を図る。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7D54B053-4C4C-4423-9C97-AA0442EC5BD0}"/>
            </a:ext>
          </a:extLst>
        </xdr:cNvPr>
        <xdr:cNvSpPr>
          <a:spLocks noChangeArrowheads="1"/>
        </xdr:cNvSpPr>
      </xdr:nvSpPr>
      <xdr:spPr bwMode="auto">
        <a:xfrm>
          <a:off x="12481459" y="5368738"/>
          <a:ext cx="1846319" cy="34970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5D8B5E3B-7DCB-4947-909A-EF998C7BFA45}"/>
            </a:ext>
          </a:extLst>
        </xdr:cNvPr>
        <xdr:cNvSpPr>
          <a:spLocks noChangeArrowheads="1"/>
        </xdr:cNvSpPr>
      </xdr:nvSpPr>
      <xdr:spPr bwMode="auto">
        <a:xfrm>
          <a:off x="12398828" y="8876555"/>
          <a:ext cx="10430423" cy="341277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A477FD16-4831-453F-99BB-D3C9D0244A6F}"/>
            </a:ext>
          </a:extLst>
        </xdr:cNvPr>
        <xdr:cNvSpPr txBox="1"/>
      </xdr:nvSpPr>
      <xdr:spPr>
        <a:xfrm>
          <a:off x="12398828" y="9353895"/>
          <a:ext cx="10429419" cy="2912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現状，減債基金を活用した市債の償還を行っていないため，残高の利子収入の積立分が残高の増となっている。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市債の繰上償還や，公債費の増への備えの必要性を検討する中で，必要な残高を確保することとする。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41B9E81D-904E-4A1B-B545-AF2EBD61C927}"/>
            </a:ext>
          </a:extLst>
        </xdr:cNvPr>
        <xdr:cNvSpPr>
          <a:spLocks noChangeArrowheads="1"/>
        </xdr:cNvSpPr>
      </xdr:nvSpPr>
      <xdr:spPr bwMode="auto">
        <a:xfrm>
          <a:off x="12481459" y="897334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2B54CE3-49D6-4B08-9FBA-5F853C96BE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F6BDFB6-BE56-4EF6-B04B-782430F85B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F278BA0-0923-4D82-B949-E435E7DCF73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3D71DF1-14E7-4655-B0B7-3D89C4E9768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BAE0B66-5D0B-42C8-896D-97FC81FD74D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6C7970D-1999-4CB0-B368-9D1E92D57B5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東京都調布市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53AC5FE-8CB2-4314-9B28-E8B09841479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11D5FCE-0703-4086-A7C0-96FD7B77514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671FDB4-93D4-423D-BAE9-E4EDB9E17AC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CF9CF51-40F9-4CC7-A3C0-17CD6A7C20C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4A27D26-0037-4BAD-85DF-04122CEEAE9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DD3F6D3-453B-46B4-AC55-B39EB4A7597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239,348
233,814
21.58
112,436,142
107,946,214
3,907,063
55,492,071
37,502,581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91682C6-7298-4C15-A8A9-876B29B5769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7D4FA53-2209-4833-8D9A-E5E647CC744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249D171-B216-43E9-8C75-8DB31837AB9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6410D92-6E43-4CB8-824C-12E058D4844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64D5716-C15C-45C3-9220-CD72C89479D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C8DC562-2BCE-4216-A0E9-35BB6AEEE07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1977829-E1D2-469E-9300-7DD2C92F50F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56C5056-B3FA-4800-9CB5-B13DD5F7802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BE5BE5C-953E-40CD-AF34-FD36F072C1C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C92A8B0-F768-49E1-BCEA-0BB515028C9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95EFC43-2D64-4B6C-89A1-49891DC7250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BA7CE96-C0D7-40F6-82BC-B3CC731FDFA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213F9BB-33B9-4057-98F3-E8FFEE4063C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E50A4D8-DC02-4546-BEBA-7076D0A93EA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D36EB28-9C7F-4297-8C25-7647512FD05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F8883FB-E019-42F2-B0F3-58F678982E6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10231D8-1587-4572-B2C1-4989ACEC9C4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A8AB0ED-64CB-4F21-9C37-4F5F328DB8B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15C33DD-1684-4AEF-8BB6-9C9B1FF7AB3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C3EC723-0666-4873-8CF1-6F1050A638C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451BD99-0FDC-47E4-A6E8-53DBDF5D2A2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4821188-C50D-4816-9D25-996D42DBA3E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D410456-92E4-4291-9197-1502D04D823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9CD1AF7-1773-4E2D-BD80-42178515745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93A70CB-C03C-4D22-84D2-FA35BF66103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48B67B9-B9E3-4DE3-8E68-2EC036D35CD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144C2E4-D4C9-4998-8945-29D2E633D04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165E58E-EB7F-44BD-BF02-E1AE0A14490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F75F104-093A-4A65-A1CB-C120E716AD7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19242B4-E85D-4CF2-984F-A07283306A1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1B31688-D596-4DC7-937C-EECBCCB68B2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B341AC4-283C-4C96-9024-7908C4E00EB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6806A3A-BB03-4539-A990-54484ACD161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5041B77-1792-4869-8E80-5DA9FF3709D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F5AFFA2-6993-4711-92F6-704DEFF8CE4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調布市の有形固定資産減価償却率は、令和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年度は約</a:t>
          </a:r>
          <a:r>
            <a:rPr kumimoji="1" lang="en-US" altLang="ja-JP" sz="1100">
              <a:latin typeface="ＭＳ Ｐゴシック" panose="020B0600070205080204" pitchFamily="50" charset="-128"/>
              <a:ea typeface="ＭＳ Ｐゴシック" panose="020B0600070205080204" pitchFamily="50" charset="-128"/>
            </a:rPr>
            <a:t>67</a:t>
          </a:r>
          <a:r>
            <a:rPr kumimoji="1" lang="ja-JP" altLang="en-US" sz="1100">
              <a:latin typeface="ＭＳ Ｐゴシック" panose="020B0600070205080204" pitchFamily="50" charset="-128"/>
              <a:ea typeface="ＭＳ Ｐゴシック" panose="020B0600070205080204" pitchFamily="50" charset="-128"/>
            </a:rPr>
            <a:t>％となっており，類似団体平均値・東京都平均値・全国平均値と比較すると高くなっている。老朽化の進捗度合いが比較的高い状況にあり、その要因としては，更新時期を迎えた大規模改修を検討すべき小・中学校等の資産が多くあることが挙げられる。</a:t>
          </a:r>
        </a:p>
        <a:p>
          <a:r>
            <a:rPr kumimoji="1" lang="ja-JP" altLang="en-US" sz="1100">
              <a:latin typeface="ＭＳ Ｐゴシック" panose="020B0600070205080204" pitchFamily="50" charset="-128"/>
              <a:ea typeface="ＭＳ Ｐゴシック" panose="020B0600070205080204" pitchFamily="50" charset="-128"/>
            </a:rPr>
            <a:t>今後も適切な維持保全に向け、計画的に更新・改修等を実施していく必要がある。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04303C7-DBD8-4E21-85CB-BD7089AC9FD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3BC6B12-525C-49DD-A101-ED84A0A5912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E4EC91F-4162-482B-960D-5A656196C24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EA87875-2E72-401C-9AE5-C3445BFAB5C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10D2793C-0524-488C-94DB-4FF95E602797}"/>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D7AD4B2-F139-4E0C-97EC-18645355D4AA}"/>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3624998-2119-49DF-879D-92AF7158586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6FD3F886-5A5E-4779-8C67-2CCBB7E6689B}"/>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9BD4F41-0629-46C1-876A-4F461618314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A9BDF2A-0CCE-43EA-A769-F0C8F5E3D9A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B64DFEBA-FB3C-4862-B532-FAE245FBF85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061F6D4-2C0B-4167-9130-00C06F20DA6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532B187-584E-4F12-AEB6-18BB19DE5E2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4DD8E6F-DD6C-4F83-BBA3-91F27B19568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AA32813A-3E4C-4898-9BC5-E76A740BB8F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1DBA14B-8DAC-4642-8804-67D1632B18D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65" name="直線コネクタ 64">
          <a:extLst>
            <a:ext uri="{FF2B5EF4-FFF2-40B4-BE49-F238E27FC236}">
              <a16:creationId xmlns:a16="http://schemas.microsoft.com/office/drawing/2014/main" id="{0265EF76-DB30-460B-827C-3C10E0BDB109}"/>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66" name="有形固定資産減価償却率最小値テキスト">
          <a:extLst>
            <a:ext uri="{FF2B5EF4-FFF2-40B4-BE49-F238E27FC236}">
              <a16:creationId xmlns:a16="http://schemas.microsoft.com/office/drawing/2014/main" id="{FBFA0E5A-2A9F-4463-B7D6-8FB042FE4B45}"/>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67" name="直線コネクタ 66">
          <a:extLst>
            <a:ext uri="{FF2B5EF4-FFF2-40B4-BE49-F238E27FC236}">
              <a16:creationId xmlns:a16="http://schemas.microsoft.com/office/drawing/2014/main" id="{844D9DC9-12AC-47ED-A5B6-9562D7BF2871}"/>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68" name="有形固定資産減価償却率最大値テキスト">
          <a:extLst>
            <a:ext uri="{FF2B5EF4-FFF2-40B4-BE49-F238E27FC236}">
              <a16:creationId xmlns:a16="http://schemas.microsoft.com/office/drawing/2014/main" id="{53AB0688-FE02-431A-80BD-38BDB278C799}"/>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69" name="直線コネクタ 68">
          <a:extLst>
            <a:ext uri="{FF2B5EF4-FFF2-40B4-BE49-F238E27FC236}">
              <a16:creationId xmlns:a16="http://schemas.microsoft.com/office/drawing/2014/main" id="{16A12D03-FF76-4C8E-BE4C-92ACB57BD60C}"/>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70" name="有形固定資産減価償却率平均値テキスト">
          <a:extLst>
            <a:ext uri="{FF2B5EF4-FFF2-40B4-BE49-F238E27FC236}">
              <a16:creationId xmlns:a16="http://schemas.microsoft.com/office/drawing/2014/main" id="{611CCEFF-EED9-4315-A7FE-A7C50DB63D76}"/>
            </a:ext>
          </a:extLst>
        </xdr:cNvPr>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1" name="フローチャート: 判断 70">
          <a:extLst>
            <a:ext uri="{FF2B5EF4-FFF2-40B4-BE49-F238E27FC236}">
              <a16:creationId xmlns:a16="http://schemas.microsoft.com/office/drawing/2014/main" id="{72896592-D0CA-4E9B-905C-0D2F523EED14}"/>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2" name="フローチャート: 判断 71">
          <a:extLst>
            <a:ext uri="{FF2B5EF4-FFF2-40B4-BE49-F238E27FC236}">
              <a16:creationId xmlns:a16="http://schemas.microsoft.com/office/drawing/2014/main" id="{C1620361-F9F5-4AAC-AA0A-D5E20C39DB99}"/>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3" name="フローチャート: 判断 72">
          <a:extLst>
            <a:ext uri="{FF2B5EF4-FFF2-40B4-BE49-F238E27FC236}">
              <a16:creationId xmlns:a16="http://schemas.microsoft.com/office/drawing/2014/main" id="{589BC84B-AF66-41C5-B98F-FA96569706ED}"/>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74" name="フローチャート: 判断 73">
          <a:extLst>
            <a:ext uri="{FF2B5EF4-FFF2-40B4-BE49-F238E27FC236}">
              <a16:creationId xmlns:a16="http://schemas.microsoft.com/office/drawing/2014/main" id="{92A0621E-4D2F-4A0B-8F6B-D126A410BDEC}"/>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163830</xdr:rowOff>
    </xdr:from>
    <xdr:to>
      <xdr:col>7</xdr:col>
      <xdr:colOff>187325</xdr:colOff>
      <xdr:row>31</xdr:row>
      <xdr:rowOff>93980</xdr:rowOff>
    </xdr:to>
    <xdr:sp macro="" textlink="">
      <xdr:nvSpPr>
        <xdr:cNvPr id="75" name="フローチャート: 判断 74">
          <a:extLst>
            <a:ext uri="{FF2B5EF4-FFF2-40B4-BE49-F238E27FC236}">
              <a16:creationId xmlns:a16="http://schemas.microsoft.com/office/drawing/2014/main" id="{995828C9-CE03-4EBB-8CD1-079A6D18F0BB}"/>
            </a:ext>
          </a:extLst>
        </xdr:cNvPr>
        <xdr:cNvSpPr/>
      </xdr:nvSpPr>
      <xdr:spPr>
        <a:xfrm>
          <a:off x="1714500" y="607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3173AFD-705D-4417-88F4-9E43E39D90A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E20D6F8-418C-4491-8796-10FDC91168B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B0846EC-615F-4042-BC78-4A3824D2B4D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E8577FF-F505-450F-8DA1-2FAE52C38BB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961F5B2-9972-4B98-B97F-D6591034CBD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157903</xdr:rowOff>
    </xdr:from>
    <xdr:to>
      <xdr:col>23</xdr:col>
      <xdr:colOff>136525</xdr:colOff>
      <xdr:row>32</xdr:row>
      <xdr:rowOff>88053</xdr:rowOff>
    </xdr:to>
    <xdr:sp macro="" textlink="">
      <xdr:nvSpPr>
        <xdr:cNvPr id="81" name="楕円 80">
          <a:extLst>
            <a:ext uri="{FF2B5EF4-FFF2-40B4-BE49-F238E27FC236}">
              <a16:creationId xmlns:a16="http://schemas.microsoft.com/office/drawing/2014/main" id="{FD550A7E-5432-4220-8671-176B45CAAA5A}"/>
            </a:ext>
          </a:extLst>
        </xdr:cNvPr>
        <xdr:cNvSpPr/>
      </xdr:nvSpPr>
      <xdr:spPr>
        <a:xfrm>
          <a:off x="4711700" y="62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136330</xdr:rowOff>
    </xdr:from>
    <xdr:ext cx="405111" cy="259045"/>
    <xdr:sp macro="" textlink="">
      <xdr:nvSpPr>
        <xdr:cNvPr id="82" name="有形固定資産減価償却率該当値テキスト">
          <a:extLst>
            <a:ext uri="{FF2B5EF4-FFF2-40B4-BE49-F238E27FC236}">
              <a16:creationId xmlns:a16="http://schemas.microsoft.com/office/drawing/2014/main" id="{F4DF0FC5-C083-4F96-A6AF-319B7E55AE1D}"/>
            </a:ext>
          </a:extLst>
        </xdr:cNvPr>
        <xdr:cNvSpPr txBox="1"/>
      </xdr:nvSpPr>
      <xdr:spPr>
        <a:xfrm>
          <a:off x="4813300" y="6222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136313</xdr:rowOff>
    </xdr:from>
    <xdr:to>
      <xdr:col>19</xdr:col>
      <xdr:colOff>187325</xdr:colOff>
      <xdr:row>32</xdr:row>
      <xdr:rowOff>66463</xdr:rowOff>
    </xdr:to>
    <xdr:sp macro="" textlink="">
      <xdr:nvSpPr>
        <xdr:cNvPr id="83" name="楕円 82">
          <a:extLst>
            <a:ext uri="{FF2B5EF4-FFF2-40B4-BE49-F238E27FC236}">
              <a16:creationId xmlns:a16="http://schemas.microsoft.com/office/drawing/2014/main" id="{A05215EC-C089-4692-9E32-D1F05F8A3D75}"/>
            </a:ext>
          </a:extLst>
        </xdr:cNvPr>
        <xdr:cNvSpPr/>
      </xdr:nvSpPr>
      <xdr:spPr>
        <a:xfrm>
          <a:off x="4000500" y="622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15663</xdr:rowOff>
    </xdr:from>
    <xdr:to>
      <xdr:col>23</xdr:col>
      <xdr:colOff>85725</xdr:colOff>
      <xdr:row>32</xdr:row>
      <xdr:rowOff>37253</xdr:rowOff>
    </xdr:to>
    <xdr:cxnSp macro="">
      <xdr:nvCxnSpPr>
        <xdr:cNvPr id="84" name="直線コネクタ 83">
          <a:extLst>
            <a:ext uri="{FF2B5EF4-FFF2-40B4-BE49-F238E27FC236}">
              <a16:creationId xmlns:a16="http://schemas.microsoft.com/office/drawing/2014/main" id="{13F8C143-E2B0-45B4-B849-ED0C438B7B76}"/>
            </a:ext>
          </a:extLst>
        </xdr:cNvPr>
        <xdr:cNvCxnSpPr/>
      </xdr:nvCxnSpPr>
      <xdr:spPr>
        <a:xfrm>
          <a:off x="4051300" y="6273588"/>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103928</xdr:rowOff>
    </xdr:from>
    <xdr:to>
      <xdr:col>15</xdr:col>
      <xdr:colOff>187325</xdr:colOff>
      <xdr:row>32</xdr:row>
      <xdr:rowOff>34078</xdr:rowOff>
    </xdr:to>
    <xdr:sp macro="" textlink="">
      <xdr:nvSpPr>
        <xdr:cNvPr id="85" name="楕円 84">
          <a:extLst>
            <a:ext uri="{FF2B5EF4-FFF2-40B4-BE49-F238E27FC236}">
              <a16:creationId xmlns:a16="http://schemas.microsoft.com/office/drawing/2014/main" id="{DB148B49-1652-482A-989E-AEC66CA96ABF}"/>
            </a:ext>
          </a:extLst>
        </xdr:cNvPr>
        <xdr:cNvSpPr/>
      </xdr:nvSpPr>
      <xdr:spPr>
        <a:xfrm>
          <a:off x="32385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154728</xdr:rowOff>
    </xdr:from>
    <xdr:to>
      <xdr:col>19</xdr:col>
      <xdr:colOff>136525</xdr:colOff>
      <xdr:row>32</xdr:row>
      <xdr:rowOff>15663</xdr:rowOff>
    </xdr:to>
    <xdr:cxnSp macro="">
      <xdr:nvCxnSpPr>
        <xdr:cNvPr id="86" name="直線コネクタ 85">
          <a:extLst>
            <a:ext uri="{FF2B5EF4-FFF2-40B4-BE49-F238E27FC236}">
              <a16:creationId xmlns:a16="http://schemas.microsoft.com/office/drawing/2014/main" id="{50698813-1A1C-4D17-9C0B-55794CCE3A8D}"/>
            </a:ext>
          </a:extLst>
        </xdr:cNvPr>
        <xdr:cNvCxnSpPr/>
      </xdr:nvCxnSpPr>
      <xdr:spPr>
        <a:xfrm>
          <a:off x="3289300" y="6241203"/>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78740</xdr:rowOff>
    </xdr:from>
    <xdr:to>
      <xdr:col>11</xdr:col>
      <xdr:colOff>187325</xdr:colOff>
      <xdr:row>32</xdr:row>
      <xdr:rowOff>8890</xdr:rowOff>
    </xdr:to>
    <xdr:sp macro="" textlink="">
      <xdr:nvSpPr>
        <xdr:cNvPr id="87" name="楕円 86">
          <a:extLst>
            <a:ext uri="{FF2B5EF4-FFF2-40B4-BE49-F238E27FC236}">
              <a16:creationId xmlns:a16="http://schemas.microsoft.com/office/drawing/2014/main" id="{2F097C85-E4B0-46CB-A98A-549780C3352C}"/>
            </a:ext>
          </a:extLst>
        </xdr:cNvPr>
        <xdr:cNvSpPr/>
      </xdr:nvSpPr>
      <xdr:spPr>
        <a:xfrm>
          <a:off x="2476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129540</xdr:rowOff>
    </xdr:from>
    <xdr:to>
      <xdr:col>15</xdr:col>
      <xdr:colOff>136525</xdr:colOff>
      <xdr:row>31</xdr:row>
      <xdr:rowOff>154728</xdr:rowOff>
    </xdr:to>
    <xdr:cxnSp macro="">
      <xdr:nvCxnSpPr>
        <xdr:cNvPr id="88" name="直線コネクタ 87">
          <a:extLst>
            <a:ext uri="{FF2B5EF4-FFF2-40B4-BE49-F238E27FC236}">
              <a16:creationId xmlns:a16="http://schemas.microsoft.com/office/drawing/2014/main" id="{30BB4F0C-0A6D-4DE2-B689-0289A950F355}"/>
            </a:ext>
          </a:extLst>
        </xdr:cNvPr>
        <xdr:cNvCxnSpPr/>
      </xdr:nvCxnSpPr>
      <xdr:spPr>
        <a:xfrm>
          <a:off x="2527300" y="6216015"/>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46355</xdr:rowOff>
    </xdr:from>
    <xdr:to>
      <xdr:col>7</xdr:col>
      <xdr:colOff>187325</xdr:colOff>
      <xdr:row>31</xdr:row>
      <xdr:rowOff>147955</xdr:rowOff>
    </xdr:to>
    <xdr:sp macro="" textlink="">
      <xdr:nvSpPr>
        <xdr:cNvPr id="89" name="楕円 88">
          <a:extLst>
            <a:ext uri="{FF2B5EF4-FFF2-40B4-BE49-F238E27FC236}">
              <a16:creationId xmlns:a16="http://schemas.microsoft.com/office/drawing/2014/main" id="{445C07A2-BD3D-4918-8BAB-DE7D04F15B6E}"/>
            </a:ext>
          </a:extLst>
        </xdr:cNvPr>
        <xdr:cNvSpPr/>
      </xdr:nvSpPr>
      <xdr:spPr>
        <a:xfrm>
          <a:off x="1714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97155</xdr:rowOff>
    </xdr:from>
    <xdr:to>
      <xdr:col>11</xdr:col>
      <xdr:colOff>136525</xdr:colOff>
      <xdr:row>31</xdr:row>
      <xdr:rowOff>129540</xdr:rowOff>
    </xdr:to>
    <xdr:cxnSp macro="">
      <xdr:nvCxnSpPr>
        <xdr:cNvPr id="90" name="直線コネクタ 89">
          <a:extLst>
            <a:ext uri="{FF2B5EF4-FFF2-40B4-BE49-F238E27FC236}">
              <a16:creationId xmlns:a16="http://schemas.microsoft.com/office/drawing/2014/main" id="{EC8CEA8B-5B89-4802-A13D-004B4A6F69E2}"/>
            </a:ext>
          </a:extLst>
        </xdr:cNvPr>
        <xdr:cNvCxnSpPr/>
      </xdr:nvCxnSpPr>
      <xdr:spPr>
        <a:xfrm>
          <a:off x="1765300" y="618363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91" name="n_1aveValue有形固定資産減価償却率">
          <a:extLst>
            <a:ext uri="{FF2B5EF4-FFF2-40B4-BE49-F238E27FC236}">
              <a16:creationId xmlns:a16="http://schemas.microsoft.com/office/drawing/2014/main" id="{AA9FE090-F691-441E-B4F4-6033157B431C}"/>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92" name="n_2aveValue有形固定資産減価償却率">
          <a:extLst>
            <a:ext uri="{FF2B5EF4-FFF2-40B4-BE49-F238E27FC236}">
              <a16:creationId xmlns:a16="http://schemas.microsoft.com/office/drawing/2014/main" id="{50CE9D1C-ED0F-4AD2-A44A-75B24B6EE010}"/>
            </a:ext>
          </a:extLst>
        </xdr:cNvPr>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93" name="n_3aveValue有形固定資産減価償却率">
          <a:extLst>
            <a:ext uri="{FF2B5EF4-FFF2-40B4-BE49-F238E27FC236}">
              <a16:creationId xmlns:a16="http://schemas.microsoft.com/office/drawing/2014/main" id="{1984651F-A9CB-4377-A8C1-F992F864FDFE}"/>
            </a:ext>
          </a:extLst>
        </xdr:cNvPr>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110507</xdr:rowOff>
    </xdr:from>
    <xdr:ext cx="405111" cy="259045"/>
    <xdr:sp macro="" textlink="">
      <xdr:nvSpPr>
        <xdr:cNvPr id="94" name="n_4aveValue有形固定資産減価償却率">
          <a:extLst>
            <a:ext uri="{FF2B5EF4-FFF2-40B4-BE49-F238E27FC236}">
              <a16:creationId xmlns:a16="http://schemas.microsoft.com/office/drawing/2014/main" id="{A59B12E9-A2D6-4942-B3D0-A030930B7EC7}"/>
            </a:ext>
          </a:extLst>
        </xdr:cNvPr>
        <xdr:cNvSpPr txBox="1"/>
      </xdr:nvSpPr>
      <xdr:spPr>
        <a:xfrm>
          <a:off x="1562744" y="5854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57590</xdr:rowOff>
    </xdr:from>
    <xdr:ext cx="405111" cy="259045"/>
    <xdr:sp macro="" textlink="">
      <xdr:nvSpPr>
        <xdr:cNvPr id="95" name="n_1mainValue有形固定資産減価償却率">
          <a:extLst>
            <a:ext uri="{FF2B5EF4-FFF2-40B4-BE49-F238E27FC236}">
              <a16:creationId xmlns:a16="http://schemas.microsoft.com/office/drawing/2014/main" id="{DD2D2855-3BDE-41FB-BA61-F64E7758D594}"/>
            </a:ext>
          </a:extLst>
        </xdr:cNvPr>
        <xdr:cNvSpPr txBox="1"/>
      </xdr:nvSpPr>
      <xdr:spPr>
        <a:xfrm>
          <a:off x="3836044" y="6315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25205</xdr:rowOff>
    </xdr:from>
    <xdr:ext cx="405111" cy="259045"/>
    <xdr:sp macro="" textlink="">
      <xdr:nvSpPr>
        <xdr:cNvPr id="96" name="n_2mainValue有形固定資産減価償却率">
          <a:extLst>
            <a:ext uri="{FF2B5EF4-FFF2-40B4-BE49-F238E27FC236}">
              <a16:creationId xmlns:a16="http://schemas.microsoft.com/office/drawing/2014/main" id="{2267FE12-A00C-4313-808E-61A0F36789D0}"/>
            </a:ext>
          </a:extLst>
        </xdr:cNvPr>
        <xdr:cNvSpPr txBox="1"/>
      </xdr:nvSpPr>
      <xdr:spPr>
        <a:xfrm>
          <a:off x="30867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17</xdr:rowOff>
    </xdr:from>
    <xdr:ext cx="405111" cy="259045"/>
    <xdr:sp macro="" textlink="">
      <xdr:nvSpPr>
        <xdr:cNvPr id="97" name="n_3mainValue有形固定資産減価償却率">
          <a:extLst>
            <a:ext uri="{FF2B5EF4-FFF2-40B4-BE49-F238E27FC236}">
              <a16:creationId xmlns:a16="http://schemas.microsoft.com/office/drawing/2014/main" id="{02BF9D3E-FDA5-4789-867D-D6E000261B82}"/>
            </a:ext>
          </a:extLst>
        </xdr:cNvPr>
        <xdr:cNvSpPr txBox="1"/>
      </xdr:nvSpPr>
      <xdr:spPr>
        <a:xfrm>
          <a:off x="2324744"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98" name="n_4mainValue有形固定資産減価償却率">
          <a:extLst>
            <a:ext uri="{FF2B5EF4-FFF2-40B4-BE49-F238E27FC236}">
              <a16:creationId xmlns:a16="http://schemas.microsoft.com/office/drawing/2014/main" id="{23398121-2BCE-4C3E-A38F-5859217F7DA1}"/>
            </a:ext>
          </a:extLst>
        </xdr:cNvPr>
        <xdr:cNvSpPr txBox="1"/>
      </xdr:nvSpPr>
      <xdr:spPr>
        <a:xfrm>
          <a:off x="1562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5628649-0EDD-411B-9B00-E85AED755BF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84FEA57-02BF-402E-B5A5-FB86A32EDBC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6205B67-EC42-4299-8EF6-2D5C552FAAC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9F989AF-70DB-4454-8AA0-2917F0BB5AD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96634BD-FB30-4EE6-80D3-6B449605290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99EE110E-6811-4C14-8CB6-3FE4FDC927E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913D2C4-1FF0-48CF-9F0A-AB616FC196D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9ABC30F-CC71-4D06-8EAA-CF4D3A0FC32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C122F60-269D-45CD-BA0B-1346C8508D9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A0ABF80-980D-4246-BA08-BF71671DA90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AE673D8-583A-4AC1-93F6-A859C1056A4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399C42B-42C8-40D5-997E-587261799DF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C9EEE1D-34AF-4D1B-8517-D64E7E9C71B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負担行為に基づく支出予定額の増に伴い、分子となる将来負担額が増となり、令和５年度から比率が大幅に上昇したものの、調布市の債務償還費率は、類似団体内平均値・全国平均値を下回っている状況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引き続き、新規に発行する地方債について、市債バランス及び世代間負担の公平性に留意した借入に努める。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ABB2878A-91C8-4AC2-BC58-E2722627255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6703C7A-2E53-4D68-B72B-DADC9645FCC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082802F-5944-4662-8B39-14DCCCDE13C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98A03E35-4230-4739-BD99-58AB5F9ABDE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E215A3B1-60BA-49AD-BDCA-47224E93D0A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9C0CBA80-4E37-4ECB-832D-33A7EAAB894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193355A1-6FB6-44FD-99E6-842B4E647E89}"/>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345F97C6-AD86-4712-9D2B-90644D04A0F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C12F40CC-04BA-4036-B2E7-05DCA2D04AB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6863D1EF-D344-4B24-A2A6-A3BA31B6E97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2AC41FC0-7ECF-4892-9CEC-C9347E49927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3D45A200-B725-4A60-AC28-03E87032B1E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AD225272-F014-427A-AC39-84E685AE011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B8700BF-745B-413B-B9C4-DEF2383275ED}"/>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A7B4D342-BE6F-48EA-B7F0-BE91A64C4B5F}"/>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63A5D7F1-7019-48B9-AA2F-A4575361B3B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B4E6D021-A433-4ABB-B579-10AA26A28CF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29" name="直線コネクタ 128">
          <a:extLst>
            <a:ext uri="{FF2B5EF4-FFF2-40B4-BE49-F238E27FC236}">
              <a16:creationId xmlns:a16="http://schemas.microsoft.com/office/drawing/2014/main" id="{B8D12A69-2E4F-426C-A218-A9BEA60B50AD}"/>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0" name="債務償還比率最小値テキスト">
          <a:extLst>
            <a:ext uri="{FF2B5EF4-FFF2-40B4-BE49-F238E27FC236}">
              <a16:creationId xmlns:a16="http://schemas.microsoft.com/office/drawing/2014/main" id="{C61DFBF6-AEAA-4392-9C7B-C7FCBB643354}"/>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1" name="直線コネクタ 130">
          <a:extLst>
            <a:ext uri="{FF2B5EF4-FFF2-40B4-BE49-F238E27FC236}">
              <a16:creationId xmlns:a16="http://schemas.microsoft.com/office/drawing/2014/main" id="{18202AC2-2204-4F4F-B666-6C84E214A18B}"/>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7CAD9396-A007-479C-A756-4E7FA885DF67}"/>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48CA8976-D552-4794-ABFB-C1AC8DDCC54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50155</xdr:rowOff>
    </xdr:from>
    <xdr:ext cx="469744" cy="259045"/>
    <xdr:sp macro="" textlink="">
      <xdr:nvSpPr>
        <xdr:cNvPr id="134" name="債務償還比率平均値テキスト">
          <a:extLst>
            <a:ext uri="{FF2B5EF4-FFF2-40B4-BE49-F238E27FC236}">
              <a16:creationId xmlns:a16="http://schemas.microsoft.com/office/drawing/2014/main" id="{24C2E0E6-7BF4-4F27-B2D5-77880D54D644}"/>
            </a:ext>
          </a:extLst>
        </xdr:cNvPr>
        <xdr:cNvSpPr txBox="1"/>
      </xdr:nvSpPr>
      <xdr:spPr>
        <a:xfrm>
          <a:off x="14846300" y="5793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35" name="フローチャート: 判断 134">
          <a:extLst>
            <a:ext uri="{FF2B5EF4-FFF2-40B4-BE49-F238E27FC236}">
              <a16:creationId xmlns:a16="http://schemas.microsoft.com/office/drawing/2014/main" id="{64D48C43-4D14-4942-BDAA-B2F48EA1A776}"/>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36" name="フローチャート: 判断 135">
          <a:extLst>
            <a:ext uri="{FF2B5EF4-FFF2-40B4-BE49-F238E27FC236}">
              <a16:creationId xmlns:a16="http://schemas.microsoft.com/office/drawing/2014/main" id="{D36E0A28-7216-4826-9581-EA0325C9A78F}"/>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37" name="フローチャート: 判断 136">
          <a:extLst>
            <a:ext uri="{FF2B5EF4-FFF2-40B4-BE49-F238E27FC236}">
              <a16:creationId xmlns:a16="http://schemas.microsoft.com/office/drawing/2014/main" id="{71A50CED-A073-4ACC-BE57-0EEA49F49FDB}"/>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38" name="フローチャート: 判断 137">
          <a:extLst>
            <a:ext uri="{FF2B5EF4-FFF2-40B4-BE49-F238E27FC236}">
              <a16:creationId xmlns:a16="http://schemas.microsoft.com/office/drawing/2014/main" id="{40F94D08-9E99-4148-B46B-F7A058100766}"/>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45239</xdr:rowOff>
    </xdr:from>
    <xdr:to>
      <xdr:col>60</xdr:col>
      <xdr:colOff>123825</xdr:colOff>
      <xdr:row>30</xdr:row>
      <xdr:rowOff>146839</xdr:rowOff>
    </xdr:to>
    <xdr:sp macro="" textlink="">
      <xdr:nvSpPr>
        <xdr:cNvPr id="139" name="フローチャート: 判断 138">
          <a:extLst>
            <a:ext uri="{FF2B5EF4-FFF2-40B4-BE49-F238E27FC236}">
              <a16:creationId xmlns:a16="http://schemas.microsoft.com/office/drawing/2014/main" id="{4ACFA1D7-CF9A-414B-B9D5-4CF8AAE886DC}"/>
            </a:ext>
          </a:extLst>
        </xdr:cNvPr>
        <xdr:cNvSpPr/>
      </xdr:nvSpPr>
      <xdr:spPr>
        <a:xfrm>
          <a:off x="11747500" y="596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DAE2C62-6EC3-4C94-94DE-37016B6D4EA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92673D9-1898-4787-BA2D-1FA784E732F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7757762-FA25-4C9C-853B-B030C1B0F7F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8732F6E-29F4-4B4A-9AD3-EBC46849042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9CDE1C5-2E3E-4EE5-A6C5-7ED299E12C1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8926</xdr:rowOff>
    </xdr:from>
    <xdr:to>
      <xdr:col>76</xdr:col>
      <xdr:colOff>73025</xdr:colOff>
      <xdr:row>28</xdr:row>
      <xdr:rowOff>110526</xdr:rowOff>
    </xdr:to>
    <xdr:sp macro="" textlink="">
      <xdr:nvSpPr>
        <xdr:cNvPr id="145" name="楕円 144">
          <a:extLst>
            <a:ext uri="{FF2B5EF4-FFF2-40B4-BE49-F238E27FC236}">
              <a16:creationId xmlns:a16="http://schemas.microsoft.com/office/drawing/2014/main" id="{5ADC89A1-6579-40D2-BE87-A7BF8B6A936A}"/>
            </a:ext>
          </a:extLst>
        </xdr:cNvPr>
        <xdr:cNvSpPr/>
      </xdr:nvSpPr>
      <xdr:spPr>
        <a:xfrm>
          <a:off x="14744700" y="558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31803</xdr:rowOff>
    </xdr:from>
    <xdr:ext cx="469744" cy="259045"/>
    <xdr:sp macro="" textlink="">
      <xdr:nvSpPr>
        <xdr:cNvPr id="146" name="債務償還比率該当値テキスト">
          <a:extLst>
            <a:ext uri="{FF2B5EF4-FFF2-40B4-BE49-F238E27FC236}">
              <a16:creationId xmlns:a16="http://schemas.microsoft.com/office/drawing/2014/main" id="{1A3EF245-A8E8-4AB0-8E3E-71F1AD09EB51}"/>
            </a:ext>
          </a:extLst>
        </xdr:cNvPr>
        <xdr:cNvSpPr txBox="1"/>
      </xdr:nvSpPr>
      <xdr:spPr>
        <a:xfrm>
          <a:off x="14846300" y="5432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133150</xdr:rowOff>
    </xdr:from>
    <xdr:to>
      <xdr:col>72</xdr:col>
      <xdr:colOff>123825</xdr:colOff>
      <xdr:row>27</xdr:row>
      <xdr:rowOff>63300</xdr:rowOff>
    </xdr:to>
    <xdr:sp macro="" textlink="">
      <xdr:nvSpPr>
        <xdr:cNvPr id="147" name="楕円 146">
          <a:extLst>
            <a:ext uri="{FF2B5EF4-FFF2-40B4-BE49-F238E27FC236}">
              <a16:creationId xmlns:a16="http://schemas.microsoft.com/office/drawing/2014/main" id="{4AEB109D-385D-48B7-892A-C00209BDB897}"/>
            </a:ext>
          </a:extLst>
        </xdr:cNvPr>
        <xdr:cNvSpPr/>
      </xdr:nvSpPr>
      <xdr:spPr>
        <a:xfrm>
          <a:off x="14033500" y="536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12500</xdr:rowOff>
    </xdr:from>
    <xdr:to>
      <xdr:col>76</xdr:col>
      <xdr:colOff>22225</xdr:colOff>
      <xdr:row>28</xdr:row>
      <xdr:rowOff>59726</xdr:rowOff>
    </xdr:to>
    <xdr:cxnSp macro="">
      <xdr:nvCxnSpPr>
        <xdr:cNvPr id="148" name="直線コネクタ 147">
          <a:extLst>
            <a:ext uri="{FF2B5EF4-FFF2-40B4-BE49-F238E27FC236}">
              <a16:creationId xmlns:a16="http://schemas.microsoft.com/office/drawing/2014/main" id="{9154CAA6-2EF0-4271-ADEA-C9BC866BC343}"/>
            </a:ext>
          </a:extLst>
        </xdr:cNvPr>
        <xdr:cNvCxnSpPr/>
      </xdr:nvCxnSpPr>
      <xdr:spPr>
        <a:xfrm>
          <a:off x="14084300" y="5413175"/>
          <a:ext cx="711200" cy="21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17063</xdr:rowOff>
    </xdr:from>
    <xdr:to>
      <xdr:col>68</xdr:col>
      <xdr:colOff>123825</xdr:colOff>
      <xdr:row>27</xdr:row>
      <xdr:rowOff>118663</xdr:rowOff>
    </xdr:to>
    <xdr:sp macro="" textlink="">
      <xdr:nvSpPr>
        <xdr:cNvPr id="149" name="楕円 148">
          <a:extLst>
            <a:ext uri="{FF2B5EF4-FFF2-40B4-BE49-F238E27FC236}">
              <a16:creationId xmlns:a16="http://schemas.microsoft.com/office/drawing/2014/main" id="{3734DDCA-5252-4B9A-BF0E-DEA18AF7FA18}"/>
            </a:ext>
          </a:extLst>
        </xdr:cNvPr>
        <xdr:cNvSpPr/>
      </xdr:nvSpPr>
      <xdr:spPr>
        <a:xfrm>
          <a:off x="13271500" y="541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12500</xdr:rowOff>
    </xdr:from>
    <xdr:to>
      <xdr:col>72</xdr:col>
      <xdr:colOff>73025</xdr:colOff>
      <xdr:row>27</xdr:row>
      <xdr:rowOff>67863</xdr:rowOff>
    </xdr:to>
    <xdr:cxnSp macro="">
      <xdr:nvCxnSpPr>
        <xdr:cNvPr id="150" name="直線コネクタ 149">
          <a:extLst>
            <a:ext uri="{FF2B5EF4-FFF2-40B4-BE49-F238E27FC236}">
              <a16:creationId xmlns:a16="http://schemas.microsoft.com/office/drawing/2014/main" id="{6411493F-AB7E-462E-BA7E-2A62894777EB}"/>
            </a:ext>
          </a:extLst>
        </xdr:cNvPr>
        <xdr:cNvCxnSpPr/>
      </xdr:nvCxnSpPr>
      <xdr:spPr>
        <a:xfrm flipV="1">
          <a:off x="13322300" y="5413175"/>
          <a:ext cx="762000" cy="5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67645</xdr:rowOff>
    </xdr:from>
    <xdr:to>
      <xdr:col>64</xdr:col>
      <xdr:colOff>123825</xdr:colOff>
      <xdr:row>27</xdr:row>
      <xdr:rowOff>169245</xdr:rowOff>
    </xdr:to>
    <xdr:sp macro="" textlink="">
      <xdr:nvSpPr>
        <xdr:cNvPr id="151" name="楕円 150">
          <a:extLst>
            <a:ext uri="{FF2B5EF4-FFF2-40B4-BE49-F238E27FC236}">
              <a16:creationId xmlns:a16="http://schemas.microsoft.com/office/drawing/2014/main" id="{69C0512A-134A-4277-9494-35C8DD30AD02}"/>
            </a:ext>
          </a:extLst>
        </xdr:cNvPr>
        <xdr:cNvSpPr/>
      </xdr:nvSpPr>
      <xdr:spPr>
        <a:xfrm>
          <a:off x="12509500" y="546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67863</xdr:rowOff>
    </xdr:from>
    <xdr:to>
      <xdr:col>68</xdr:col>
      <xdr:colOff>73025</xdr:colOff>
      <xdr:row>27</xdr:row>
      <xdr:rowOff>118445</xdr:rowOff>
    </xdr:to>
    <xdr:cxnSp macro="">
      <xdr:nvCxnSpPr>
        <xdr:cNvPr id="152" name="直線コネクタ 151">
          <a:extLst>
            <a:ext uri="{FF2B5EF4-FFF2-40B4-BE49-F238E27FC236}">
              <a16:creationId xmlns:a16="http://schemas.microsoft.com/office/drawing/2014/main" id="{BA88801A-7F40-475B-A745-124E010062F6}"/>
            </a:ext>
          </a:extLst>
        </xdr:cNvPr>
        <xdr:cNvCxnSpPr/>
      </xdr:nvCxnSpPr>
      <xdr:spPr>
        <a:xfrm flipV="1">
          <a:off x="12560300" y="5468538"/>
          <a:ext cx="762000" cy="5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157090</xdr:rowOff>
    </xdr:from>
    <xdr:to>
      <xdr:col>60</xdr:col>
      <xdr:colOff>123825</xdr:colOff>
      <xdr:row>28</xdr:row>
      <xdr:rowOff>87240</xdr:rowOff>
    </xdr:to>
    <xdr:sp macro="" textlink="">
      <xdr:nvSpPr>
        <xdr:cNvPr id="153" name="楕円 152">
          <a:extLst>
            <a:ext uri="{FF2B5EF4-FFF2-40B4-BE49-F238E27FC236}">
              <a16:creationId xmlns:a16="http://schemas.microsoft.com/office/drawing/2014/main" id="{2BD357C9-EEAE-4EA7-A1F6-56453B234798}"/>
            </a:ext>
          </a:extLst>
        </xdr:cNvPr>
        <xdr:cNvSpPr/>
      </xdr:nvSpPr>
      <xdr:spPr>
        <a:xfrm>
          <a:off x="11747500" y="55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118445</xdr:rowOff>
    </xdr:from>
    <xdr:to>
      <xdr:col>64</xdr:col>
      <xdr:colOff>73025</xdr:colOff>
      <xdr:row>28</xdr:row>
      <xdr:rowOff>36440</xdr:rowOff>
    </xdr:to>
    <xdr:cxnSp macro="">
      <xdr:nvCxnSpPr>
        <xdr:cNvPr id="154" name="直線コネクタ 153">
          <a:extLst>
            <a:ext uri="{FF2B5EF4-FFF2-40B4-BE49-F238E27FC236}">
              <a16:creationId xmlns:a16="http://schemas.microsoft.com/office/drawing/2014/main" id="{4F8647A0-99F0-48EC-8ED9-367982786F9A}"/>
            </a:ext>
          </a:extLst>
        </xdr:cNvPr>
        <xdr:cNvCxnSpPr/>
      </xdr:nvCxnSpPr>
      <xdr:spPr>
        <a:xfrm flipV="1">
          <a:off x="11798300" y="5519120"/>
          <a:ext cx="762000" cy="8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168002</xdr:rowOff>
    </xdr:from>
    <xdr:ext cx="469744" cy="259045"/>
    <xdr:sp macro="" textlink="">
      <xdr:nvSpPr>
        <xdr:cNvPr id="155" name="n_1aveValue債務償還比率">
          <a:extLst>
            <a:ext uri="{FF2B5EF4-FFF2-40B4-BE49-F238E27FC236}">
              <a16:creationId xmlns:a16="http://schemas.microsoft.com/office/drawing/2014/main" id="{5D392C7D-0B1E-4808-8A1B-A0D3F9D24972}"/>
            </a:ext>
          </a:extLst>
        </xdr:cNvPr>
        <xdr:cNvSpPr txBox="1"/>
      </xdr:nvSpPr>
      <xdr:spPr>
        <a:xfrm>
          <a:off x="13836727" y="591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13207</xdr:rowOff>
    </xdr:from>
    <xdr:ext cx="469744" cy="259045"/>
    <xdr:sp macro="" textlink="">
      <xdr:nvSpPr>
        <xdr:cNvPr id="156" name="n_2aveValue債務償還比率">
          <a:extLst>
            <a:ext uri="{FF2B5EF4-FFF2-40B4-BE49-F238E27FC236}">
              <a16:creationId xmlns:a16="http://schemas.microsoft.com/office/drawing/2014/main" id="{4ADEE7A1-8E1D-415C-BC4C-AEB38CF5470B}"/>
            </a:ext>
          </a:extLst>
        </xdr:cNvPr>
        <xdr:cNvSpPr txBox="1"/>
      </xdr:nvSpPr>
      <xdr:spPr>
        <a:xfrm>
          <a:off x="13087427" y="592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147954</xdr:rowOff>
    </xdr:from>
    <xdr:ext cx="469744" cy="259045"/>
    <xdr:sp macro="" textlink="">
      <xdr:nvSpPr>
        <xdr:cNvPr id="157" name="n_3aveValue債務償還比率">
          <a:extLst>
            <a:ext uri="{FF2B5EF4-FFF2-40B4-BE49-F238E27FC236}">
              <a16:creationId xmlns:a16="http://schemas.microsoft.com/office/drawing/2014/main" id="{191257DD-48EC-4E94-B52C-9AECAFF69965}"/>
            </a:ext>
          </a:extLst>
        </xdr:cNvPr>
        <xdr:cNvSpPr txBox="1"/>
      </xdr:nvSpPr>
      <xdr:spPr>
        <a:xfrm>
          <a:off x="12325427" y="589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137966</xdr:rowOff>
    </xdr:from>
    <xdr:ext cx="469744" cy="259045"/>
    <xdr:sp macro="" textlink="">
      <xdr:nvSpPr>
        <xdr:cNvPr id="158" name="n_4aveValue債務償還比率">
          <a:extLst>
            <a:ext uri="{FF2B5EF4-FFF2-40B4-BE49-F238E27FC236}">
              <a16:creationId xmlns:a16="http://schemas.microsoft.com/office/drawing/2014/main" id="{2DE62F6F-7414-42E4-A02E-563B431B281E}"/>
            </a:ext>
          </a:extLst>
        </xdr:cNvPr>
        <xdr:cNvSpPr txBox="1"/>
      </xdr:nvSpPr>
      <xdr:spPr>
        <a:xfrm>
          <a:off x="11563427" y="605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79827</xdr:rowOff>
    </xdr:from>
    <xdr:ext cx="405111" cy="259045"/>
    <xdr:sp macro="" textlink="">
      <xdr:nvSpPr>
        <xdr:cNvPr id="159" name="n_1mainValue債務償還比率">
          <a:extLst>
            <a:ext uri="{FF2B5EF4-FFF2-40B4-BE49-F238E27FC236}">
              <a16:creationId xmlns:a16="http://schemas.microsoft.com/office/drawing/2014/main" id="{C8117CF5-DA37-4853-9B1E-B5EB6ED869E0}"/>
            </a:ext>
          </a:extLst>
        </xdr:cNvPr>
        <xdr:cNvSpPr txBox="1"/>
      </xdr:nvSpPr>
      <xdr:spPr>
        <a:xfrm>
          <a:off x="13869044" y="513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135190</xdr:rowOff>
    </xdr:from>
    <xdr:ext cx="469744" cy="259045"/>
    <xdr:sp macro="" textlink="">
      <xdr:nvSpPr>
        <xdr:cNvPr id="160" name="n_2mainValue債務償還比率">
          <a:extLst>
            <a:ext uri="{FF2B5EF4-FFF2-40B4-BE49-F238E27FC236}">
              <a16:creationId xmlns:a16="http://schemas.microsoft.com/office/drawing/2014/main" id="{07129D64-23EC-484C-82D4-34FB0B50CAFA}"/>
            </a:ext>
          </a:extLst>
        </xdr:cNvPr>
        <xdr:cNvSpPr txBox="1"/>
      </xdr:nvSpPr>
      <xdr:spPr>
        <a:xfrm>
          <a:off x="13087427" y="51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14322</xdr:rowOff>
    </xdr:from>
    <xdr:ext cx="469744" cy="259045"/>
    <xdr:sp macro="" textlink="">
      <xdr:nvSpPr>
        <xdr:cNvPr id="161" name="n_3mainValue債務償還比率">
          <a:extLst>
            <a:ext uri="{FF2B5EF4-FFF2-40B4-BE49-F238E27FC236}">
              <a16:creationId xmlns:a16="http://schemas.microsoft.com/office/drawing/2014/main" id="{144EF4CE-4435-49F6-BDDB-92520AD4ECF5}"/>
            </a:ext>
          </a:extLst>
        </xdr:cNvPr>
        <xdr:cNvSpPr txBox="1"/>
      </xdr:nvSpPr>
      <xdr:spPr>
        <a:xfrm>
          <a:off x="12325427" y="524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103767</xdr:rowOff>
    </xdr:from>
    <xdr:ext cx="469744" cy="259045"/>
    <xdr:sp macro="" textlink="">
      <xdr:nvSpPr>
        <xdr:cNvPr id="162" name="n_4mainValue債務償還比率">
          <a:extLst>
            <a:ext uri="{FF2B5EF4-FFF2-40B4-BE49-F238E27FC236}">
              <a16:creationId xmlns:a16="http://schemas.microsoft.com/office/drawing/2014/main" id="{0E158C11-FEE1-4CB2-8417-783A19C509E3}"/>
            </a:ext>
          </a:extLst>
        </xdr:cNvPr>
        <xdr:cNvSpPr txBox="1"/>
      </xdr:nvSpPr>
      <xdr:spPr>
        <a:xfrm>
          <a:off x="11563427" y="533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82C0B0D7-4572-45E8-B8FF-0AB6D8BDAB3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E4EC08A4-454B-4249-9970-3A9B39013F0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4B172CCB-A102-4DEF-B0DC-2F89FD9951E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C5AA75F-8C0F-40F0-8BB4-14A43008072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CF894D02-4528-434A-907C-B880EE9FE22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9FBE5775-1079-4C3B-9025-5EE39700F84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B295A80-A11F-458C-96EF-1678C6DE0D3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9FEE89-9904-4E15-9D88-60C2463DBB5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C390A7C-0324-4C51-939B-AC02277CE22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3457DED-8400-40F9-803F-0F7A2227725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東京都調布市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001C38-30B4-48C1-8FF7-E17DCE71B53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0FDD94-8987-410A-A830-BAAD1124A23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930802-12AE-4C30-8F8C-A1CEA4FEA3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50FE203-830E-4CCD-9587-2F5D9E47D3E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36728A0-3E14-427B-87B7-6B9E91D8590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F69F6D-DA89-428F-9C79-1A51DBB41CA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239,348
233,814
21.58
112,436,142
107,946,214
3,907,063
55,492,071
37,502,581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CDC8945-9E08-40DF-B899-6CFD8985350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56FE81A-D13C-44E9-A0F5-196D8A81C8E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AD1717-A1AB-4B22-BEE9-48ED6188E53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AB7BD3-1BC4-4E37-B043-C7E4F44B4B5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092BB4-B14E-4210-8325-0C14760AA7F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6CD8BE5-573E-4DB4-9E6A-ACCB5956615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5AC71C7-099C-4637-8A80-6B98E49EB5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1B300BF-284F-4EEC-AD3A-00AD0BF879E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D84E8EC-8D50-4619-ADF8-F99852E2472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0128A64-3B84-40B2-9AB8-C9377A327F1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AD2F2B6-5846-4290-81BB-76CECF09059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5255A3D-1EF5-43EA-98AD-81724A6D15C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89CE56B-6CF7-4D98-8103-5D42C6EE473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ED51AF7-5FE3-4AFD-9298-F8529B5A2C0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6F87CC-313F-4F1D-87A6-03D9A9C6872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0CFECA-7705-4DB5-AF5D-E897C19D8DF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23B426-AC69-4058-A0A6-D895D20851C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F20E3CD-F15C-4AB7-AC0E-3EE02715E91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4E3939A-07E6-4C82-A507-753F8A876D7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B2C100E-8F62-45AE-A2FE-B36CCCA855A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3C48B9-7072-4495-98CE-D3B332212B9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7D2EBEB-6C2B-4556-92C6-A08F290B9DE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70CFDFE-BBAB-4E5A-BDBA-9A04050474A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EADE2FD-C12C-4636-99B5-86A01E4E82D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5BEC61-6B5E-4A8B-935A-7FDACE78397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6BB3213-BED0-471B-B3D1-90820EEB5F8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647D8CE-9D89-4E45-A603-17B338DA044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178432-EA44-4722-90C6-E29E90EC7C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2686A1-2A57-45B5-B2D5-CA4FFFCA7D8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C5CB7CF-86FE-4EBB-90DD-2C5107756B7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A72C748-7F4E-4D04-AA26-9D3A3ED806F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8C55D9-0B7B-481F-9FB3-EA2D7CD3684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C207037-4E79-4C7B-B5CC-C48A5E6DADF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1F5D95C-DA99-43F4-B0D8-B32BAB557B8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D52986B-0FD7-4470-87EA-BCF092D4E49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6477CF4-1F85-4E6D-803C-F428D01A4F8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400B85E-FCD4-4A3D-9435-29EBD9B1401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FFB78D9-27B1-4019-B096-51A18FEF2E4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4DA9FD4-B825-46CA-A761-31EC143E98F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C85C3B7-AE8A-42AE-BF43-B67FF27E583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8EC1CDD-7103-4055-95A9-42B04D3D04F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6B510CE-7B64-4BAA-B8C9-05723F6066B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C2CE608-0F9F-4464-A20D-E7473BE85FA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BF04A5A-43B2-4069-9F27-65A533C68FF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AB14780-82FD-4833-9644-253ED3EB93C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60517666-9305-445E-A5F9-DB26924A40C5}"/>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059F5385-4D2D-44EF-8B44-EEDD31E9ADEB}"/>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C9BF35D1-101E-4556-B86A-4FEE90D26B47}"/>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DD584F88-F83D-4640-9D2A-3C31C8B990E7}"/>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FAED3978-A842-4347-B0F2-3B47B749AF2A}"/>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D002FD98-E49B-4297-A6B5-5DB82AD4B98C}"/>
            </a:ext>
          </a:extLst>
        </xdr:cNvPr>
        <xdr:cNvSpPr txBox="1"/>
      </xdr:nvSpPr>
      <xdr:spPr>
        <a:xfrm>
          <a:off x="4673600"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C550640C-324B-427D-A7D9-5FC03921B235}"/>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EF9BE158-95C7-430F-B23A-576E43F4FC49}"/>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A07619CF-9950-4072-8505-0B18D38AB61E}"/>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BDD0A850-A780-4020-B8BA-133F91C53621}"/>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635</xdr:rowOff>
    </xdr:from>
    <xdr:to>
      <xdr:col>6</xdr:col>
      <xdr:colOff>38100</xdr:colOff>
      <xdr:row>38</xdr:row>
      <xdr:rowOff>102235</xdr:rowOff>
    </xdr:to>
    <xdr:sp macro="" textlink="">
      <xdr:nvSpPr>
        <xdr:cNvPr id="67" name="フローチャート: 判断 66">
          <a:extLst>
            <a:ext uri="{FF2B5EF4-FFF2-40B4-BE49-F238E27FC236}">
              <a16:creationId xmlns:a16="http://schemas.microsoft.com/office/drawing/2014/main" id="{DF77CF39-0101-416F-87B1-6F0D62CFF8CC}"/>
            </a:ext>
          </a:extLst>
        </xdr:cNvPr>
        <xdr:cNvSpPr/>
      </xdr:nvSpPr>
      <xdr:spPr>
        <a:xfrm>
          <a:off x="1079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DFF568F-E036-43D4-BE74-E37A89C47DC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1CC9EAB-F639-42F3-AA71-7710A349062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AD1F748-01E7-429B-B4A7-788977802EB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B2D0602-7E52-4BB2-84F6-1307A768A93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CE4ED03-B94B-4AE8-9E3F-52F68BFACE1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27305</xdr:rowOff>
    </xdr:from>
    <xdr:to>
      <xdr:col>24</xdr:col>
      <xdr:colOff>114300</xdr:colOff>
      <xdr:row>39</xdr:row>
      <xdr:rowOff>128905</xdr:rowOff>
    </xdr:to>
    <xdr:sp macro="" textlink="">
      <xdr:nvSpPr>
        <xdr:cNvPr id="73" name="楕円 72">
          <a:extLst>
            <a:ext uri="{FF2B5EF4-FFF2-40B4-BE49-F238E27FC236}">
              <a16:creationId xmlns:a16="http://schemas.microsoft.com/office/drawing/2014/main" id="{51E008CA-5613-408B-B9D1-8977E7C8EC38}"/>
            </a:ext>
          </a:extLst>
        </xdr:cNvPr>
        <xdr:cNvSpPr/>
      </xdr:nvSpPr>
      <xdr:spPr>
        <a:xfrm>
          <a:off x="45847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5732</xdr:rowOff>
    </xdr:from>
    <xdr:ext cx="405111" cy="259045"/>
    <xdr:sp macro="" textlink="">
      <xdr:nvSpPr>
        <xdr:cNvPr id="74" name="【道路】&#10;有形固定資産減価償却率該当値テキスト">
          <a:extLst>
            <a:ext uri="{FF2B5EF4-FFF2-40B4-BE49-F238E27FC236}">
              <a16:creationId xmlns:a16="http://schemas.microsoft.com/office/drawing/2014/main" id="{A55B49D4-19F3-471F-998A-2A62C8106FEA}"/>
            </a:ext>
          </a:extLst>
        </xdr:cNvPr>
        <xdr:cNvSpPr txBox="1"/>
      </xdr:nvSpPr>
      <xdr:spPr>
        <a:xfrm>
          <a:off x="4673600"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36830</xdr:rowOff>
    </xdr:from>
    <xdr:to>
      <xdr:col>20</xdr:col>
      <xdr:colOff>38100</xdr:colOff>
      <xdr:row>39</xdr:row>
      <xdr:rowOff>138430</xdr:rowOff>
    </xdr:to>
    <xdr:sp macro="" textlink="">
      <xdr:nvSpPr>
        <xdr:cNvPr id="75" name="楕円 74">
          <a:extLst>
            <a:ext uri="{FF2B5EF4-FFF2-40B4-BE49-F238E27FC236}">
              <a16:creationId xmlns:a16="http://schemas.microsoft.com/office/drawing/2014/main" id="{EC035748-0F80-43B5-A8DB-573E906EB564}"/>
            </a:ext>
          </a:extLst>
        </xdr:cNvPr>
        <xdr:cNvSpPr/>
      </xdr:nvSpPr>
      <xdr:spPr>
        <a:xfrm>
          <a:off x="3746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78105</xdr:rowOff>
    </xdr:from>
    <xdr:to>
      <xdr:col>24</xdr:col>
      <xdr:colOff>63500</xdr:colOff>
      <xdr:row>39</xdr:row>
      <xdr:rowOff>87630</xdr:rowOff>
    </xdr:to>
    <xdr:cxnSp macro="">
      <xdr:nvCxnSpPr>
        <xdr:cNvPr id="76" name="直線コネクタ 75">
          <a:extLst>
            <a:ext uri="{FF2B5EF4-FFF2-40B4-BE49-F238E27FC236}">
              <a16:creationId xmlns:a16="http://schemas.microsoft.com/office/drawing/2014/main" id="{131E6949-BCCD-40EF-BD14-2EB4C0B357C2}"/>
            </a:ext>
          </a:extLst>
        </xdr:cNvPr>
        <xdr:cNvCxnSpPr/>
      </xdr:nvCxnSpPr>
      <xdr:spPr>
        <a:xfrm flipV="1">
          <a:off x="3797300" y="67646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15875</xdr:rowOff>
    </xdr:from>
    <xdr:to>
      <xdr:col>15</xdr:col>
      <xdr:colOff>101600</xdr:colOff>
      <xdr:row>39</xdr:row>
      <xdr:rowOff>117475</xdr:rowOff>
    </xdr:to>
    <xdr:sp macro="" textlink="">
      <xdr:nvSpPr>
        <xdr:cNvPr id="77" name="楕円 76">
          <a:extLst>
            <a:ext uri="{FF2B5EF4-FFF2-40B4-BE49-F238E27FC236}">
              <a16:creationId xmlns:a16="http://schemas.microsoft.com/office/drawing/2014/main" id="{53717319-7071-47D1-9080-75DC49B64F2B}"/>
            </a:ext>
          </a:extLst>
        </xdr:cNvPr>
        <xdr:cNvSpPr/>
      </xdr:nvSpPr>
      <xdr:spPr>
        <a:xfrm>
          <a:off x="2857500" y="670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66675</xdr:rowOff>
    </xdr:from>
    <xdr:to>
      <xdr:col>19</xdr:col>
      <xdr:colOff>177800</xdr:colOff>
      <xdr:row>39</xdr:row>
      <xdr:rowOff>87630</xdr:rowOff>
    </xdr:to>
    <xdr:cxnSp macro="">
      <xdr:nvCxnSpPr>
        <xdr:cNvPr id="78" name="直線コネクタ 77">
          <a:extLst>
            <a:ext uri="{FF2B5EF4-FFF2-40B4-BE49-F238E27FC236}">
              <a16:creationId xmlns:a16="http://schemas.microsoft.com/office/drawing/2014/main" id="{36957E6E-F1A9-4872-88B9-2C10598F16C6}"/>
            </a:ext>
          </a:extLst>
        </xdr:cNvPr>
        <xdr:cNvCxnSpPr/>
      </xdr:nvCxnSpPr>
      <xdr:spPr>
        <a:xfrm>
          <a:off x="2908300" y="67532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170180</xdr:rowOff>
    </xdr:from>
    <xdr:to>
      <xdr:col>10</xdr:col>
      <xdr:colOff>165100</xdr:colOff>
      <xdr:row>39</xdr:row>
      <xdr:rowOff>100330</xdr:rowOff>
    </xdr:to>
    <xdr:sp macro="" textlink="">
      <xdr:nvSpPr>
        <xdr:cNvPr id="79" name="楕円 78">
          <a:extLst>
            <a:ext uri="{FF2B5EF4-FFF2-40B4-BE49-F238E27FC236}">
              <a16:creationId xmlns:a16="http://schemas.microsoft.com/office/drawing/2014/main" id="{BB868865-1284-49A4-A7D0-2DD72DB49210}"/>
            </a:ext>
          </a:extLst>
        </xdr:cNvPr>
        <xdr:cNvSpPr/>
      </xdr:nvSpPr>
      <xdr:spPr>
        <a:xfrm>
          <a:off x="1968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49530</xdr:rowOff>
    </xdr:from>
    <xdr:to>
      <xdr:col>15</xdr:col>
      <xdr:colOff>50800</xdr:colOff>
      <xdr:row>39</xdr:row>
      <xdr:rowOff>66675</xdr:rowOff>
    </xdr:to>
    <xdr:cxnSp macro="">
      <xdr:nvCxnSpPr>
        <xdr:cNvPr id="80" name="直線コネクタ 79">
          <a:extLst>
            <a:ext uri="{FF2B5EF4-FFF2-40B4-BE49-F238E27FC236}">
              <a16:creationId xmlns:a16="http://schemas.microsoft.com/office/drawing/2014/main" id="{5BFB2559-CE23-4695-8F72-83FC08F4AF7D}"/>
            </a:ext>
          </a:extLst>
        </xdr:cNvPr>
        <xdr:cNvCxnSpPr/>
      </xdr:nvCxnSpPr>
      <xdr:spPr>
        <a:xfrm>
          <a:off x="2019300" y="67360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145415</xdr:rowOff>
    </xdr:from>
    <xdr:to>
      <xdr:col>6</xdr:col>
      <xdr:colOff>38100</xdr:colOff>
      <xdr:row>39</xdr:row>
      <xdr:rowOff>75565</xdr:rowOff>
    </xdr:to>
    <xdr:sp macro="" textlink="">
      <xdr:nvSpPr>
        <xdr:cNvPr id="81" name="楕円 80">
          <a:extLst>
            <a:ext uri="{FF2B5EF4-FFF2-40B4-BE49-F238E27FC236}">
              <a16:creationId xmlns:a16="http://schemas.microsoft.com/office/drawing/2014/main" id="{B35CD8A6-8582-4D5D-AB54-45A7356347A5}"/>
            </a:ext>
          </a:extLst>
        </xdr:cNvPr>
        <xdr:cNvSpPr/>
      </xdr:nvSpPr>
      <xdr:spPr>
        <a:xfrm>
          <a:off x="1079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24765</xdr:rowOff>
    </xdr:from>
    <xdr:to>
      <xdr:col>10</xdr:col>
      <xdr:colOff>114300</xdr:colOff>
      <xdr:row>39</xdr:row>
      <xdr:rowOff>49530</xdr:rowOff>
    </xdr:to>
    <xdr:cxnSp macro="">
      <xdr:nvCxnSpPr>
        <xdr:cNvPr id="82" name="直線コネクタ 81">
          <a:extLst>
            <a:ext uri="{FF2B5EF4-FFF2-40B4-BE49-F238E27FC236}">
              <a16:creationId xmlns:a16="http://schemas.microsoft.com/office/drawing/2014/main" id="{16E4824F-783C-4760-A0B2-A21A63A3A4C6}"/>
            </a:ext>
          </a:extLst>
        </xdr:cNvPr>
        <xdr:cNvCxnSpPr/>
      </xdr:nvCxnSpPr>
      <xdr:spPr>
        <a:xfrm>
          <a:off x="1130300" y="67113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6CB42E4B-E8A8-4C6A-AEDC-B4AF8F179A4B}"/>
            </a:ext>
          </a:extLst>
        </xdr:cNvPr>
        <xdr:cNvSpPr txBox="1"/>
      </xdr:nvSpPr>
      <xdr:spPr>
        <a:xfrm>
          <a:off x="35820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F40002EE-B2EA-450C-B26E-9E9455CD3C53}"/>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8CE6B534-EB71-44DF-B06A-E0C358DC861D}"/>
            </a:ext>
          </a:extLst>
        </xdr:cNvPr>
        <xdr:cNvSpPr txBox="1"/>
      </xdr:nvSpPr>
      <xdr:spPr>
        <a:xfrm>
          <a:off x="1816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118762</xdr:rowOff>
    </xdr:from>
    <xdr:ext cx="405111" cy="259045"/>
    <xdr:sp macro="" textlink="">
      <xdr:nvSpPr>
        <xdr:cNvPr id="86" name="n_4aveValue【道路】&#10;有形固定資産減価償却率">
          <a:extLst>
            <a:ext uri="{FF2B5EF4-FFF2-40B4-BE49-F238E27FC236}">
              <a16:creationId xmlns:a16="http://schemas.microsoft.com/office/drawing/2014/main" id="{7A7D01D0-3C27-49DD-88F1-C414CD4EE77C}"/>
            </a:ext>
          </a:extLst>
        </xdr:cNvPr>
        <xdr:cNvSpPr txBox="1"/>
      </xdr:nvSpPr>
      <xdr:spPr>
        <a:xfrm>
          <a:off x="927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129557</xdr:rowOff>
    </xdr:from>
    <xdr:ext cx="405111" cy="259045"/>
    <xdr:sp macro="" textlink="">
      <xdr:nvSpPr>
        <xdr:cNvPr id="87" name="n_1mainValue【道路】&#10;有形固定資産減価償却率">
          <a:extLst>
            <a:ext uri="{FF2B5EF4-FFF2-40B4-BE49-F238E27FC236}">
              <a16:creationId xmlns:a16="http://schemas.microsoft.com/office/drawing/2014/main" id="{42494F31-0264-4563-AE03-A3A5FFBBA3AF}"/>
            </a:ext>
          </a:extLst>
        </xdr:cNvPr>
        <xdr:cNvSpPr txBox="1"/>
      </xdr:nvSpPr>
      <xdr:spPr>
        <a:xfrm>
          <a:off x="35820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108602</xdr:rowOff>
    </xdr:from>
    <xdr:ext cx="405111" cy="259045"/>
    <xdr:sp macro="" textlink="">
      <xdr:nvSpPr>
        <xdr:cNvPr id="88" name="n_2mainValue【道路】&#10;有形固定資産減価償却率">
          <a:extLst>
            <a:ext uri="{FF2B5EF4-FFF2-40B4-BE49-F238E27FC236}">
              <a16:creationId xmlns:a16="http://schemas.microsoft.com/office/drawing/2014/main" id="{60AD8F51-A389-42D5-8388-3F516BE306A3}"/>
            </a:ext>
          </a:extLst>
        </xdr:cNvPr>
        <xdr:cNvSpPr txBox="1"/>
      </xdr:nvSpPr>
      <xdr:spPr>
        <a:xfrm>
          <a:off x="2705744" y="679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91457</xdr:rowOff>
    </xdr:from>
    <xdr:ext cx="405111" cy="259045"/>
    <xdr:sp macro="" textlink="">
      <xdr:nvSpPr>
        <xdr:cNvPr id="89" name="n_3mainValue【道路】&#10;有形固定資産減価償却率">
          <a:extLst>
            <a:ext uri="{FF2B5EF4-FFF2-40B4-BE49-F238E27FC236}">
              <a16:creationId xmlns:a16="http://schemas.microsoft.com/office/drawing/2014/main" id="{13855756-440B-4EFE-AA94-80D459EE274D}"/>
            </a:ext>
          </a:extLst>
        </xdr:cNvPr>
        <xdr:cNvSpPr txBox="1"/>
      </xdr:nvSpPr>
      <xdr:spPr>
        <a:xfrm>
          <a:off x="18167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66692</xdr:rowOff>
    </xdr:from>
    <xdr:ext cx="405111" cy="259045"/>
    <xdr:sp macro="" textlink="">
      <xdr:nvSpPr>
        <xdr:cNvPr id="90" name="n_4mainValue【道路】&#10;有形固定資産減価償却率">
          <a:extLst>
            <a:ext uri="{FF2B5EF4-FFF2-40B4-BE49-F238E27FC236}">
              <a16:creationId xmlns:a16="http://schemas.microsoft.com/office/drawing/2014/main" id="{C480C49C-7C74-4667-9BA4-BEC4F6D25422}"/>
            </a:ext>
          </a:extLst>
        </xdr:cNvPr>
        <xdr:cNvSpPr txBox="1"/>
      </xdr:nvSpPr>
      <xdr:spPr>
        <a:xfrm>
          <a:off x="9277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34C8D0C-C0DD-482C-8194-0764C0DBC6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D9DAC70-4E40-4F06-A1A5-DA4EBCD22F3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A912640-BF71-444E-9544-F1EEE471431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E9436D2-6807-4507-849D-B2F0BB6A700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9359912-B275-4BD3-9DBD-E7A92872AD2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C5F114D-74DD-45E9-A494-7ED15704F16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C231D87-64EA-4879-A48E-7A3E9C32069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42E95EF-982E-49E4-B556-E65C29CE00E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51C6C36-4F2F-4B32-9EC1-2EE95970C6C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98D9552-82D0-4C26-9994-775EA250B65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AE267EE5-300E-4B50-B1F7-7D5733E91F9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C60FE227-5452-47E5-9DF9-E98FFA2DA3A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73A497CA-4E9D-4155-9F4C-66D6A6EC7E0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901719FB-9466-4E52-8B70-631B75C73705}"/>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2B46C7D-6364-4428-A2AD-157B60E4573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5C7B676B-DD70-4659-8C4D-8F0B3EF76E31}"/>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E9F3EF8B-4D52-41E9-BC89-6189B93CFFA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E0968A1D-18A0-43CD-B83A-06BFEBAAE539}"/>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0833D6E-7AE7-4662-AD73-69DF53AB1B7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C7D5BAE-42D3-4F14-AE04-6B0D5A743E7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C8CC2A1-52C8-4BC5-AC0A-A4BB80EE3A2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01B40CB6-A213-4011-BA7E-0AE6DFEC583D}"/>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27FA2177-8D95-43DE-928E-7CA8E9F6DD7A}"/>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2F5AC19B-BA59-4647-B2C3-145EE0781C13}"/>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47DF1BA7-B3E6-48BA-AD46-D735AA52E033}"/>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AAF10444-A9BC-454B-9B7C-96D06C36848C}"/>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F388A32D-E878-485F-81E4-7FF7A585EE66}"/>
            </a:ext>
          </a:extLst>
        </xdr:cNvPr>
        <xdr:cNvSpPr txBox="1"/>
      </xdr:nvSpPr>
      <xdr:spPr>
        <a:xfrm>
          <a:off x="10515600" y="6772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62497148-4285-4A7B-B453-D9D3E8C207BC}"/>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71434234-92F4-420A-A87D-E89D2640DC3F}"/>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7BD0C1AA-E868-4AA5-98A7-873B824F9E9A}"/>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D0F4A04F-EFD3-4B75-913E-F2C55F17BF11}"/>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55804</xdr:rowOff>
    </xdr:from>
    <xdr:to>
      <xdr:col>36</xdr:col>
      <xdr:colOff>165100</xdr:colOff>
      <xdr:row>39</xdr:row>
      <xdr:rowOff>157404</xdr:rowOff>
    </xdr:to>
    <xdr:sp macro="" textlink="">
      <xdr:nvSpPr>
        <xdr:cNvPr id="122" name="フローチャート: 判断 121">
          <a:extLst>
            <a:ext uri="{FF2B5EF4-FFF2-40B4-BE49-F238E27FC236}">
              <a16:creationId xmlns:a16="http://schemas.microsoft.com/office/drawing/2014/main" id="{C8890D34-3B3B-4881-89FF-807610A00ED0}"/>
            </a:ext>
          </a:extLst>
        </xdr:cNvPr>
        <xdr:cNvSpPr/>
      </xdr:nvSpPr>
      <xdr:spPr>
        <a:xfrm>
          <a:off x="6921500" y="674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483BC96-7965-42E3-A03D-11570CBD345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8656DD1-FB88-430B-BB25-778459FD7DF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53B485F-5429-4AB7-A664-123060A9CAB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C6E64AA-6CF2-4971-8737-3469E146936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FF478BB-DC70-4407-A005-B9038A2F64B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4460</xdr:rowOff>
    </xdr:from>
    <xdr:to>
      <xdr:col>55</xdr:col>
      <xdr:colOff>50800</xdr:colOff>
      <xdr:row>41</xdr:row>
      <xdr:rowOff>106060</xdr:rowOff>
    </xdr:to>
    <xdr:sp macro="" textlink="">
      <xdr:nvSpPr>
        <xdr:cNvPr id="128" name="楕円 127">
          <a:extLst>
            <a:ext uri="{FF2B5EF4-FFF2-40B4-BE49-F238E27FC236}">
              <a16:creationId xmlns:a16="http://schemas.microsoft.com/office/drawing/2014/main" id="{574B37E7-DCE6-4D27-BCE0-4EAC7AFFACF0}"/>
            </a:ext>
          </a:extLst>
        </xdr:cNvPr>
        <xdr:cNvSpPr/>
      </xdr:nvSpPr>
      <xdr:spPr>
        <a:xfrm>
          <a:off x="10426700" y="703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90837</xdr:rowOff>
    </xdr:from>
    <xdr:ext cx="469744" cy="259045"/>
    <xdr:sp macro="" textlink="">
      <xdr:nvSpPr>
        <xdr:cNvPr id="129" name="【道路】&#10;一人当たり延長該当値テキスト">
          <a:extLst>
            <a:ext uri="{FF2B5EF4-FFF2-40B4-BE49-F238E27FC236}">
              <a16:creationId xmlns:a16="http://schemas.microsoft.com/office/drawing/2014/main" id="{3E6BAAAC-C9EA-4A51-9DA7-022B465DE284}"/>
            </a:ext>
          </a:extLst>
        </xdr:cNvPr>
        <xdr:cNvSpPr txBox="1"/>
      </xdr:nvSpPr>
      <xdr:spPr>
        <a:xfrm>
          <a:off x="10515600" y="694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4277</xdr:rowOff>
    </xdr:from>
    <xdr:to>
      <xdr:col>50</xdr:col>
      <xdr:colOff>165100</xdr:colOff>
      <xdr:row>41</xdr:row>
      <xdr:rowOff>105877</xdr:rowOff>
    </xdr:to>
    <xdr:sp macro="" textlink="">
      <xdr:nvSpPr>
        <xdr:cNvPr id="130" name="楕円 129">
          <a:extLst>
            <a:ext uri="{FF2B5EF4-FFF2-40B4-BE49-F238E27FC236}">
              <a16:creationId xmlns:a16="http://schemas.microsoft.com/office/drawing/2014/main" id="{2B57D700-FD6D-445F-ACBF-039FF2F5439A}"/>
            </a:ext>
          </a:extLst>
        </xdr:cNvPr>
        <xdr:cNvSpPr/>
      </xdr:nvSpPr>
      <xdr:spPr>
        <a:xfrm>
          <a:off x="9588500" y="703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55077</xdr:rowOff>
    </xdr:from>
    <xdr:to>
      <xdr:col>55</xdr:col>
      <xdr:colOff>0</xdr:colOff>
      <xdr:row>41</xdr:row>
      <xdr:rowOff>55260</xdr:rowOff>
    </xdr:to>
    <xdr:cxnSp macro="">
      <xdr:nvCxnSpPr>
        <xdr:cNvPr id="131" name="直線コネクタ 130">
          <a:extLst>
            <a:ext uri="{FF2B5EF4-FFF2-40B4-BE49-F238E27FC236}">
              <a16:creationId xmlns:a16="http://schemas.microsoft.com/office/drawing/2014/main" id="{DD8646F8-1F00-41F1-A21A-96D87B15C8DE}"/>
            </a:ext>
          </a:extLst>
        </xdr:cNvPr>
        <xdr:cNvCxnSpPr/>
      </xdr:nvCxnSpPr>
      <xdr:spPr>
        <a:xfrm>
          <a:off x="9639300" y="7084527"/>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4643</xdr:rowOff>
    </xdr:from>
    <xdr:to>
      <xdr:col>46</xdr:col>
      <xdr:colOff>38100</xdr:colOff>
      <xdr:row>41</xdr:row>
      <xdr:rowOff>106243</xdr:rowOff>
    </xdr:to>
    <xdr:sp macro="" textlink="">
      <xdr:nvSpPr>
        <xdr:cNvPr id="132" name="楕円 131">
          <a:extLst>
            <a:ext uri="{FF2B5EF4-FFF2-40B4-BE49-F238E27FC236}">
              <a16:creationId xmlns:a16="http://schemas.microsoft.com/office/drawing/2014/main" id="{B08FC834-6262-4B42-BF1A-F04D351B3C1F}"/>
            </a:ext>
          </a:extLst>
        </xdr:cNvPr>
        <xdr:cNvSpPr/>
      </xdr:nvSpPr>
      <xdr:spPr>
        <a:xfrm>
          <a:off x="8699500" y="703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55077</xdr:rowOff>
    </xdr:from>
    <xdr:to>
      <xdr:col>50</xdr:col>
      <xdr:colOff>114300</xdr:colOff>
      <xdr:row>41</xdr:row>
      <xdr:rowOff>55443</xdr:rowOff>
    </xdr:to>
    <xdr:cxnSp macro="">
      <xdr:nvCxnSpPr>
        <xdr:cNvPr id="133" name="直線コネクタ 132">
          <a:extLst>
            <a:ext uri="{FF2B5EF4-FFF2-40B4-BE49-F238E27FC236}">
              <a16:creationId xmlns:a16="http://schemas.microsoft.com/office/drawing/2014/main" id="{878634E9-777C-466F-955F-3243B6EACDEC}"/>
            </a:ext>
          </a:extLst>
        </xdr:cNvPr>
        <xdr:cNvCxnSpPr/>
      </xdr:nvCxnSpPr>
      <xdr:spPr>
        <a:xfrm flipV="1">
          <a:off x="8750300" y="7084527"/>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4460</xdr:rowOff>
    </xdr:from>
    <xdr:to>
      <xdr:col>41</xdr:col>
      <xdr:colOff>101600</xdr:colOff>
      <xdr:row>41</xdr:row>
      <xdr:rowOff>106060</xdr:rowOff>
    </xdr:to>
    <xdr:sp macro="" textlink="">
      <xdr:nvSpPr>
        <xdr:cNvPr id="134" name="楕円 133">
          <a:extLst>
            <a:ext uri="{FF2B5EF4-FFF2-40B4-BE49-F238E27FC236}">
              <a16:creationId xmlns:a16="http://schemas.microsoft.com/office/drawing/2014/main" id="{CA5F790B-C5A9-4453-AF56-A14F609EBD73}"/>
            </a:ext>
          </a:extLst>
        </xdr:cNvPr>
        <xdr:cNvSpPr/>
      </xdr:nvSpPr>
      <xdr:spPr>
        <a:xfrm>
          <a:off x="7810500" y="703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55260</xdr:rowOff>
    </xdr:from>
    <xdr:to>
      <xdr:col>45</xdr:col>
      <xdr:colOff>177800</xdr:colOff>
      <xdr:row>41</xdr:row>
      <xdr:rowOff>55443</xdr:rowOff>
    </xdr:to>
    <xdr:cxnSp macro="">
      <xdr:nvCxnSpPr>
        <xdr:cNvPr id="135" name="直線コネクタ 134">
          <a:extLst>
            <a:ext uri="{FF2B5EF4-FFF2-40B4-BE49-F238E27FC236}">
              <a16:creationId xmlns:a16="http://schemas.microsoft.com/office/drawing/2014/main" id="{34837BA0-FB3F-4C83-895A-A560EE01A91E}"/>
            </a:ext>
          </a:extLst>
        </xdr:cNvPr>
        <xdr:cNvCxnSpPr/>
      </xdr:nvCxnSpPr>
      <xdr:spPr>
        <a:xfrm>
          <a:off x="7861300" y="708471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4414</xdr:rowOff>
    </xdr:from>
    <xdr:to>
      <xdr:col>36</xdr:col>
      <xdr:colOff>165100</xdr:colOff>
      <xdr:row>41</xdr:row>
      <xdr:rowOff>106014</xdr:rowOff>
    </xdr:to>
    <xdr:sp macro="" textlink="">
      <xdr:nvSpPr>
        <xdr:cNvPr id="136" name="楕円 135">
          <a:extLst>
            <a:ext uri="{FF2B5EF4-FFF2-40B4-BE49-F238E27FC236}">
              <a16:creationId xmlns:a16="http://schemas.microsoft.com/office/drawing/2014/main" id="{E832E0DD-CBCF-456E-ABE3-F07C6F0DF5FF}"/>
            </a:ext>
          </a:extLst>
        </xdr:cNvPr>
        <xdr:cNvSpPr/>
      </xdr:nvSpPr>
      <xdr:spPr>
        <a:xfrm>
          <a:off x="6921500" y="70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55214</xdr:rowOff>
    </xdr:from>
    <xdr:to>
      <xdr:col>41</xdr:col>
      <xdr:colOff>50800</xdr:colOff>
      <xdr:row>41</xdr:row>
      <xdr:rowOff>55260</xdr:rowOff>
    </xdr:to>
    <xdr:cxnSp macro="">
      <xdr:nvCxnSpPr>
        <xdr:cNvPr id="137" name="直線コネクタ 136">
          <a:extLst>
            <a:ext uri="{FF2B5EF4-FFF2-40B4-BE49-F238E27FC236}">
              <a16:creationId xmlns:a16="http://schemas.microsoft.com/office/drawing/2014/main" id="{1DDD9983-7B26-4CF1-8B4D-32D477C7255E}"/>
            </a:ext>
          </a:extLst>
        </xdr:cNvPr>
        <xdr:cNvCxnSpPr/>
      </xdr:nvCxnSpPr>
      <xdr:spPr>
        <a:xfrm>
          <a:off x="6972300" y="7084664"/>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117779EE-6091-44ED-9F93-88B3EBDDEA80}"/>
            </a:ext>
          </a:extLst>
        </xdr:cNvPr>
        <xdr:cNvSpPr txBox="1"/>
      </xdr:nvSpPr>
      <xdr:spPr>
        <a:xfrm>
          <a:off x="93917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04497871-9422-4659-87D5-A216158279B8}"/>
            </a:ext>
          </a:extLst>
        </xdr:cNvPr>
        <xdr:cNvSpPr txBox="1"/>
      </xdr:nvSpPr>
      <xdr:spPr>
        <a:xfrm>
          <a:off x="8515427" y="66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46255E2A-525F-447C-A06B-B511F287F7B8}"/>
            </a:ext>
          </a:extLst>
        </xdr:cNvPr>
        <xdr:cNvSpPr txBox="1"/>
      </xdr:nvSpPr>
      <xdr:spPr>
        <a:xfrm>
          <a:off x="7626427" y="66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2481</xdr:rowOff>
    </xdr:from>
    <xdr:ext cx="469744" cy="259045"/>
    <xdr:sp macro="" textlink="">
      <xdr:nvSpPr>
        <xdr:cNvPr id="141" name="n_4aveValue【道路】&#10;一人当たり延長">
          <a:extLst>
            <a:ext uri="{FF2B5EF4-FFF2-40B4-BE49-F238E27FC236}">
              <a16:creationId xmlns:a16="http://schemas.microsoft.com/office/drawing/2014/main" id="{3CF8F85A-FBCD-435B-9D7D-42BEFF0C4354}"/>
            </a:ext>
          </a:extLst>
        </xdr:cNvPr>
        <xdr:cNvSpPr txBox="1"/>
      </xdr:nvSpPr>
      <xdr:spPr>
        <a:xfrm>
          <a:off x="6737427" y="651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97004</xdr:rowOff>
    </xdr:from>
    <xdr:ext cx="469744" cy="259045"/>
    <xdr:sp macro="" textlink="">
      <xdr:nvSpPr>
        <xdr:cNvPr id="142" name="n_1mainValue【道路】&#10;一人当たり延長">
          <a:extLst>
            <a:ext uri="{FF2B5EF4-FFF2-40B4-BE49-F238E27FC236}">
              <a16:creationId xmlns:a16="http://schemas.microsoft.com/office/drawing/2014/main" id="{2D6E91E7-46F0-486B-96D2-4DC9A15EEEBC}"/>
            </a:ext>
          </a:extLst>
        </xdr:cNvPr>
        <xdr:cNvSpPr txBox="1"/>
      </xdr:nvSpPr>
      <xdr:spPr>
        <a:xfrm>
          <a:off x="9391727" y="7126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97370</xdr:rowOff>
    </xdr:from>
    <xdr:ext cx="469744" cy="259045"/>
    <xdr:sp macro="" textlink="">
      <xdr:nvSpPr>
        <xdr:cNvPr id="143" name="n_2mainValue【道路】&#10;一人当たり延長">
          <a:extLst>
            <a:ext uri="{FF2B5EF4-FFF2-40B4-BE49-F238E27FC236}">
              <a16:creationId xmlns:a16="http://schemas.microsoft.com/office/drawing/2014/main" id="{85D2EDF4-0D95-4AFD-8D95-655B83ABE75B}"/>
            </a:ext>
          </a:extLst>
        </xdr:cNvPr>
        <xdr:cNvSpPr txBox="1"/>
      </xdr:nvSpPr>
      <xdr:spPr>
        <a:xfrm>
          <a:off x="8515427" y="71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97187</xdr:rowOff>
    </xdr:from>
    <xdr:ext cx="469744" cy="259045"/>
    <xdr:sp macro="" textlink="">
      <xdr:nvSpPr>
        <xdr:cNvPr id="144" name="n_3mainValue【道路】&#10;一人当たり延長">
          <a:extLst>
            <a:ext uri="{FF2B5EF4-FFF2-40B4-BE49-F238E27FC236}">
              <a16:creationId xmlns:a16="http://schemas.microsoft.com/office/drawing/2014/main" id="{04E8ADD3-FFB9-45F3-838F-5C4A1C016253}"/>
            </a:ext>
          </a:extLst>
        </xdr:cNvPr>
        <xdr:cNvSpPr txBox="1"/>
      </xdr:nvSpPr>
      <xdr:spPr>
        <a:xfrm>
          <a:off x="7626427" y="712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97141</xdr:rowOff>
    </xdr:from>
    <xdr:ext cx="469744" cy="259045"/>
    <xdr:sp macro="" textlink="">
      <xdr:nvSpPr>
        <xdr:cNvPr id="145" name="n_4mainValue【道路】&#10;一人当たり延長">
          <a:extLst>
            <a:ext uri="{FF2B5EF4-FFF2-40B4-BE49-F238E27FC236}">
              <a16:creationId xmlns:a16="http://schemas.microsoft.com/office/drawing/2014/main" id="{ECF8AD23-FAC3-4BE2-8DA2-64DABF5B419B}"/>
            </a:ext>
          </a:extLst>
        </xdr:cNvPr>
        <xdr:cNvSpPr txBox="1"/>
      </xdr:nvSpPr>
      <xdr:spPr>
        <a:xfrm>
          <a:off x="6737427" y="712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4046E32-D6A1-40D1-A460-A96A3494F7C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CD54B48-6779-4AD4-A973-16ACDE5C39B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8BC58A8-DDCD-4EF4-85EE-20FF8172293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3040A6D-2F13-4D5D-A60B-141F5A42CC8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733EC1E-E398-4566-8572-7A7EF9003C9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BCB741D-8443-44F7-B00A-168E583CBED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6659836-C492-4395-A327-EAD562206AF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B39FC34-7283-4869-B4C3-73134209BBE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3B59685-C3FF-4088-8177-C31DD9D00E2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CF0AA51-688D-40D9-B6C9-7E8D024A9EB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C0BB74C-3F75-47BF-908F-77485593EDA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BBC925F-10D6-479D-A7C4-3B58A621272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C2554F89-B215-4279-9CCC-FD386D70FDF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C1A7339-201B-4545-BCDD-4A51EEEA36B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3289F98A-7AB1-4F3C-B7E3-10190CCEB6B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B9040F26-E03E-455E-A68B-479A53EC97C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8F5A1C1-6EEB-4744-B009-151248EF9B1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FCD232D6-0339-4A7C-8C15-CC103EE3511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85BD5F3-BF86-48D4-BECC-2F33A7C04E2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18ED88A-C759-42D4-8B54-68B6B9F9226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1C82342-3FE7-42C0-A38A-343F148BFB1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22DBDB8-E964-452B-9814-967C5F238A3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7DCC96B-F882-49D1-8A5E-9AAB1016EA3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DD449AF-E936-4A0B-88AC-047280245E4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73CC49F-2338-48B5-A795-DB3001D4362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644141C7-C8B1-4073-918F-B733492073D4}"/>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FADBC0F-341F-4177-BBC2-9F58AE41DC46}"/>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98836112-85FC-49F9-A7D1-4DA7DC1A18C9}"/>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7E1FE451-4DFB-4514-8723-00B5BD34C365}"/>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31B594D2-221D-4EB0-B6AC-F40372127029}"/>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CBE341A-A4DE-4C00-8BC0-9B5589A09AC1}"/>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5A406EF4-21CC-4DD2-892F-49A92120A84F}"/>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7BDDB601-FD8D-44A2-A374-30F82642AFDF}"/>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DD748199-E5AC-4F69-940E-D911DDC064FD}"/>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D7A80DF7-1A26-41B3-951A-332B07483785}"/>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94524</xdr:rowOff>
    </xdr:from>
    <xdr:to>
      <xdr:col>6</xdr:col>
      <xdr:colOff>38100</xdr:colOff>
      <xdr:row>61</xdr:row>
      <xdr:rowOff>24674</xdr:rowOff>
    </xdr:to>
    <xdr:sp macro="" textlink="">
      <xdr:nvSpPr>
        <xdr:cNvPr id="181" name="フローチャート: 判断 180">
          <a:extLst>
            <a:ext uri="{FF2B5EF4-FFF2-40B4-BE49-F238E27FC236}">
              <a16:creationId xmlns:a16="http://schemas.microsoft.com/office/drawing/2014/main" id="{BBD768B0-F9AA-4490-AFFC-C7225D87E604}"/>
            </a:ext>
          </a:extLst>
        </xdr:cNvPr>
        <xdr:cNvSpPr/>
      </xdr:nvSpPr>
      <xdr:spPr>
        <a:xfrm>
          <a:off x="1079500" y="1038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8892CA7-1FCC-4E87-A307-6157BABF89D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6691930-A0B4-4B02-9984-BE607A84502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664229F-4CA1-4AD8-9C5E-DB68642BDB9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747194E-E23D-40DD-A2CD-3370C9A0BBE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542BA86-19A0-4607-A14F-49089D23761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101056</xdr:rowOff>
    </xdr:from>
    <xdr:to>
      <xdr:col>24</xdr:col>
      <xdr:colOff>114300</xdr:colOff>
      <xdr:row>61</xdr:row>
      <xdr:rowOff>31206</xdr:rowOff>
    </xdr:to>
    <xdr:sp macro="" textlink="">
      <xdr:nvSpPr>
        <xdr:cNvPr id="187" name="楕円 186">
          <a:extLst>
            <a:ext uri="{FF2B5EF4-FFF2-40B4-BE49-F238E27FC236}">
              <a16:creationId xmlns:a16="http://schemas.microsoft.com/office/drawing/2014/main" id="{346C2448-546F-498E-8A46-35D97EF317DE}"/>
            </a:ext>
          </a:extLst>
        </xdr:cNvPr>
        <xdr:cNvSpPr/>
      </xdr:nvSpPr>
      <xdr:spPr>
        <a:xfrm>
          <a:off x="45847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123933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95DA37B-CE67-4229-925A-A186859E744D}"/>
            </a:ext>
          </a:extLst>
        </xdr:cNvPr>
        <xdr:cNvSpPr txBox="1"/>
      </xdr:nvSpPr>
      <xdr:spPr>
        <a:xfrm>
          <a:off x="4673600" y="10239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81462</xdr:rowOff>
    </xdr:from>
    <xdr:to>
      <xdr:col>20</xdr:col>
      <xdr:colOff>38100</xdr:colOff>
      <xdr:row>61</xdr:row>
      <xdr:rowOff>11612</xdr:rowOff>
    </xdr:to>
    <xdr:sp macro="" textlink="">
      <xdr:nvSpPr>
        <xdr:cNvPr id="189" name="楕円 188">
          <a:extLst>
            <a:ext uri="{FF2B5EF4-FFF2-40B4-BE49-F238E27FC236}">
              <a16:creationId xmlns:a16="http://schemas.microsoft.com/office/drawing/2014/main" id="{FE0C3D94-C809-44C4-9695-14EB71769734}"/>
            </a:ext>
          </a:extLst>
        </xdr:cNvPr>
        <xdr:cNvSpPr/>
      </xdr:nvSpPr>
      <xdr:spPr>
        <a:xfrm>
          <a:off x="37465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132262</xdr:rowOff>
    </xdr:from>
    <xdr:to>
      <xdr:col>24</xdr:col>
      <xdr:colOff>63500</xdr:colOff>
      <xdr:row>60</xdr:row>
      <xdr:rowOff>151856</xdr:rowOff>
    </xdr:to>
    <xdr:cxnSp macro="">
      <xdr:nvCxnSpPr>
        <xdr:cNvPr id="190" name="直線コネクタ 189">
          <a:extLst>
            <a:ext uri="{FF2B5EF4-FFF2-40B4-BE49-F238E27FC236}">
              <a16:creationId xmlns:a16="http://schemas.microsoft.com/office/drawing/2014/main" id="{3BE3B184-6970-4096-AF52-C0084FADD94E}"/>
            </a:ext>
          </a:extLst>
        </xdr:cNvPr>
        <xdr:cNvCxnSpPr/>
      </xdr:nvCxnSpPr>
      <xdr:spPr>
        <a:xfrm>
          <a:off x="3797300" y="1041926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53703</xdr:rowOff>
    </xdr:from>
    <xdr:to>
      <xdr:col>15</xdr:col>
      <xdr:colOff>101600</xdr:colOff>
      <xdr:row>60</xdr:row>
      <xdr:rowOff>155303</xdr:rowOff>
    </xdr:to>
    <xdr:sp macro="" textlink="">
      <xdr:nvSpPr>
        <xdr:cNvPr id="191" name="楕円 190">
          <a:extLst>
            <a:ext uri="{FF2B5EF4-FFF2-40B4-BE49-F238E27FC236}">
              <a16:creationId xmlns:a16="http://schemas.microsoft.com/office/drawing/2014/main" id="{97873AAC-0E32-4B1E-9284-125B79BE6A6B}"/>
            </a:ext>
          </a:extLst>
        </xdr:cNvPr>
        <xdr:cNvSpPr/>
      </xdr:nvSpPr>
      <xdr:spPr>
        <a:xfrm>
          <a:off x="2857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104503</xdr:rowOff>
    </xdr:from>
    <xdr:to>
      <xdr:col>19</xdr:col>
      <xdr:colOff>177800</xdr:colOff>
      <xdr:row>60</xdr:row>
      <xdr:rowOff>132262</xdr:rowOff>
    </xdr:to>
    <xdr:cxnSp macro="">
      <xdr:nvCxnSpPr>
        <xdr:cNvPr id="192" name="直線コネクタ 191">
          <a:extLst>
            <a:ext uri="{FF2B5EF4-FFF2-40B4-BE49-F238E27FC236}">
              <a16:creationId xmlns:a16="http://schemas.microsoft.com/office/drawing/2014/main" id="{87716AEA-919F-4F36-855D-ED4AADFE50DD}"/>
            </a:ext>
          </a:extLst>
        </xdr:cNvPr>
        <xdr:cNvCxnSpPr/>
      </xdr:nvCxnSpPr>
      <xdr:spPr>
        <a:xfrm>
          <a:off x="2908300" y="1039150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93" name="楕円 192">
          <a:extLst>
            <a:ext uri="{FF2B5EF4-FFF2-40B4-BE49-F238E27FC236}">
              <a16:creationId xmlns:a16="http://schemas.microsoft.com/office/drawing/2014/main" id="{66195936-E564-4358-9D69-82F5B33B9917}"/>
            </a:ext>
          </a:extLst>
        </xdr:cNvPr>
        <xdr:cNvSpPr/>
      </xdr:nvSpPr>
      <xdr:spPr>
        <a:xfrm>
          <a:off x="1968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60</xdr:row>
      <xdr:rowOff>104503</xdr:rowOff>
    </xdr:to>
    <xdr:cxnSp macro="">
      <xdr:nvCxnSpPr>
        <xdr:cNvPr id="194" name="直線コネクタ 193">
          <a:extLst>
            <a:ext uri="{FF2B5EF4-FFF2-40B4-BE49-F238E27FC236}">
              <a16:creationId xmlns:a16="http://schemas.microsoft.com/office/drawing/2014/main" id="{43C279E7-084F-4940-9BDE-D70F41F9945D}"/>
            </a:ext>
          </a:extLst>
        </xdr:cNvPr>
        <xdr:cNvCxnSpPr/>
      </xdr:nvCxnSpPr>
      <xdr:spPr>
        <a:xfrm>
          <a:off x="2019300" y="1037844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34109</xdr:rowOff>
    </xdr:from>
    <xdr:to>
      <xdr:col>6</xdr:col>
      <xdr:colOff>38100</xdr:colOff>
      <xdr:row>60</xdr:row>
      <xdr:rowOff>135709</xdr:rowOff>
    </xdr:to>
    <xdr:sp macro="" textlink="">
      <xdr:nvSpPr>
        <xdr:cNvPr id="195" name="楕円 194">
          <a:extLst>
            <a:ext uri="{FF2B5EF4-FFF2-40B4-BE49-F238E27FC236}">
              <a16:creationId xmlns:a16="http://schemas.microsoft.com/office/drawing/2014/main" id="{F9E1DA1D-27B9-4600-B3F0-8D3D0224E7D1}"/>
            </a:ext>
          </a:extLst>
        </xdr:cNvPr>
        <xdr:cNvSpPr/>
      </xdr:nvSpPr>
      <xdr:spPr>
        <a:xfrm>
          <a:off x="10795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84909</xdr:rowOff>
    </xdr:from>
    <xdr:to>
      <xdr:col>10</xdr:col>
      <xdr:colOff>114300</xdr:colOff>
      <xdr:row>60</xdr:row>
      <xdr:rowOff>91440</xdr:rowOff>
    </xdr:to>
    <xdr:cxnSp macro="">
      <xdr:nvCxnSpPr>
        <xdr:cNvPr id="196" name="直線コネクタ 195">
          <a:extLst>
            <a:ext uri="{FF2B5EF4-FFF2-40B4-BE49-F238E27FC236}">
              <a16:creationId xmlns:a16="http://schemas.microsoft.com/office/drawing/2014/main" id="{97B4C7F9-3071-472B-8EF9-04394260227D}"/>
            </a:ext>
          </a:extLst>
        </xdr:cNvPr>
        <xdr:cNvCxnSpPr/>
      </xdr:nvCxnSpPr>
      <xdr:spPr>
        <a:xfrm>
          <a:off x="1130300" y="1037190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0119526-1CF8-4CF1-936F-7D2152E7B519}"/>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7F1C7D3-C044-4ABA-ACD9-291242298F3A}"/>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02D11D1-5BFF-49B3-90DA-D5E2CE965562}"/>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15801</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5560F9F-6337-4DF3-9859-5B6AB75EA547}"/>
            </a:ext>
          </a:extLst>
        </xdr:cNvPr>
        <xdr:cNvSpPr txBox="1"/>
      </xdr:nvSpPr>
      <xdr:spPr>
        <a:xfrm>
          <a:off x="927744" y="104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28139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E2A2B91-95DF-4A46-95C3-1D88CF7EE74A}"/>
            </a:ext>
          </a:extLst>
        </xdr:cNvPr>
        <xdr:cNvSpPr txBox="1"/>
      </xdr:nvSpPr>
      <xdr:spPr>
        <a:xfrm>
          <a:off x="3582044" y="1014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380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6F9C015-E632-474F-A4FD-8AA8A08F7576}"/>
            </a:ext>
          </a:extLst>
        </xdr:cNvPr>
        <xdr:cNvSpPr txBox="1"/>
      </xdr:nvSpPr>
      <xdr:spPr>
        <a:xfrm>
          <a:off x="2705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ABF3B55-A584-4F68-B618-648883746AC3}"/>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152236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7D468F5-4F87-4603-BA6B-213ECAE728A8}"/>
            </a:ext>
          </a:extLst>
        </xdr:cNvPr>
        <xdr:cNvSpPr txBox="1"/>
      </xdr:nvSpPr>
      <xdr:spPr>
        <a:xfrm>
          <a:off x="927744" y="10096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21CEA49-6525-46B1-A823-52452296E95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52E69F9-4A16-4016-B956-F44F454AAC8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2C9D5D7-6E86-4B90-8F06-8AAAF988A54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D93CFC1-9C61-4BC1-BBAB-606ED3B8D1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B231C37-8ED5-4917-B960-34F7F9E5DEB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33AA9CC-86B2-4A36-92D9-EDAD02E48FB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D706487-7E02-44C3-886A-2F4F9FAC2A4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7BC956E-80A3-469A-AD42-EB3B6D3D7D8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5B388FD-5C28-4FA2-9F25-99B1043275A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E551452-F747-4636-9E1F-C98EC3F4C5C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ED38F7C7-9BDE-4AD0-92EA-165EEBF57ED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BD0FA3E0-8EB8-48B4-9F90-29FF356358D6}"/>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14F66299-574B-467E-904D-53A80216B8D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D9CA565D-AF17-40B0-9D91-F04238435E76}"/>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B6B37D67-D9B4-4EC0-883F-78BA54AF6C7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CD828790-545F-4AB6-A924-F43F3602AB3D}"/>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2E7D7B62-FA3C-4C09-8F84-7A4C3608BE9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5B53DAC5-F0D6-41D9-8309-2F22A935199C}"/>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F4E6C4F-BE27-4F76-9346-8BBE4454E5A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934524FB-CC2C-4779-BD16-DA4AECC2FD8B}"/>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A8805F6-B7BC-482E-A2E7-9795F026CD5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5EB3FEA2-B854-4222-8FC1-1099871E1D6F}"/>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E65F79EA-2DA1-4886-8F57-281BD758CB5D}"/>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D0995558-51F8-4E6D-8879-EFCEA6B7E4EB}"/>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DEB98B5F-7709-4B70-82D1-22DF2BFD1CE7}"/>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AA1BA835-6516-4D59-BB82-1B946C94CA25}"/>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B9E5AE1B-75C6-42D5-9121-B80E4CAC7787}"/>
            </a:ext>
          </a:extLst>
        </xdr:cNvPr>
        <xdr:cNvSpPr txBox="1"/>
      </xdr:nvSpPr>
      <xdr:spPr>
        <a:xfrm>
          <a:off x="10515600" y="10402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88FCCBA3-BD0F-432D-9DAF-D8B9754752E1}"/>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EF293CFC-9345-4673-8CCF-C837F23BB330}"/>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4E2C8FA9-DDA3-4AE5-92B4-D375A8679913}"/>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3C162FBC-543F-4C23-A087-03840499CA01}"/>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84380</xdr:rowOff>
    </xdr:from>
    <xdr:to>
      <xdr:col>36</xdr:col>
      <xdr:colOff>165100</xdr:colOff>
      <xdr:row>60</xdr:row>
      <xdr:rowOff>14530</xdr:rowOff>
    </xdr:to>
    <xdr:sp macro="" textlink="">
      <xdr:nvSpPr>
        <xdr:cNvPr id="236" name="フローチャート: 判断 235">
          <a:extLst>
            <a:ext uri="{FF2B5EF4-FFF2-40B4-BE49-F238E27FC236}">
              <a16:creationId xmlns:a16="http://schemas.microsoft.com/office/drawing/2014/main" id="{20DC64DD-371B-4585-80B5-B284F2476295}"/>
            </a:ext>
          </a:extLst>
        </xdr:cNvPr>
        <xdr:cNvSpPr/>
      </xdr:nvSpPr>
      <xdr:spPr>
        <a:xfrm>
          <a:off x="6921500" y="1019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2734D7C-C911-470E-AC2D-4CF70E6C027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7930B46-B9D3-4177-8D7C-286380105E3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96184C1-468E-40ED-9C91-DFB7816B16B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81A58FB-1403-4F3F-AAF8-AF1A06DCA23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10BB586-90CE-4B35-9F61-A5B365279E2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10259</xdr:rowOff>
    </xdr:from>
    <xdr:to>
      <xdr:col>55</xdr:col>
      <xdr:colOff>50800</xdr:colOff>
      <xdr:row>63</xdr:row>
      <xdr:rowOff>111859</xdr:rowOff>
    </xdr:to>
    <xdr:sp macro="" textlink="">
      <xdr:nvSpPr>
        <xdr:cNvPr id="242" name="楕円 241">
          <a:extLst>
            <a:ext uri="{FF2B5EF4-FFF2-40B4-BE49-F238E27FC236}">
              <a16:creationId xmlns:a16="http://schemas.microsoft.com/office/drawing/2014/main" id="{BD69BB45-18FF-4894-AAA4-D3B0691E8875}"/>
            </a:ext>
          </a:extLst>
        </xdr:cNvPr>
        <xdr:cNvSpPr/>
      </xdr:nvSpPr>
      <xdr:spPr>
        <a:xfrm>
          <a:off x="10426700" y="1081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96636</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C0397821-5C57-4CB2-A717-1914F964CF2E}"/>
            </a:ext>
          </a:extLst>
        </xdr:cNvPr>
        <xdr:cNvSpPr txBox="1"/>
      </xdr:nvSpPr>
      <xdr:spPr>
        <a:xfrm>
          <a:off x="10515600" y="1072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10871</xdr:rowOff>
    </xdr:from>
    <xdr:to>
      <xdr:col>50</xdr:col>
      <xdr:colOff>165100</xdr:colOff>
      <xdr:row>63</xdr:row>
      <xdr:rowOff>112471</xdr:rowOff>
    </xdr:to>
    <xdr:sp macro="" textlink="">
      <xdr:nvSpPr>
        <xdr:cNvPr id="244" name="楕円 243">
          <a:extLst>
            <a:ext uri="{FF2B5EF4-FFF2-40B4-BE49-F238E27FC236}">
              <a16:creationId xmlns:a16="http://schemas.microsoft.com/office/drawing/2014/main" id="{7C9A3461-4DCC-4BFD-9445-5A8E198630F1}"/>
            </a:ext>
          </a:extLst>
        </xdr:cNvPr>
        <xdr:cNvSpPr/>
      </xdr:nvSpPr>
      <xdr:spPr>
        <a:xfrm>
          <a:off x="9588500" y="1081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61059</xdr:rowOff>
    </xdr:from>
    <xdr:to>
      <xdr:col>55</xdr:col>
      <xdr:colOff>0</xdr:colOff>
      <xdr:row>63</xdr:row>
      <xdr:rowOff>61671</xdr:rowOff>
    </xdr:to>
    <xdr:cxnSp macro="">
      <xdr:nvCxnSpPr>
        <xdr:cNvPr id="245" name="直線コネクタ 244">
          <a:extLst>
            <a:ext uri="{FF2B5EF4-FFF2-40B4-BE49-F238E27FC236}">
              <a16:creationId xmlns:a16="http://schemas.microsoft.com/office/drawing/2014/main" id="{2A55BDBD-5E6D-4F4C-97E5-208F04E30D40}"/>
            </a:ext>
          </a:extLst>
        </xdr:cNvPr>
        <xdr:cNvCxnSpPr/>
      </xdr:nvCxnSpPr>
      <xdr:spPr>
        <a:xfrm flipV="1">
          <a:off x="9639300" y="10862409"/>
          <a:ext cx="838200" cy="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10748</xdr:rowOff>
    </xdr:from>
    <xdr:to>
      <xdr:col>46</xdr:col>
      <xdr:colOff>38100</xdr:colOff>
      <xdr:row>63</xdr:row>
      <xdr:rowOff>112348</xdr:rowOff>
    </xdr:to>
    <xdr:sp macro="" textlink="">
      <xdr:nvSpPr>
        <xdr:cNvPr id="246" name="楕円 245">
          <a:extLst>
            <a:ext uri="{FF2B5EF4-FFF2-40B4-BE49-F238E27FC236}">
              <a16:creationId xmlns:a16="http://schemas.microsoft.com/office/drawing/2014/main" id="{81420B0D-598A-46BB-9223-2780EF38C93D}"/>
            </a:ext>
          </a:extLst>
        </xdr:cNvPr>
        <xdr:cNvSpPr/>
      </xdr:nvSpPr>
      <xdr:spPr>
        <a:xfrm>
          <a:off x="8699500" y="1081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61548</xdr:rowOff>
    </xdr:from>
    <xdr:to>
      <xdr:col>50</xdr:col>
      <xdr:colOff>114300</xdr:colOff>
      <xdr:row>63</xdr:row>
      <xdr:rowOff>61671</xdr:rowOff>
    </xdr:to>
    <xdr:cxnSp macro="">
      <xdr:nvCxnSpPr>
        <xdr:cNvPr id="247" name="直線コネクタ 246">
          <a:extLst>
            <a:ext uri="{FF2B5EF4-FFF2-40B4-BE49-F238E27FC236}">
              <a16:creationId xmlns:a16="http://schemas.microsoft.com/office/drawing/2014/main" id="{38AA74EC-EC28-4FD0-9F40-BF27B0EA08D0}"/>
            </a:ext>
          </a:extLst>
        </xdr:cNvPr>
        <xdr:cNvCxnSpPr/>
      </xdr:nvCxnSpPr>
      <xdr:spPr>
        <a:xfrm>
          <a:off x="8750300" y="10862898"/>
          <a:ext cx="889000" cy="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12289</xdr:rowOff>
    </xdr:from>
    <xdr:to>
      <xdr:col>41</xdr:col>
      <xdr:colOff>101600</xdr:colOff>
      <xdr:row>63</xdr:row>
      <xdr:rowOff>113889</xdr:rowOff>
    </xdr:to>
    <xdr:sp macro="" textlink="">
      <xdr:nvSpPr>
        <xdr:cNvPr id="248" name="楕円 247">
          <a:extLst>
            <a:ext uri="{FF2B5EF4-FFF2-40B4-BE49-F238E27FC236}">
              <a16:creationId xmlns:a16="http://schemas.microsoft.com/office/drawing/2014/main" id="{5DA40734-CB4E-450B-9829-916C6E49FC1E}"/>
            </a:ext>
          </a:extLst>
        </xdr:cNvPr>
        <xdr:cNvSpPr/>
      </xdr:nvSpPr>
      <xdr:spPr>
        <a:xfrm>
          <a:off x="7810500" y="1081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61548</xdr:rowOff>
    </xdr:from>
    <xdr:to>
      <xdr:col>45</xdr:col>
      <xdr:colOff>177800</xdr:colOff>
      <xdr:row>63</xdr:row>
      <xdr:rowOff>63089</xdr:rowOff>
    </xdr:to>
    <xdr:cxnSp macro="">
      <xdr:nvCxnSpPr>
        <xdr:cNvPr id="249" name="直線コネクタ 248">
          <a:extLst>
            <a:ext uri="{FF2B5EF4-FFF2-40B4-BE49-F238E27FC236}">
              <a16:creationId xmlns:a16="http://schemas.microsoft.com/office/drawing/2014/main" id="{DB9EDA6A-3B73-4767-930B-97E858B3EA05}"/>
            </a:ext>
          </a:extLst>
        </xdr:cNvPr>
        <xdr:cNvCxnSpPr/>
      </xdr:nvCxnSpPr>
      <xdr:spPr>
        <a:xfrm flipV="1">
          <a:off x="7861300" y="10862898"/>
          <a:ext cx="889000" cy="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14662</xdr:rowOff>
    </xdr:from>
    <xdr:to>
      <xdr:col>36</xdr:col>
      <xdr:colOff>165100</xdr:colOff>
      <xdr:row>63</xdr:row>
      <xdr:rowOff>116262</xdr:rowOff>
    </xdr:to>
    <xdr:sp macro="" textlink="">
      <xdr:nvSpPr>
        <xdr:cNvPr id="250" name="楕円 249">
          <a:extLst>
            <a:ext uri="{FF2B5EF4-FFF2-40B4-BE49-F238E27FC236}">
              <a16:creationId xmlns:a16="http://schemas.microsoft.com/office/drawing/2014/main" id="{3B8AB2C9-B4BB-49E8-B290-6AA0ED689BF7}"/>
            </a:ext>
          </a:extLst>
        </xdr:cNvPr>
        <xdr:cNvSpPr/>
      </xdr:nvSpPr>
      <xdr:spPr>
        <a:xfrm>
          <a:off x="6921500" y="1081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63089</xdr:rowOff>
    </xdr:from>
    <xdr:to>
      <xdr:col>41</xdr:col>
      <xdr:colOff>50800</xdr:colOff>
      <xdr:row>63</xdr:row>
      <xdr:rowOff>65462</xdr:rowOff>
    </xdr:to>
    <xdr:cxnSp macro="">
      <xdr:nvCxnSpPr>
        <xdr:cNvPr id="251" name="直線コネクタ 250">
          <a:extLst>
            <a:ext uri="{FF2B5EF4-FFF2-40B4-BE49-F238E27FC236}">
              <a16:creationId xmlns:a16="http://schemas.microsoft.com/office/drawing/2014/main" id="{5274B298-2FAF-4920-8980-B4B596E8D0BF}"/>
            </a:ext>
          </a:extLst>
        </xdr:cNvPr>
        <xdr:cNvCxnSpPr/>
      </xdr:nvCxnSpPr>
      <xdr:spPr>
        <a:xfrm flipV="1">
          <a:off x="6972300" y="10864439"/>
          <a:ext cx="889000" cy="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8DC6AFF7-ACCC-4AB4-A848-5B069D7ED698}"/>
            </a:ext>
          </a:extLst>
        </xdr:cNvPr>
        <xdr:cNvSpPr txBox="1"/>
      </xdr:nvSpPr>
      <xdr:spPr>
        <a:xfrm>
          <a:off x="9359411" y="1033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6C0EBD86-44E2-40CE-833A-325A4C114F8A}"/>
            </a:ext>
          </a:extLst>
        </xdr:cNvPr>
        <xdr:cNvSpPr txBox="1"/>
      </xdr:nvSpPr>
      <xdr:spPr>
        <a:xfrm>
          <a:off x="8483111" y="1033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D15EBDF9-F101-4462-9624-48F9D3B54035}"/>
            </a:ext>
          </a:extLst>
        </xdr:cNvPr>
        <xdr:cNvSpPr txBox="1"/>
      </xdr:nvSpPr>
      <xdr:spPr>
        <a:xfrm>
          <a:off x="7594111" y="1033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31057</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B430D4A5-333E-42B5-8D8C-4DA48B927CEA}"/>
            </a:ext>
          </a:extLst>
        </xdr:cNvPr>
        <xdr:cNvSpPr txBox="1"/>
      </xdr:nvSpPr>
      <xdr:spPr>
        <a:xfrm>
          <a:off x="6672795" y="99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103598</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7ECF1788-B94D-4573-AAAC-4877D65AB1E6}"/>
            </a:ext>
          </a:extLst>
        </xdr:cNvPr>
        <xdr:cNvSpPr txBox="1"/>
      </xdr:nvSpPr>
      <xdr:spPr>
        <a:xfrm>
          <a:off x="9359411" y="1090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103475</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A151DF92-B29A-491B-87F6-363F7535E3C5}"/>
            </a:ext>
          </a:extLst>
        </xdr:cNvPr>
        <xdr:cNvSpPr txBox="1"/>
      </xdr:nvSpPr>
      <xdr:spPr>
        <a:xfrm>
          <a:off x="8483111" y="1090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105016</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FAC22E6C-506E-47F3-9A97-41D79C8DFF90}"/>
            </a:ext>
          </a:extLst>
        </xdr:cNvPr>
        <xdr:cNvSpPr txBox="1"/>
      </xdr:nvSpPr>
      <xdr:spPr>
        <a:xfrm>
          <a:off x="7594111" y="1090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107389</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A601304E-9927-44C9-A380-947E8CF2314D}"/>
            </a:ext>
          </a:extLst>
        </xdr:cNvPr>
        <xdr:cNvSpPr txBox="1"/>
      </xdr:nvSpPr>
      <xdr:spPr>
        <a:xfrm>
          <a:off x="6705111" y="1090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1E79C61-A878-49B5-8745-22FDA22BBEA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5981007-5A89-4549-B0FC-87BCFFC0607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A6B49B8-EBFE-4668-A09B-4EEEAD79707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96F9FD6-266A-4F15-A54B-C5A21E5C3B5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9AF3364C-1B68-4600-AA72-F69C9551967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37BC8BD-0FDC-495F-BF5A-098AF5E4E61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B0EF2441-0D64-490E-B714-BEAAAC3A114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2B720EC-3590-4E9D-8778-876E4951BBF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17349828-A347-444A-A8E2-9075E3AAE79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89F1119C-7BAC-414F-AFA9-1E601A7E486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02E221F-4B73-420E-8B83-08DDC994424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4818ACC0-0496-41AF-A560-2AB33E5866D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64E0F3C8-7E6D-4DB9-BE18-45CC1D594CB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9908BBAE-DE97-44DD-BE07-EC652BA87B2C}"/>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BDCB08EC-AA08-4206-83C1-D664F0BA146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A28C53A1-7752-48A4-B0AF-FC40B9A162F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D4F9D33A-9348-4EA9-843B-9486F321407A}"/>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4F4820EC-4A76-4FAA-AF2D-11A566F1B6B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DD6ECD92-E1AF-4D89-8EFB-49009AF7DDAD}"/>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44141F57-F72C-4FF3-A554-F659FF11127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8DCEB063-18B4-4E00-8D4F-6ACD48CBB0D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B7EADA2E-D78D-4AF6-92EC-F40F7718C61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62B2F416-805E-4D0F-B2AE-517237C2F502}"/>
            </a:ext>
          </a:extLst>
        </xdr:cNvPr>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1CFFFF6B-C91D-44B2-B249-E8E3BE4C3B6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2DB98047-E268-47FE-B91B-AAFE125D3203}"/>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EB445F32-A03C-45DD-A592-2D3936BC56BE}"/>
            </a:ext>
          </a:extLst>
        </xdr:cNvPr>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66B4F164-46E4-4CB7-AE30-9FD7750C4B62}"/>
            </a:ext>
          </a:extLst>
        </xdr:cNvPr>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455B7E15-168F-4371-9566-DD6A0F186A13}"/>
            </a:ext>
          </a:extLst>
        </xdr:cNvPr>
        <xdr:cNvSpPr txBox="1"/>
      </xdr:nvSpPr>
      <xdr:spPr>
        <a:xfrm>
          <a:off x="4673600" y="14079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63539AF7-4BFC-43D6-BA91-A888AEC367CD}"/>
            </a:ext>
          </a:extLst>
        </xdr:cNvPr>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0DC65A52-45C7-4920-B140-06760959DDFF}"/>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58BADC1C-C08B-42CC-9F10-054D939C7653}"/>
            </a:ext>
          </a:extLst>
        </xdr:cNvPr>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EC84EFE8-0CCD-4FBF-AE25-C354CDD07C8B}"/>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30814EF8-DBC5-48C8-830E-85501851E152}"/>
            </a:ext>
          </a:extLst>
        </xdr:cNvPr>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6D2C6879-5C5C-4D52-B913-FCC799657DB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9A6AB1C5-938D-4BEB-B7C6-B1E8C847546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7159A2A-5871-412D-A7C5-54DF20F93D9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11CE172-F367-4953-8EAC-F281BEB382E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17C16BB-82CC-43BD-ABF8-475C7195AE7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78739</xdr:rowOff>
    </xdr:from>
    <xdr:to>
      <xdr:col>24</xdr:col>
      <xdr:colOff>114300</xdr:colOff>
      <xdr:row>82</xdr:row>
      <xdr:rowOff>8889</xdr:rowOff>
    </xdr:to>
    <xdr:sp macro="" textlink="">
      <xdr:nvSpPr>
        <xdr:cNvPr id="298" name="楕円 297">
          <a:extLst>
            <a:ext uri="{FF2B5EF4-FFF2-40B4-BE49-F238E27FC236}">
              <a16:creationId xmlns:a16="http://schemas.microsoft.com/office/drawing/2014/main" id="{C27B6B60-FD23-48EA-80AC-E6CACD13880F}"/>
            </a:ext>
          </a:extLst>
        </xdr:cNvPr>
        <xdr:cNvSpPr/>
      </xdr:nvSpPr>
      <xdr:spPr>
        <a:xfrm>
          <a:off x="45847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101616</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F7E2AB19-4EF6-4E05-9B18-349B50BC05FA}"/>
            </a:ext>
          </a:extLst>
        </xdr:cNvPr>
        <xdr:cNvSpPr txBox="1"/>
      </xdr:nvSpPr>
      <xdr:spPr>
        <a:xfrm>
          <a:off x="4673600"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30735</xdr:rowOff>
    </xdr:from>
    <xdr:to>
      <xdr:col>20</xdr:col>
      <xdr:colOff>38100</xdr:colOff>
      <xdr:row>81</xdr:row>
      <xdr:rowOff>132335</xdr:rowOff>
    </xdr:to>
    <xdr:sp macro="" textlink="">
      <xdr:nvSpPr>
        <xdr:cNvPr id="300" name="楕円 299">
          <a:extLst>
            <a:ext uri="{FF2B5EF4-FFF2-40B4-BE49-F238E27FC236}">
              <a16:creationId xmlns:a16="http://schemas.microsoft.com/office/drawing/2014/main" id="{50BD93CE-5178-4688-A1EE-D97FFD7D9CE3}"/>
            </a:ext>
          </a:extLst>
        </xdr:cNvPr>
        <xdr:cNvSpPr/>
      </xdr:nvSpPr>
      <xdr:spPr>
        <a:xfrm>
          <a:off x="3746500" y="139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81535</xdr:rowOff>
    </xdr:from>
    <xdr:to>
      <xdr:col>24</xdr:col>
      <xdr:colOff>63500</xdr:colOff>
      <xdr:row>81</xdr:row>
      <xdr:rowOff>129539</xdr:rowOff>
    </xdr:to>
    <xdr:cxnSp macro="">
      <xdr:nvCxnSpPr>
        <xdr:cNvPr id="301" name="直線コネクタ 300">
          <a:extLst>
            <a:ext uri="{FF2B5EF4-FFF2-40B4-BE49-F238E27FC236}">
              <a16:creationId xmlns:a16="http://schemas.microsoft.com/office/drawing/2014/main" id="{6A67E131-A2A1-49FE-9BB1-E4BE2E8026F5}"/>
            </a:ext>
          </a:extLst>
        </xdr:cNvPr>
        <xdr:cNvCxnSpPr/>
      </xdr:nvCxnSpPr>
      <xdr:spPr>
        <a:xfrm>
          <a:off x="3797300" y="13968985"/>
          <a:ext cx="8382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161037</xdr:rowOff>
    </xdr:from>
    <xdr:to>
      <xdr:col>15</xdr:col>
      <xdr:colOff>101600</xdr:colOff>
      <xdr:row>81</xdr:row>
      <xdr:rowOff>91187</xdr:rowOff>
    </xdr:to>
    <xdr:sp macro="" textlink="">
      <xdr:nvSpPr>
        <xdr:cNvPr id="302" name="楕円 301">
          <a:extLst>
            <a:ext uri="{FF2B5EF4-FFF2-40B4-BE49-F238E27FC236}">
              <a16:creationId xmlns:a16="http://schemas.microsoft.com/office/drawing/2014/main" id="{D5889748-C211-4A6F-9822-391FC072D6D7}"/>
            </a:ext>
          </a:extLst>
        </xdr:cNvPr>
        <xdr:cNvSpPr/>
      </xdr:nvSpPr>
      <xdr:spPr>
        <a:xfrm>
          <a:off x="2857500" y="1387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40387</xdr:rowOff>
    </xdr:from>
    <xdr:to>
      <xdr:col>19</xdr:col>
      <xdr:colOff>177800</xdr:colOff>
      <xdr:row>81</xdr:row>
      <xdr:rowOff>81535</xdr:rowOff>
    </xdr:to>
    <xdr:cxnSp macro="">
      <xdr:nvCxnSpPr>
        <xdr:cNvPr id="303" name="直線コネクタ 302">
          <a:extLst>
            <a:ext uri="{FF2B5EF4-FFF2-40B4-BE49-F238E27FC236}">
              <a16:creationId xmlns:a16="http://schemas.microsoft.com/office/drawing/2014/main" id="{215EA0FF-C878-43D2-9DB8-9D9C64D6D5B6}"/>
            </a:ext>
          </a:extLst>
        </xdr:cNvPr>
        <xdr:cNvCxnSpPr/>
      </xdr:nvCxnSpPr>
      <xdr:spPr>
        <a:xfrm>
          <a:off x="2908300" y="13927837"/>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113030</xdr:rowOff>
    </xdr:from>
    <xdr:to>
      <xdr:col>10</xdr:col>
      <xdr:colOff>165100</xdr:colOff>
      <xdr:row>81</xdr:row>
      <xdr:rowOff>43180</xdr:rowOff>
    </xdr:to>
    <xdr:sp macro="" textlink="">
      <xdr:nvSpPr>
        <xdr:cNvPr id="304" name="楕円 303">
          <a:extLst>
            <a:ext uri="{FF2B5EF4-FFF2-40B4-BE49-F238E27FC236}">
              <a16:creationId xmlns:a16="http://schemas.microsoft.com/office/drawing/2014/main" id="{47D2A349-1F53-4E96-9BAA-FEDFDE4F6B67}"/>
            </a:ext>
          </a:extLst>
        </xdr:cNvPr>
        <xdr:cNvSpPr/>
      </xdr:nvSpPr>
      <xdr:spPr>
        <a:xfrm>
          <a:off x="1968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163830</xdr:rowOff>
    </xdr:from>
    <xdr:to>
      <xdr:col>15</xdr:col>
      <xdr:colOff>50800</xdr:colOff>
      <xdr:row>81</xdr:row>
      <xdr:rowOff>40387</xdr:rowOff>
    </xdr:to>
    <xdr:cxnSp macro="">
      <xdr:nvCxnSpPr>
        <xdr:cNvPr id="305" name="直線コネクタ 304">
          <a:extLst>
            <a:ext uri="{FF2B5EF4-FFF2-40B4-BE49-F238E27FC236}">
              <a16:creationId xmlns:a16="http://schemas.microsoft.com/office/drawing/2014/main" id="{05FAD362-74F5-4E7D-8A67-559924BE0888}"/>
            </a:ext>
          </a:extLst>
        </xdr:cNvPr>
        <xdr:cNvCxnSpPr/>
      </xdr:nvCxnSpPr>
      <xdr:spPr>
        <a:xfrm>
          <a:off x="2019300" y="13879830"/>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62737</xdr:rowOff>
    </xdr:from>
    <xdr:to>
      <xdr:col>6</xdr:col>
      <xdr:colOff>38100</xdr:colOff>
      <xdr:row>80</xdr:row>
      <xdr:rowOff>164337</xdr:rowOff>
    </xdr:to>
    <xdr:sp macro="" textlink="">
      <xdr:nvSpPr>
        <xdr:cNvPr id="306" name="楕円 305">
          <a:extLst>
            <a:ext uri="{FF2B5EF4-FFF2-40B4-BE49-F238E27FC236}">
              <a16:creationId xmlns:a16="http://schemas.microsoft.com/office/drawing/2014/main" id="{BEABAB7C-B304-48FB-9C3E-88418224CF22}"/>
            </a:ext>
          </a:extLst>
        </xdr:cNvPr>
        <xdr:cNvSpPr/>
      </xdr:nvSpPr>
      <xdr:spPr>
        <a:xfrm>
          <a:off x="1079500" y="137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113537</xdr:rowOff>
    </xdr:from>
    <xdr:to>
      <xdr:col>10</xdr:col>
      <xdr:colOff>114300</xdr:colOff>
      <xdr:row>80</xdr:row>
      <xdr:rowOff>163830</xdr:rowOff>
    </xdr:to>
    <xdr:cxnSp macro="">
      <xdr:nvCxnSpPr>
        <xdr:cNvPr id="307" name="直線コネクタ 306">
          <a:extLst>
            <a:ext uri="{FF2B5EF4-FFF2-40B4-BE49-F238E27FC236}">
              <a16:creationId xmlns:a16="http://schemas.microsoft.com/office/drawing/2014/main" id="{EECC97B5-7B2D-447D-997C-1D30C56A3036}"/>
            </a:ext>
          </a:extLst>
        </xdr:cNvPr>
        <xdr:cNvCxnSpPr/>
      </xdr:nvCxnSpPr>
      <xdr:spPr>
        <a:xfrm>
          <a:off x="1130300" y="1382953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864B8D06-5E39-4FF6-A451-16E974BEBA6E}"/>
            </a:ext>
          </a:extLst>
        </xdr:cNvPr>
        <xdr:cNvSpPr txBox="1"/>
      </xdr:nvSpPr>
      <xdr:spPr>
        <a:xfrm>
          <a:off x="3582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09" name="n_2aveValue【公営住宅】&#10;有形固定資産減価償却率">
          <a:extLst>
            <a:ext uri="{FF2B5EF4-FFF2-40B4-BE49-F238E27FC236}">
              <a16:creationId xmlns:a16="http://schemas.microsoft.com/office/drawing/2014/main" id="{3C59AC70-E090-4554-8080-7517063A5D2F}"/>
            </a:ext>
          </a:extLst>
        </xdr:cNvPr>
        <xdr:cNvSpPr txBox="1"/>
      </xdr:nvSpPr>
      <xdr:spPr>
        <a:xfrm>
          <a:off x="2705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0" name="n_3aveValue【公営住宅】&#10;有形固定資産減価償却率">
          <a:extLst>
            <a:ext uri="{FF2B5EF4-FFF2-40B4-BE49-F238E27FC236}">
              <a16:creationId xmlns:a16="http://schemas.microsoft.com/office/drawing/2014/main" id="{94CB0A2A-F298-43FC-A6F7-F9FB5C7BB9C3}"/>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11" name="n_4aveValue【公営住宅】&#10;有形固定資産減価償却率">
          <a:extLst>
            <a:ext uri="{FF2B5EF4-FFF2-40B4-BE49-F238E27FC236}">
              <a16:creationId xmlns:a16="http://schemas.microsoft.com/office/drawing/2014/main" id="{6C8D80BC-3440-49B2-8218-2FDCC1E74D40}"/>
            </a:ext>
          </a:extLst>
        </xdr:cNvPr>
        <xdr:cNvSpPr txBox="1"/>
      </xdr:nvSpPr>
      <xdr:spPr>
        <a:xfrm>
          <a:off x="927744" y="140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148862</xdr:rowOff>
    </xdr:from>
    <xdr:ext cx="405111" cy="259045"/>
    <xdr:sp macro="" textlink="">
      <xdr:nvSpPr>
        <xdr:cNvPr id="312" name="n_1mainValue【公営住宅】&#10;有形固定資産減価償却率">
          <a:extLst>
            <a:ext uri="{FF2B5EF4-FFF2-40B4-BE49-F238E27FC236}">
              <a16:creationId xmlns:a16="http://schemas.microsoft.com/office/drawing/2014/main" id="{AE52C5C9-E7EC-4D42-8B36-70DB43F89B05}"/>
            </a:ext>
          </a:extLst>
        </xdr:cNvPr>
        <xdr:cNvSpPr txBox="1"/>
      </xdr:nvSpPr>
      <xdr:spPr>
        <a:xfrm>
          <a:off x="3582044" y="1369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107714</xdr:rowOff>
    </xdr:from>
    <xdr:ext cx="405111" cy="259045"/>
    <xdr:sp macro="" textlink="">
      <xdr:nvSpPr>
        <xdr:cNvPr id="313" name="n_2mainValue【公営住宅】&#10;有形固定資産減価償却率">
          <a:extLst>
            <a:ext uri="{FF2B5EF4-FFF2-40B4-BE49-F238E27FC236}">
              <a16:creationId xmlns:a16="http://schemas.microsoft.com/office/drawing/2014/main" id="{17E78B0D-F50D-4EA3-BBD3-C58E7E5A298D}"/>
            </a:ext>
          </a:extLst>
        </xdr:cNvPr>
        <xdr:cNvSpPr txBox="1"/>
      </xdr:nvSpPr>
      <xdr:spPr>
        <a:xfrm>
          <a:off x="2705744" y="13652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59707</xdr:rowOff>
    </xdr:from>
    <xdr:ext cx="405111" cy="259045"/>
    <xdr:sp macro="" textlink="">
      <xdr:nvSpPr>
        <xdr:cNvPr id="314" name="n_3mainValue【公営住宅】&#10;有形固定資産減価償却率">
          <a:extLst>
            <a:ext uri="{FF2B5EF4-FFF2-40B4-BE49-F238E27FC236}">
              <a16:creationId xmlns:a16="http://schemas.microsoft.com/office/drawing/2014/main" id="{656C352B-66F1-4926-BC70-69D873841093}"/>
            </a:ext>
          </a:extLst>
        </xdr:cNvPr>
        <xdr:cNvSpPr txBox="1"/>
      </xdr:nvSpPr>
      <xdr:spPr>
        <a:xfrm>
          <a:off x="1816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9414</xdr:rowOff>
    </xdr:from>
    <xdr:ext cx="405111" cy="259045"/>
    <xdr:sp macro="" textlink="">
      <xdr:nvSpPr>
        <xdr:cNvPr id="315" name="n_4mainValue【公営住宅】&#10;有形固定資産減価償却率">
          <a:extLst>
            <a:ext uri="{FF2B5EF4-FFF2-40B4-BE49-F238E27FC236}">
              <a16:creationId xmlns:a16="http://schemas.microsoft.com/office/drawing/2014/main" id="{8C77332A-0A7A-4F52-9648-D0C12663BE63}"/>
            </a:ext>
          </a:extLst>
        </xdr:cNvPr>
        <xdr:cNvSpPr txBox="1"/>
      </xdr:nvSpPr>
      <xdr:spPr>
        <a:xfrm>
          <a:off x="927744" y="135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4BBEE76-D0F2-4D98-9E40-846895FCA1D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8A3CECD7-599B-4421-919D-53A02862B71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9D263999-F358-4431-80D5-8CBC4E24470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E80CFD42-8276-433C-8B64-C24958FA1E0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FEFC1F08-CF2D-4592-89B3-8290A6F3EC7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B20395B9-05FC-4575-868A-F525A2ABFA5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4AAFBAD8-2AE6-4423-BBAD-BE7EA43CC79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80C551CB-E003-4A2A-920A-93BEFA2B78F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103E405B-808C-44FF-87BB-C1251BB82A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7C6D4254-A690-4257-BCA2-8B1B9F95751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E1506853-F16D-4CD2-B979-4EF652ED734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D33A26FE-169E-484B-A6CE-1EB90D1684F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81D69C9E-A6B2-412E-846D-5522B8EBC2E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7CB1F6AA-51C2-49D2-B394-9C67BE100C3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6AE6AA9D-BAEC-4E59-B777-0ED62719C1A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61AE82DF-168C-4812-BE51-9D584D7CBAD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47B6FC9C-F592-4105-9547-4C4CF3C5EC6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CCCC2357-C0F8-4DCC-8AA1-651457BEDA1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5D765D64-1E37-46FD-A63E-F5BE1D61B92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AD4D96B3-45DD-4436-8230-D73CF52CF9B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8896217-DAB8-4BBD-8E1B-FCDEC16A426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3EAAC2E6-44C3-4FAB-B528-4D36DA0FBE1C}"/>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57DAA804-E9F2-4399-B7DC-D10E66F2DFF6}"/>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3AC34DDE-4F0E-4DB7-9FD6-C529F6F517D3}"/>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2974C44C-3065-43AF-AD3B-43BFEC110907}"/>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370B794D-2FC7-4215-8DC9-419C7A34C95E}"/>
            </a:ext>
          </a:extLst>
        </xdr:cNvPr>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42" name="【公営住宅】&#10;一人当たり面積平均値テキスト">
          <a:extLst>
            <a:ext uri="{FF2B5EF4-FFF2-40B4-BE49-F238E27FC236}">
              <a16:creationId xmlns:a16="http://schemas.microsoft.com/office/drawing/2014/main" id="{498CA412-D419-4513-8476-75193F2734F3}"/>
            </a:ext>
          </a:extLst>
        </xdr:cNvPr>
        <xdr:cNvSpPr txBox="1"/>
      </xdr:nvSpPr>
      <xdr:spPr>
        <a:xfrm>
          <a:off x="10515600" y="14403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18E96427-FE22-4566-AC23-D133E3B3CD76}"/>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BEA57EE7-2386-452B-9FB9-DF4116DB4689}"/>
            </a:ext>
          </a:extLst>
        </xdr:cNvPr>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489FE659-E37D-4B1B-B590-AAC9B8A923C0}"/>
            </a:ext>
          </a:extLst>
        </xdr:cNvPr>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1D311431-9869-4911-922F-9DBF846F188E}"/>
            </a:ext>
          </a:extLst>
        </xdr:cNvPr>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xdr:rowOff>
    </xdr:from>
    <xdr:to>
      <xdr:col>36</xdr:col>
      <xdr:colOff>165100</xdr:colOff>
      <xdr:row>84</xdr:row>
      <xdr:rowOff>118618</xdr:rowOff>
    </xdr:to>
    <xdr:sp macro="" textlink="">
      <xdr:nvSpPr>
        <xdr:cNvPr id="347" name="フローチャート: 判断 346">
          <a:extLst>
            <a:ext uri="{FF2B5EF4-FFF2-40B4-BE49-F238E27FC236}">
              <a16:creationId xmlns:a16="http://schemas.microsoft.com/office/drawing/2014/main" id="{FA6FAAD5-73B1-4FC9-A08E-15C4DB953A91}"/>
            </a:ext>
          </a:extLst>
        </xdr:cNvPr>
        <xdr:cNvSpPr/>
      </xdr:nvSpPr>
      <xdr:spPr>
        <a:xfrm>
          <a:off x="6921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DF73349E-0020-4910-8BF2-E17EFEA5DB3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E1DB89B8-E42D-4A10-996C-7D7954ACB67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52513408-D0D7-47E1-82D2-84F4BE1EECA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12F4F23-513A-485D-8D92-6E63EDD75D0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B7CFEEE-6EA2-4898-94E9-35FDE31F841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128575</xdr:rowOff>
    </xdr:from>
    <xdr:to>
      <xdr:col>55</xdr:col>
      <xdr:colOff>50800</xdr:colOff>
      <xdr:row>86</xdr:row>
      <xdr:rowOff>58725</xdr:rowOff>
    </xdr:to>
    <xdr:sp macro="" textlink="">
      <xdr:nvSpPr>
        <xdr:cNvPr id="353" name="楕円 352">
          <a:extLst>
            <a:ext uri="{FF2B5EF4-FFF2-40B4-BE49-F238E27FC236}">
              <a16:creationId xmlns:a16="http://schemas.microsoft.com/office/drawing/2014/main" id="{96D1D82F-F7B4-4239-8440-C967BAE25A87}"/>
            </a:ext>
          </a:extLst>
        </xdr:cNvPr>
        <xdr:cNvSpPr/>
      </xdr:nvSpPr>
      <xdr:spPr>
        <a:xfrm>
          <a:off x="10426700" y="1470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43502</xdr:rowOff>
    </xdr:from>
    <xdr:ext cx="469744" cy="259045"/>
    <xdr:sp macro="" textlink="">
      <xdr:nvSpPr>
        <xdr:cNvPr id="354" name="【公営住宅】&#10;一人当たり面積該当値テキスト">
          <a:extLst>
            <a:ext uri="{FF2B5EF4-FFF2-40B4-BE49-F238E27FC236}">
              <a16:creationId xmlns:a16="http://schemas.microsoft.com/office/drawing/2014/main" id="{75AFDC21-BE7E-4233-A5D6-3114E476BE00}"/>
            </a:ext>
          </a:extLst>
        </xdr:cNvPr>
        <xdr:cNvSpPr txBox="1"/>
      </xdr:nvSpPr>
      <xdr:spPr>
        <a:xfrm>
          <a:off x="10515600" y="1461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128575</xdr:rowOff>
    </xdr:from>
    <xdr:to>
      <xdr:col>50</xdr:col>
      <xdr:colOff>165100</xdr:colOff>
      <xdr:row>86</xdr:row>
      <xdr:rowOff>58725</xdr:rowOff>
    </xdr:to>
    <xdr:sp macro="" textlink="">
      <xdr:nvSpPr>
        <xdr:cNvPr id="355" name="楕円 354">
          <a:extLst>
            <a:ext uri="{FF2B5EF4-FFF2-40B4-BE49-F238E27FC236}">
              <a16:creationId xmlns:a16="http://schemas.microsoft.com/office/drawing/2014/main" id="{E8A90081-86B4-4480-91AF-C4A89C423EC9}"/>
            </a:ext>
          </a:extLst>
        </xdr:cNvPr>
        <xdr:cNvSpPr/>
      </xdr:nvSpPr>
      <xdr:spPr>
        <a:xfrm>
          <a:off x="9588500" y="1470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7925</xdr:rowOff>
    </xdr:from>
    <xdr:to>
      <xdr:col>55</xdr:col>
      <xdr:colOff>0</xdr:colOff>
      <xdr:row>86</xdr:row>
      <xdr:rowOff>7925</xdr:rowOff>
    </xdr:to>
    <xdr:cxnSp macro="">
      <xdr:nvCxnSpPr>
        <xdr:cNvPr id="356" name="直線コネクタ 355">
          <a:extLst>
            <a:ext uri="{FF2B5EF4-FFF2-40B4-BE49-F238E27FC236}">
              <a16:creationId xmlns:a16="http://schemas.microsoft.com/office/drawing/2014/main" id="{03B493B1-4799-47EB-AE85-78D7860E7ED3}"/>
            </a:ext>
          </a:extLst>
        </xdr:cNvPr>
        <xdr:cNvCxnSpPr/>
      </xdr:nvCxnSpPr>
      <xdr:spPr>
        <a:xfrm>
          <a:off x="9639300" y="147526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128118</xdr:rowOff>
    </xdr:from>
    <xdr:to>
      <xdr:col>46</xdr:col>
      <xdr:colOff>38100</xdr:colOff>
      <xdr:row>86</xdr:row>
      <xdr:rowOff>58268</xdr:rowOff>
    </xdr:to>
    <xdr:sp macro="" textlink="">
      <xdr:nvSpPr>
        <xdr:cNvPr id="357" name="楕円 356">
          <a:extLst>
            <a:ext uri="{FF2B5EF4-FFF2-40B4-BE49-F238E27FC236}">
              <a16:creationId xmlns:a16="http://schemas.microsoft.com/office/drawing/2014/main" id="{C6E1FBBB-BDE6-4F2C-B90F-487E328CE16B}"/>
            </a:ext>
          </a:extLst>
        </xdr:cNvPr>
        <xdr:cNvSpPr/>
      </xdr:nvSpPr>
      <xdr:spPr>
        <a:xfrm>
          <a:off x="8699500" y="1470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7468</xdr:rowOff>
    </xdr:from>
    <xdr:to>
      <xdr:col>50</xdr:col>
      <xdr:colOff>114300</xdr:colOff>
      <xdr:row>86</xdr:row>
      <xdr:rowOff>7925</xdr:rowOff>
    </xdr:to>
    <xdr:cxnSp macro="">
      <xdr:nvCxnSpPr>
        <xdr:cNvPr id="358" name="直線コネクタ 357">
          <a:extLst>
            <a:ext uri="{FF2B5EF4-FFF2-40B4-BE49-F238E27FC236}">
              <a16:creationId xmlns:a16="http://schemas.microsoft.com/office/drawing/2014/main" id="{A28B9AAE-FDAE-4A3D-9FA1-DFF01220490D}"/>
            </a:ext>
          </a:extLst>
        </xdr:cNvPr>
        <xdr:cNvCxnSpPr/>
      </xdr:nvCxnSpPr>
      <xdr:spPr>
        <a:xfrm>
          <a:off x="8750300" y="1475216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128118</xdr:rowOff>
    </xdr:from>
    <xdr:to>
      <xdr:col>41</xdr:col>
      <xdr:colOff>101600</xdr:colOff>
      <xdr:row>86</xdr:row>
      <xdr:rowOff>58268</xdr:rowOff>
    </xdr:to>
    <xdr:sp macro="" textlink="">
      <xdr:nvSpPr>
        <xdr:cNvPr id="359" name="楕円 358">
          <a:extLst>
            <a:ext uri="{FF2B5EF4-FFF2-40B4-BE49-F238E27FC236}">
              <a16:creationId xmlns:a16="http://schemas.microsoft.com/office/drawing/2014/main" id="{1F23B355-A4D2-4143-9EB6-58182F05B79B}"/>
            </a:ext>
          </a:extLst>
        </xdr:cNvPr>
        <xdr:cNvSpPr/>
      </xdr:nvSpPr>
      <xdr:spPr>
        <a:xfrm>
          <a:off x="7810500" y="1470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7468</xdr:rowOff>
    </xdr:from>
    <xdr:to>
      <xdr:col>45</xdr:col>
      <xdr:colOff>177800</xdr:colOff>
      <xdr:row>86</xdr:row>
      <xdr:rowOff>7468</xdr:rowOff>
    </xdr:to>
    <xdr:cxnSp macro="">
      <xdr:nvCxnSpPr>
        <xdr:cNvPr id="360" name="直線コネクタ 359">
          <a:extLst>
            <a:ext uri="{FF2B5EF4-FFF2-40B4-BE49-F238E27FC236}">
              <a16:creationId xmlns:a16="http://schemas.microsoft.com/office/drawing/2014/main" id="{92BB9D0C-7AC5-4DDF-9EAB-709FB25B98BA}"/>
            </a:ext>
          </a:extLst>
        </xdr:cNvPr>
        <xdr:cNvCxnSpPr/>
      </xdr:nvCxnSpPr>
      <xdr:spPr>
        <a:xfrm>
          <a:off x="7861300" y="147521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128118</xdr:rowOff>
    </xdr:from>
    <xdr:to>
      <xdr:col>36</xdr:col>
      <xdr:colOff>165100</xdr:colOff>
      <xdr:row>86</xdr:row>
      <xdr:rowOff>58268</xdr:rowOff>
    </xdr:to>
    <xdr:sp macro="" textlink="">
      <xdr:nvSpPr>
        <xdr:cNvPr id="361" name="楕円 360">
          <a:extLst>
            <a:ext uri="{FF2B5EF4-FFF2-40B4-BE49-F238E27FC236}">
              <a16:creationId xmlns:a16="http://schemas.microsoft.com/office/drawing/2014/main" id="{22824405-50D7-4714-9184-490926B68BBE}"/>
            </a:ext>
          </a:extLst>
        </xdr:cNvPr>
        <xdr:cNvSpPr/>
      </xdr:nvSpPr>
      <xdr:spPr>
        <a:xfrm>
          <a:off x="6921500" y="1470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7468</xdr:rowOff>
    </xdr:from>
    <xdr:to>
      <xdr:col>41</xdr:col>
      <xdr:colOff>50800</xdr:colOff>
      <xdr:row>86</xdr:row>
      <xdr:rowOff>7468</xdr:rowOff>
    </xdr:to>
    <xdr:cxnSp macro="">
      <xdr:nvCxnSpPr>
        <xdr:cNvPr id="362" name="直線コネクタ 361">
          <a:extLst>
            <a:ext uri="{FF2B5EF4-FFF2-40B4-BE49-F238E27FC236}">
              <a16:creationId xmlns:a16="http://schemas.microsoft.com/office/drawing/2014/main" id="{25EE610C-E299-4E97-8BDD-D571D4E3D1B8}"/>
            </a:ext>
          </a:extLst>
        </xdr:cNvPr>
        <xdr:cNvCxnSpPr/>
      </xdr:nvCxnSpPr>
      <xdr:spPr>
        <a:xfrm>
          <a:off x="6972300" y="147521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63" name="n_1aveValue【公営住宅】&#10;一人当たり面積">
          <a:extLst>
            <a:ext uri="{FF2B5EF4-FFF2-40B4-BE49-F238E27FC236}">
              <a16:creationId xmlns:a16="http://schemas.microsoft.com/office/drawing/2014/main" id="{3BF24D8F-12B1-41C4-8363-10041C214E34}"/>
            </a:ext>
          </a:extLst>
        </xdr:cNvPr>
        <xdr:cNvSpPr txBox="1"/>
      </xdr:nvSpPr>
      <xdr:spPr>
        <a:xfrm>
          <a:off x="9391727" y="1433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64" name="n_2aveValue【公営住宅】&#10;一人当たり面積">
          <a:extLst>
            <a:ext uri="{FF2B5EF4-FFF2-40B4-BE49-F238E27FC236}">
              <a16:creationId xmlns:a16="http://schemas.microsoft.com/office/drawing/2014/main" id="{BBA49871-4835-4545-BF8B-113FA565635F}"/>
            </a:ext>
          </a:extLst>
        </xdr:cNvPr>
        <xdr:cNvSpPr txBox="1"/>
      </xdr:nvSpPr>
      <xdr:spPr>
        <a:xfrm>
          <a:off x="8515427" y="1432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65" name="n_3aveValue【公営住宅】&#10;一人当たり面積">
          <a:extLst>
            <a:ext uri="{FF2B5EF4-FFF2-40B4-BE49-F238E27FC236}">
              <a16:creationId xmlns:a16="http://schemas.microsoft.com/office/drawing/2014/main" id="{13109918-A714-4197-94D4-DBC5E09DF547}"/>
            </a:ext>
          </a:extLst>
        </xdr:cNvPr>
        <xdr:cNvSpPr txBox="1"/>
      </xdr:nvSpPr>
      <xdr:spPr>
        <a:xfrm>
          <a:off x="7626427" y="1433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135145</xdr:rowOff>
    </xdr:from>
    <xdr:ext cx="469744" cy="259045"/>
    <xdr:sp macro="" textlink="">
      <xdr:nvSpPr>
        <xdr:cNvPr id="366" name="n_4aveValue【公営住宅】&#10;一人当たり面積">
          <a:extLst>
            <a:ext uri="{FF2B5EF4-FFF2-40B4-BE49-F238E27FC236}">
              <a16:creationId xmlns:a16="http://schemas.microsoft.com/office/drawing/2014/main" id="{6C0269A8-FD83-4C5F-A8CA-88D3839CE813}"/>
            </a:ext>
          </a:extLst>
        </xdr:cNvPr>
        <xdr:cNvSpPr txBox="1"/>
      </xdr:nvSpPr>
      <xdr:spPr>
        <a:xfrm>
          <a:off x="6737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49852</xdr:rowOff>
    </xdr:from>
    <xdr:ext cx="469744" cy="259045"/>
    <xdr:sp macro="" textlink="">
      <xdr:nvSpPr>
        <xdr:cNvPr id="367" name="n_1mainValue【公営住宅】&#10;一人当たり面積">
          <a:extLst>
            <a:ext uri="{FF2B5EF4-FFF2-40B4-BE49-F238E27FC236}">
              <a16:creationId xmlns:a16="http://schemas.microsoft.com/office/drawing/2014/main" id="{F816968E-F0FD-4552-A10E-CB9F7A3289A7}"/>
            </a:ext>
          </a:extLst>
        </xdr:cNvPr>
        <xdr:cNvSpPr txBox="1"/>
      </xdr:nvSpPr>
      <xdr:spPr>
        <a:xfrm>
          <a:off x="9391727" y="1479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49395</xdr:rowOff>
    </xdr:from>
    <xdr:ext cx="469744" cy="259045"/>
    <xdr:sp macro="" textlink="">
      <xdr:nvSpPr>
        <xdr:cNvPr id="368" name="n_2mainValue【公営住宅】&#10;一人当たり面積">
          <a:extLst>
            <a:ext uri="{FF2B5EF4-FFF2-40B4-BE49-F238E27FC236}">
              <a16:creationId xmlns:a16="http://schemas.microsoft.com/office/drawing/2014/main" id="{6D373050-0F01-45E8-80EC-AFCFBBC72492}"/>
            </a:ext>
          </a:extLst>
        </xdr:cNvPr>
        <xdr:cNvSpPr txBox="1"/>
      </xdr:nvSpPr>
      <xdr:spPr>
        <a:xfrm>
          <a:off x="8515427" y="1479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49395</xdr:rowOff>
    </xdr:from>
    <xdr:ext cx="469744" cy="259045"/>
    <xdr:sp macro="" textlink="">
      <xdr:nvSpPr>
        <xdr:cNvPr id="369" name="n_3mainValue【公営住宅】&#10;一人当たり面積">
          <a:extLst>
            <a:ext uri="{FF2B5EF4-FFF2-40B4-BE49-F238E27FC236}">
              <a16:creationId xmlns:a16="http://schemas.microsoft.com/office/drawing/2014/main" id="{3980BA69-CA1C-459D-9802-5FC3CB226798}"/>
            </a:ext>
          </a:extLst>
        </xdr:cNvPr>
        <xdr:cNvSpPr txBox="1"/>
      </xdr:nvSpPr>
      <xdr:spPr>
        <a:xfrm>
          <a:off x="7626427" y="1479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49395</xdr:rowOff>
    </xdr:from>
    <xdr:ext cx="469744" cy="259045"/>
    <xdr:sp macro="" textlink="">
      <xdr:nvSpPr>
        <xdr:cNvPr id="370" name="n_4mainValue【公営住宅】&#10;一人当たり面積">
          <a:extLst>
            <a:ext uri="{FF2B5EF4-FFF2-40B4-BE49-F238E27FC236}">
              <a16:creationId xmlns:a16="http://schemas.microsoft.com/office/drawing/2014/main" id="{9EC67D7D-5A9C-4D4A-BA48-E08AF0C563FB}"/>
            </a:ext>
          </a:extLst>
        </xdr:cNvPr>
        <xdr:cNvSpPr txBox="1"/>
      </xdr:nvSpPr>
      <xdr:spPr>
        <a:xfrm>
          <a:off x="6737427" y="1479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E960A03B-F0F6-4B91-BA4C-7F65F5B033F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426CD76B-0C69-4706-BEC8-72D06B54168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4AB1BCC1-FAA4-4F52-B59C-7402F2F60CE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B2FE9732-3523-4E31-AE80-88CB140056D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1F442F27-02C0-4F43-A788-11B627D584A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6A77E6D-7C30-499A-BBBF-3C5303B2C12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1EC35270-BC28-4201-8A7C-211CA93C828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2AC3C575-E211-402C-8EE2-0CDC21BB417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901ECB8-2C72-47F7-ACCF-D36AC174F1B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3D5B0BA4-5A91-49BB-8DFA-EB937D50E26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574FBB65-4852-4D48-8D08-8EC15E540DB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7236DFD8-E231-493F-BAB8-76293B7DAEA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D3195223-3430-47F9-AF60-0CF3EE42412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B37F610-74FF-4CA0-AC0E-DC7FA5D15ED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B1D1217A-8628-42AA-9874-41CEF7F4852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978D7814-752C-4526-9F04-74C6B775301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FC86DA23-9DD9-4BC4-8922-2CEF09290AC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8D4193CB-A6A0-4D7B-91DB-576D7CB18BB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29E1A6CD-33FA-4D5F-B64C-091712D6683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871E5F99-6F80-4B23-BA36-74E63ECA894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CDF1A77B-A079-4600-8DCA-E8B52D76788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B9CD7921-2F63-4EFD-BB63-2CD8DB1E196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483FA4B5-465C-43D6-9EB2-4A1F05E8CF8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583D69C5-CC21-4632-BE6B-B8F787855B9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DEBB825E-BDC4-4A88-918D-CEF4009C725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F653D8B2-170D-4BB2-9813-1EF5130F428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E6332CCC-E72D-444E-A314-5C300D71B4D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2FA4DC5C-4CB3-4F3B-A39E-E7A7BF48AA22}"/>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A527BA48-7DE3-4CAF-B055-CAFDAD002194}"/>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8A644C39-7D04-4FD5-8D4C-939F9C371034}"/>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3F1AEE26-04FD-473A-A364-3299F598C126}"/>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814D354A-992A-442B-94FF-99782B25AC54}"/>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F2D26954-F192-4CEF-8BCD-9F1C14646AFD}"/>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982A9845-02D4-429E-BCC6-22936D993E02}"/>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C5EFF1A3-2FB3-4934-A1FC-5A585345AF84}"/>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7A8F1360-C6F6-485E-A31A-68EF01D3362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37ED26CC-A695-4B4E-AF26-B9D5FE94D48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CEEB7DDB-69C0-469D-BE94-46380C1C8DF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40FEAC54-327D-42EB-BC01-32AFB40BE935}"/>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0EAAA8D7-D5C7-4A58-BDE6-2D9C8B0A4132}"/>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D8E523FF-E922-44C0-BF1A-8874DF76E25E}"/>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76A22A84-26CA-4489-89F1-B662DA79579A}"/>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523471E8-F684-4C10-9ED3-389C19E52876}"/>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58691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6AE19D3B-3219-492F-B798-1E6D48996816}"/>
            </a:ext>
          </a:extLst>
        </xdr:cNvPr>
        <xdr:cNvSpPr txBox="1"/>
      </xdr:nvSpPr>
      <xdr:spPr>
        <a:xfrm>
          <a:off x="16357600" y="6573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226335CC-0AAD-4C5C-A7C8-27AE2EB40116}"/>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FD914433-3708-43B7-A238-DBD4781C972C}"/>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B5A3B471-5D13-4EE1-A70C-0C1D9F312884}"/>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8E21D6AD-B024-414E-AB75-6C5A9F2B23B4}"/>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2540</xdr:rowOff>
    </xdr:from>
    <xdr:to>
      <xdr:col>67</xdr:col>
      <xdr:colOff>101600</xdr:colOff>
      <xdr:row>38</xdr:row>
      <xdr:rowOff>104140</xdr:rowOff>
    </xdr:to>
    <xdr:sp macro="" textlink="">
      <xdr:nvSpPr>
        <xdr:cNvPr id="419" name="フローチャート: 判断 418">
          <a:extLst>
            <a:ext uri="{FF2B5EF4-FFF2-40B4-BE49-F238E27FC236}">
              <a16:creationId xmlns:a16="http://schemas.microsoft.com/office/drawing/2014/main" id="{87EAEB1B-9CA0-4896-94F4-ECCD12D552B1}"/>
            </a:ext>
          </a:extLst>
        </xdr:cNvPr>
        <xdr:cNvSpPr/>
      </xdr:nvSpPr>
      <xdr:spPr>
        <a:xfrm>
          <a:off x="12763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DCEDC03A-A71E-4281-A332-E4896CC4AFA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B278766B-6936-4076-A751-E53C1F9350B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97DC764B-0E94-4D48-8119-5C242D4F982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B574D4FA-9AEF-4E5F-A764-2B72B658B4B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2B8AE2BB-22E1-4DC0-80C1-08D6D8D3F8E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169418</xdr:rowOff>
    </xdr:from>
    <xdr:to>
      <xdr:col>85</xdr:col>
      <xdr:colOff>177800</xdr:colOff>
      <xdr:row>38</xdr:row>
      <xdr:rowOff>99568</xdr:rowOff>
    </xdr:to>
    <xdr:sp macro="" textlink="">
      <xdr:nvSpPr>
        <xdr:cNvPr id="425" name="楕円 424">
          <a:extLst>
            <a:ext uri="{FF2B5EF4-FFF2-40B4-BE49-F238E27FC236}">
              <a16:creationId xmlns:a16="http://schemas.microsoft.com/office/drawing/2014/main" id="{BBCC3B8A-1734-410F-B1A8-5AC9D8027F6F}"/>
            </a:ext>
          </a:extLst>
        </xdr:cNvPr>
        <xdr:cNvSpPr/>
      </xdr:nvSpPr>
      <xdr:spPr>
        <a:xfrm>
          <a:off x="162687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20845</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8D62D77D-2506-425E-8374-1C52D1FB98EC}"/>
            </a:ext>
          </a:extLst>
        </xdr:cNvPr>
        <xdr:cNvSpPr txBox="1"/>
      </xdr:nvSpPr>
      <xdr:spPr>
        <a:xfrm>
          <a:off x="16357600" y="636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34544</xdr:rowOff>
    </xdr:from>
    <xdr:to>
      <xdr:col>81</xdr:col>
      <xdr:colOff>101600</xdr:colOff>
      <xdr:row>38</xdr:row>
      <xdr:rowOff>136144</xdr:rowOff>
    </xdr:to>
    <xdr:sp macro="" textlink="">
      <xdr:nvSpPr>
        <xdr:cNvPr id="427" name="楕円 426">
          <a:extLst>
            <a:ext uri="{FF2B5EF4-FFF2-40B4-BE49-F238E27FC236}">
              <a16:creationId xmlns:a16="http://schemas.microsoft.com/office/drawing/2014/main" id="{B08932D0-F0C8-4596-9865-E3C9A6A9D38D}"/>
            </a:ext>
          </a:extLst>
        </xdr:cNvPr>
        <xdr:cNvSpPr/>
      </xdr:nvSpPr>
      <xdr:spPr>
        <a:xfrm>
          <a:off x="1543050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48768</xdr:rowOff>
    </xdr:from>
    <xdr:to>
      <xdr:col>85</xdr:col>
      <xdr:colOff>127000</xdr:colOff>
      <xdr:row>38</xdr:row>
      <xdr:rowOff>85344</xdr:rowOff>
    </xdr:to>
    <xdr:cxnSp macro="">
      <xdr:nvCxnSpPr>
        <xdr:cNvPr id="428" name="直線コネクタ 427">
          <a:extLst>
            <a:ext uri="{FF2B5EF4-FFF2-40B4-BE49-F238E27FC236}">
              <a16:creationId xmlns:a16="http://schemas.microsoft.com/office/drawing/2014/main" id="{C0511D62-BC2D-4018-B73C-56AD6616D7CB}"/>
            </a:ext>
          </a:extLst>
        </xdr:cNvPr>
        <xdr:cNvCxnSpPr/>
      </xdr:nvCxnSpPr>
      <xdr:spPr>
        <a:xfrm flipV="1">
          <a:off x="15481300" y="656386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xdr:rowOff>
    </xdr:from>
    <xdr:to>
      <xdr:col>76</xdr:col>
      <xdr:colOff>165100</xdr:colOff>
      <xdr:row>38</xdr:row>
      <xdr:rowOff>101854</xdr:rowOff>
    </xdr:to>
    <xdr:sp macro="" textlink="">
      <xdr:nvSpPr>
        <xdr:cNvPr id="429" name="楕円 428">
          <a:extLst>
            <a:ext uri="{FF2B5EF4-FFF2-40B4-BE49-F238E27FC236}">
              <a16:creationId xmlns:a16="http://schemas.microsoft.com/office/drawing/2014/main" id="{87A36D7C-6B87-41C1-8423-ECB24477F50C}"/>
            </a:ext>
          </a:extLst>
        </xdr:cNvPr>
        <xdr:cNvSpPr/>
      </xdr:nvSpPr>
      <xdr:spPr>
        <a:xfrm>
          <a:off x="14541500" y="651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51054</xdr:rowOff>
    </xdr:from>
    <xdr:to>
      <xdr:col>81</xdr:col>
      <xdr:colOff>50800</xdr:colOff>
      <xdr:row>38</xdr:row>
      <xdr:rowOff>85344</xdr:rowOff>
    </xdr:to>
    <xdr:cxnSp macro="">
      <xdr:nvCxnSpPr>
        <xdr:cNvPr id="430" name="直線コネクタ 429">
          <a:extLst>
            <a:ext uri="{FF2B5EF4-FFF2-40B4-BE49-F238E27FC236}">
              <a16:creationId xmlns:a16="http://schemas.microsoft.com/office/drawing/2014/main" id="{BF07D6C8-0961-407F-87F1-A56654426F75}"/>
            </a:ext>
          </a:extLst>
        </xdr:cNvPr>
        <xdr:cNvCxnSpPr/>
      </xdr:nvCxnSpPr>
      <xdr:spPr>
        <a:xfrm>
          <a:off x="14592300" y="65661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59690</xdr:rowOff>
    </xdr:from>
    <xdr:to>
      <xdr:col>72</xdr:col>
      <xdr:colOff>38100</xdr:colOff>
      <xdr:row>38</xdr:row>
      <xdr:rowOff>161290</xdr:rowOff>
    </xdr:to>
    <xdr:sp macro="" textlink="">
      <xdr:nvSpPr>
        <xdr:cNvPr id="431" name="楕円 430">
          <a:extLst>
            <a:ext uri="{FF2B5EF4-FFF2-40B4-BE49-F238E27FC236}">
              <a16:creationId xmlns:a16="http://schemas.microsoft.com/office/drawing/2014/main" id="{012346DE-48D9-46C7-B39D-698CA43329E0}"/>
            </a:ext>
          </a:extLst>
        </xdr:cNvPr>
        <xdr:cNvSpPr/>
      </xdr:nvSpPr>
      <xdr:spPr>
        <a:xfrm>
          <a:off x="13652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51054</xdr:rowOff>
    </xdr:from>
    <xdr:to>
      <xdr:col>76</xdr:col>
      <xdr:colOff>114300</xdr:colOff>
      <xdr:row>38</xdr:row>
      <xdr:rowOff>110490</xdr:rowOff>
    </xdr:to>
    <xdr:cxnSp macro="">
      <xdr:nvCxnSpPr>
        <xdr:cNvPr id="432" name="直線コネクタ 431">
          <a:extLst>
            <a:ext uri="{FF2B5EF4-FFF2-40B4-BE49-F238E27FC236}">
              <a16:creationId xmlns:a16="http://schemas.microsoft.com/office/drawing/2014/main" id="{09D72B5B-D090-4EDE-BD5D-2DD07EB8D0C7}"/>
            </a:ext>
          </a:extLst>
        </xdr:cNvPr>
        <xdr:cNvCxnSpPr/>
      </xdr:nvCxnSpPr>
      <xdr:spPr>
        <a:xfrm flipV="1">
          <a:off x="13703300" y="656615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34544</xdr:rowOff>
    </xdr:from>
    <xdr:to>
      <xdr:col>67</xdr:col>
      <xdr:colOff>101600</xdr:colOff>
      <xdr:row>37</xdr:row>
      <xdr:rowOff>136144</xdr:rowOff>
    </xdr:to>
    <xdr:sp macro="" textlink="">
      <xdr:nvSpPr>
        <xdr:cNvPr id="433" name="楕円 432">
          <a:extLst>
            <a:ext uri="{FF2B5EF4-FFF2-40B4-BE49-F238E27FC236}">
              <a16:creationId xmlns:a16="http://schemas.microsoft.com/office/drawing/2014/main" id="{10615804-97DE-42E8-A20D-9650FEF7D798}"/>
            </a:ext>
          </a:extLst>
        </xdr:cNvPr>
        <xdr:cNvSpPr/>
      </xdr:nvSpPr>
      <xdr:spPr>
        <a:xfrm>
          <a:off x="127635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85344</xdr:rowOff>
    </xdr:from>
    <xdr:to>
      <xdr:col>71</xdr:col>
      <xdr:colOff>177800</xdr:colOff>
      <xdr:row>38</xdr:row>
      <xdr:rowOff>110490</xdr:rowOff>
    </xdr:to>
    <xdr:cxnSp macro="">
      <xdr:nvCxnSpPr>
        <xdr:cNvPr id="434" name="直線コネクタ 433">
          <a:extLst>
            <a:ext uri="{FF2B5EF4-FFF2-40B4-BE49-F238E27FC236}">
              <a16:creationId xmlns:a16="http://schemas.microsoft.com/office/drawing/2014/main" id="{68DDB519-5E37-43C2-B189-FBBE66896561}"/>
            </a:ext>
          </a:extLst>
        </xdr:cNvPr>
        <xdr:cNvCxnSpPr/>
      </xdr:nvCxnSpPr>
      <xdr:spPr>
        <a:xfrm>
          <a:off x="12814300" y="6428994"/>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22115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352178D7-8FC3-487E-B1B1-0CAA44A4C2CF}"/>
            </a:ext>
          </a:extLst>
        </xdr:cNvPr>
        <xdr:cNvSpPr txBox="1"/>
      </xdr:nvSpPr>
      <xdr:spPr>
        <a:xfrm>
          <a:off x="15266044" y="670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742AF536-E144-4FE8-9815-E3E535BCE5BB}"/>
            </a:ext>
          </a:extLst>
        </xdr:cNvPr>
        <xdr:cNvSpPr txBox="1"/>
      </xdr:nvSpPr>
      <xdr:spPr>
        <a:xfrm>
          <a:off x="1438974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F66712C1-DE52-4DF3-843B-4988CBEE4584}"/>
            </a:ext>
          </a:extLst>
        </xdr:cNvPr>
        <xdr:cNvSpPr txBox="1"/>
      </xdr:nvSpPr>
      <xdr:spPr>
        <a:xfrm>
          <a:off x="13500744"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95267</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A43D62B8-2BE3-440F-BC13-6080BB4C51A5}"/>
            </a:ext>
          </a:extLst>
        </xdr:cNvPr>
        <xdr:cNvSpPr txBox="1"/>
      </xdr:nvSpPr>
      <xdr:spPr>
        <a:xfrm>
          <a:off x="12611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152671</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CDDC3335-EDC1-4E3A-9144-C1D89EC0E3B8}"/>
            </a:ext>
          </a:extLst>
        </xdr:cNvPr>
        <xdr:cNvSpPr txBox="1"/>
      </xdr:nvSpPr>
      <xdr:spPr>
        <a:xfrm>
          <a:off x="15266044" y="6324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118381</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09D5BCE1-FF9E-43BB-8719-319EA23CBD62}"/>
            </a:ext>
          </a:extLst>
        </xdr:cNvPr>
        <xdr:cNvSpPr txBox="1"/>
      </xdr:nvSpPr>
      <xdr:spPr>
        <a:xfrm>
          <a:off x="14389744" y="6290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152417</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423148E9-0404-4550-9CBC-C553EE4DF110}"/>
            </a:ext>
          </a:extLst>
        </xdr:cNvPr>
        <xdr:cNvSpPr txBox="1"/>
      </xdr:nvSpPr>
      <xdr:spPr>
        <a:xfrm>
          <a:off x="13500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152671</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C17AB774-ACD0-469C-8224-BCA72858DBE7}"/>
            </a:ext>
          </a:extLst>
        </xdr:cNvPr>
        <xdr:cNvSpPr txBox="1"/>
      </xdr:nvSpPr>
      <xdr:spPr>
        <a:xfrm>
          <a:off x="12611744" y="6153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462C97C8-B0DA-48E4-8D73-4E3C2ABFCB6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22A3E72E-427B-4592-9F82-1E654B034D1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A070CD77-A052-44A9-853A-E32AC5E5E56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1406D231-5FBE-4B2B-BBDD-A2DCE59EC47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3FFEAAD9-1A74-4101-984C-9F60B6C2EE0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93C738E6-6FE7-4F2F-8AC2-7BBC8DEEAD4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8725D41B-64EF-449B-867F-602CE22E09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339A8DF9-5438-4F8F-BF45-C6873655187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E5B64683-3060-4C5C-9CDA-F5BD40BC29F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6B2EFE3A-5E89-4DF4-8EE4-682CE9E8DB9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C44E2CBB-0276-489D-BD0F-78DDBAAEAEF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B98CE84C-3595-41E2-BE2D-5AFD89C4E777}"/>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907E63F7-37FD-45AE-9F0A-7C346D75AD6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4C6E45AC-B32E-4967-B515-E7F19D58A498}"/>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52C17E41-B7CB-4CA7-8AEC-13807E94D3E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8071E740-90CB-4077-A33B-B03EDAAD552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7EE69858-DA4D-482F-81B8-F59746FEEFD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988145A8-0B54-493E-9A63-B342C0C4073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C1306F46-4756-4713-848C-BDB08AF6E32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7FA1E601-5340-4B19-B0DD-257432367CC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93A29D20-4DC2-4059-9563-4110F0A7936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66330ABB-E7BA-4EE1-A622-50746EA8C98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1B0DD3DB-83DF-4DB7-934F-D4FA2CA702A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38C0336B-85EA-4C26-8900-DBDC3EC2194C}"/>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70F9FA43-68B7-4677-949F-62E68FA903F9}"/>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498BA644-88DA-4E3D-9277-0AA75C8DCBCA}"/>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3264EDBA-22CE-4551-9B97-8507ED0FF714}"/>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B16AF2BA-71E0-4DB9-A6CC-CE259ED53FF2}"/>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7E5DE16C-4543-468F-B873-A95C92C643AF}"/>
            </a:ext>
          </a:extLst>
        </xdr:cNvPr>
        <xdr:cNvSpPr txBox="1"/>
      </xdr:nvSpPr>
      <xdr:spPr>
        <a:xfrm>
          <a:off x="22199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018445B6-AC49-4DAE-9CDF-44D2B3D3157F}"/>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C4399475-B5A3-4A31-81AF-E861A377D350}"/>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3F7BC0D8-41A9-428F-923B-44C70153B44D}"/>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8E9FBA73-F667-43C3-9E8A-69FDEE94E90A}"/>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10160</xdr:rowOff>
    </xdr:from>
    <xdr:to>
      <xdr:col>98</xdr:col>
      <xdr:colOff>38100</xdr:colOff>
      <xdr:row>40</xdr:row>
      <xdr:rowOff>111760</xdr:rowOff>
    </xdr:to>
    <xdr:sp macro="" textlink="">
      <xdr:nvSpPr>
        <xdr:cNvPr id="476" name="フローチャート: 判断 475">
          <a:extLst>
            <a:ext uri="{FF2B5EF4-FFF2-40B4-BE49-F238E27FC236}">
              <a16:creationId xmlns:a16="http://schemas.microsoft.com/office/drawing/2014/main" id="{449051F6-A12E-4059-996F-4FD29A7D0AA0}"/>
            </a:ext>
          </a:extLst>
        </xdr:cNvPr>
        <xdr:cNvSpPr/>
      </xdr:nvSpPr>
      <xdr:spPr>
        <a:xfrm>
          <a:off x="18605500" y="686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9C32E991-8672-4EFB-B607-244C5C2B6A0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424F6A49-1168-4594-B11B-17A9AC4E237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D339CB17-1C60-4E01-829F-4E5C8877F23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B82DB3BD-0AEB-43D0-8733-35F2654241B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7EB26527-EEF0-4E61-95A9-4BD8E313024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10160</xdr:rowOff>
    </xdr:from>
    <xdr:to>
      <xdr:col>116</xdr:col>
      <xdr:colOff>114300</xdr:colOff>
      <xdr:row>40</xdr:row>
      <xdr:rowOff>111760</xdr:rowOff>
    </xdr:to>
    <xdr:sp macro="" textlink="">
      <xdr:nvSpPr>
        <xdr:cNvPr id="482" name="楕円 481">
          <a:extLst>
            <a:ext uri="{FF2B5EF4-FFF2-40B4-BE49-F238E27FC236}">
              <a16:creationId xmlns:a16="http://schemas.microsoft.com/office/drawing/2014/main" id="{859F1F1B-1038-4354-B40D-F146254DAAF2}"/>
            </a:ext>
          </a:extLst>
        </xdr:cNvPr>
        <xdr:cNvSpPr/>
      </xdr:nvSpPr>
      <xdr:spPr>
        <a:xfrm>
          <a:off x="221107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160037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E6C70D1A-F69D-4110-8798-307E43C6E0D4}"/>
            </a:ext>
          </a:extLst>
        </xdr:cNvPr>
        <xdr:cNvSpPr txBox="1"/>
      </xdr:nvSpPr>
      <xdr:spPr>
        <a:xfrm>
          <a:off x="22199600"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xdr:rowOff>
    </xdr:from>
    <xdr:to>
      <xdr:col>112</xdr:col>
      <xdr:colOff>38100</xdr:colOff>
      <xdr:row>40</xdr:row>
      <xdr:rowOff>104140</xdr:rowOff>
    </xdr:to>
    <xdr:sp macro="" textlink="">
      <xdr:nvSpPr>
        <xdr:cNvPr id="484" name="楕円 483">
          <a:extLst>
            <a:ext uri="{FF2B5EF4-FFF2-40B4-BE49-F238E27FC236}">
              <a16:creationId xmlns:a16="http://schemas.microsoft.com/office/drawing/2014/main" id="{3EA087C1-8147-4433-96F3-90D9A1388C7D}"/>
            </a:ext>
          </a:extLst>
        </xdr:cNvPr>
        <xdr:cNvSpPr/>
      </xdr:nvSpPr>
      <xdr:spPr>
        <a:xfrm>
          <a:off x="21272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53340</xdr:rowOff>
    </xdr:from>
    <xdr:to>
      <xdr:col>116</xdr:col>
      <xdr:colOff>63500</xdr:colOff>
      <xdr:row>40</xdr:row>
      <xdr:rowOff>60960</xdr:rowOff>
    </xdr:to>
    <xdr:cxnSp macro="">
      <xdr:nvCxnSpPr>
        <xdr:cNvPr id="485" name="直線コネクタ 484">
          <a:extLst>
            <a:ext uri="{FF2B5EF4-FFF2-40B4-BE49-F238E27FC236}">
              <a16:creationId xmlns:a16="http://schemas.microsoft.com/office/drawing/2014/main" id="{BF034253-3E05-4E47-A8A1-11698D769F76}"/>
            </a:ext>
          </a:extLst>
        </xdr:cNvPr>
        <xdr:cNvCxnSpPr/>
      </xdr:nvCxnSpPr>
      <xdr:spPr>
        <a:xfrm>
          <a:off x="21323300" y="69113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xdr:rowOff>
    </xdr:from>
    <xdr:to>
      <xdr:col>107</xdr:col>
      <xdr:colOff>101600</xdr:colOff>
      <xdr:row>40</xdr:row>
      <xdr:rowOff>104140</xdr:rowOff>
    </xdr:to>
    <xdr:sp macro="" textlink="">
      <xdr:nvSpPr>
        <xdr:cNvPr id="486" name="楕円 485">
          <a:extLst>
            <a:ext uri="{FF2B5EF4-FFF2-40B4-BE49-F238E27FC236}">
              <a16:creationId xmlns:a16="http://schemas.microsoft.com/office/drawing/2014/main" id="{916A4FEE-CDB6-43E2-9CB9-850F8FCFD764}"/>
            </a:ext>
          </a:extLst>
        </xdr:cNvPr>
        <xdr:cNvSpPr/>
      </xdr:nvSpPr>
      <xdr:spPr>
        <a:xfrm>
          <a:off x="20383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53340</xdr:rowOff>
    </xdr:from>
    <xdr:to>
      <xdr:col>111</xdr:col>
      <xdr:colOff>177800</xdr:colOff>
      <xdr:row>40</xdr:row>
      <xdr:rowOff>53340</xdr:rowOff>
    </xdr:to>
    <xdr:cxnSp macro="">
      <xdr:nvCxnSpPr>
        <xdr:cNvPr id="487" name="直線コネクタ 486">
          <a:extLst>
            <a:ext uri="{FF2B5EF4-FFF2-40B4-BE49-F238E27FC236}">
              <a16:creationId xmlns:a16="http://schemas.microsoft.com/office/drawing/2014/main" id="{DD1160E7-9ECA-47C6-89BD-A18442478AF4}"/>
            </a:ext>
          </a:extLst>
        </xdr:cNvPr>
        <xdr:cNvCxnSpPr/>
      </xdr:nvCxnSpPr>
      <xdr:spPr>
        <a:xfrm>
          <a:off x="20434300" y="691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488" name="楕円 487">
          <a:extLst>
            <a:ext uri="{FF2B5EF4-FFF2-40B4-BE49-F238E27FC236}">
              <a16:creationId xmlns:a16="http://schemas.microsoft.com/office/drawing/2014/main" id="{E794CC61-1548-458C-B7C6-F33E42F3348A}"/>
            </a:ext>
          </a:extLst>
        </xdr:cNvPr>
        <xdr:cNvSpPr/>
      </xdr:nvSpPr>
      <xdr:spPr>
        <a:xfrm>
          <a:off x="19494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53340</xdr:rowOff>
    </xdr:from>
    <xdr:to>
      <xdr:col>107</xdr:col>
      <xdr:colOff>50800</xdr:colOff>
      <xdr:row>40</xdr:row>
      <xdr:rowOff>53340</xdr:rowOff>
    </xdr:to>
    <xdr:cxnSp macro="">
      <xdr:nvCxnSpPr>
        <xdr:cNvPr id="489" name="直線コネクタ 488">
          <a:extLst>
            <a:ext uri="{FF2B5EF4-FFF2-40B4-BE49-F238E27FC236}">
              <a16:creationId xmlns:a16="http://schemas.microsoft.com/office/drawing/2014/main" id="{9A72DD3F-13DA-4A3B-A9FB-C051C6EDB4F5}"/>
            </a:ext>
          </a:extLst>
        </xdr:cNvPr>
        <xdr:cNvCxnSpPr/>
      </xdr:nvCxnSpPr>
      <xdr:spPr>
        <a:xfrm>
          <a:off x="19545300" y="691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xdr:rowOff>
    </xdr:from>
    <xdr:to>
      <xdr:col>98</xdr:col>
      <xdr:colOff>38100</xdr:colOff>
      <xdr:row>40</xdr:row>
      <xdr:rowOff>104140</xdr:rowOff>
    </xdr:to>
    <xdr:sp macro="" textlink="">
      <xdr:nvSpPr>
        <xdr:cNvPr id="490" name="楕円 489">
          <a:extLst>
            <a:ext uri="{FF2B5EF4-FFF2-40B4-BE49-F238E27FC236}">
              <a16:creationId xmlns:a16="http://schemas.microsoft.com/office/drawing/2014/main" id="{CE44521B-CE22-4364-BBBE-8D8B985D40A3}"/>
            </a:ext>
          </a:extLst>
        </xdr:cNvPr>
        <xdr:cNvSpPr/>
      </xdr:nvSpPr>
      <xdr:spPr>
        <a:xfrm>
          <a:off x="18605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53340</xdr:rowOff>
    </xdr:from>
    <xdr:to>
      <xdr:col>102</xdr:col>
      <xdr:colOff>114300</xdr:colOff>
      <xdr:row>40</xdr:row>
      <xdr:rowOff>53340</xdr:rowOff>
    </xdr:to>
    <xdr:cxnSp macro="">
      <xdr:nvCxnSpPr>
        <xdr:cNvPr id="491" name="直線コネクタ 490">
          <a:extLst>
            <a:ext uri="{FF2B5EF4-FFF2-40B4-BE49-F238E27FC236}">
              <a16:creationId xmlns:a16="http://schemas.microsoft.com/office/drawing/2014/main" id="{34DA138E-DCFB-4AE8-BE6C-ABF36903CE4C}"/>
            </a:ext>
          </a:extLst>
        </xdr:cNvPr>
        <xdr:cNvCxnSpPr/>
      </xdr:nvCxnSpPr>
      <xdr:spPr>
        <a:xfrm>
          <a:off x="18656300" y="691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15350BE6-3EE4-4E01-A1AF-F5186A48EC52}"/>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75C2F090-B0EB-4F82-9541-B0C7D13C99F0}"/>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42A31309-F495-43A8-B13C-F295D3B57BE0}"/>
            </a:ext>
          </a:extLst>
        </xdr:cNvPr>
        <xdr:cNvSpPr txBox="1"/>
      </xdr:nvSpPr>
      <xdr:spPr>
        <a:xfrm>
          <a:off x="19310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102887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8CE51633-AD23-4853-A6F9-47DBDA98391C}"/>
            </a:ext>
          </a:extLst>
        </xdr:cNvPr>
        <xdr:cNvSpPr txBox="1"/>
      </xdr:nvSpPr>
      <xdr:spPr>
        <a:xfrm>
          <a:off x="1842142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95267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240DD33D-DD44-444A-9E1F-4F5BC5BB1CC9}"/>
            </a:ext>
          </a:extLst>
        </xdr:cNvPr>
        <xdr:cNvSpPr txBox="1"/>
      </xdr:nvSpPr>
      <xdr:spPr>
        <a:xfrm>
          <a:off x="210757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95267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90EB7A6F-5FB4-43A7-BB71-8A9E1A2FE7BE}"/>
            </a:ext>
          </a:extLst>
        </xdr:cNvPr>
        <xdr:cNvSpPr txBox="1"/>
      </xdr:nvSpPr>
      <xdr:spPr>
        <a:xfrm>
          <a:off x="20199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95267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2A404711-A890-48FA-8F0E-41C0B42A5B8D}"/>
            </a:ext>
          </a:extLst>
        </xdr:cNvPr>
        <xdr:cNvSpPr txBox="1"/>
      </xdr:nvSpPr>
      <xdr:spPr>
        <a:xfrm>
          <a:off x="19310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120667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9D5DAC1D-B4F1-4646-90D8-9DBA0C614E2E}"/>
            </a:ext>
          </a:extLst>
        </xdr:cNvPr>
        <xdr:cNvSpPr txBox="1"/>
      </xdr:nvSpPr>
      <xdr:spPr>
        <a:xfrm>
          <a:off x="18421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9A754876-C97D-470C-BBCE-E7B64470D5D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7A1A22C9-C103-47D2-BC07-76ECF2874FB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0363690B-B357-4394-91C7-14D24F38ECF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C867063F-58C1-4480-95DF-4656FB8AA03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9B8CC58C-1307-4FC9-9034-C2162F106A4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3BFCC3B0-FAA1-49DE-8E4E-004E09BA5D1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5375B1AD-A5A3-4D4E-AA90-337C4FBBB8B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C5071A61-2B5D-44B0-A746-C5833D5D467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29D4E126-7622-40DD-B5B0-A4FC8DC66FB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DE22B6A8-B66D-4EF5-9C48-44270A727CE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D3FA9BA5-F30C-48EE-BA45-7D53E14CCEE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7CE43FF1-BFAA-45B5-8547-08C42308056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4FC41C8A-8CFD-4374-AF4B-21CEE46F3D22}"/>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CE2642C1-C17C-4935-B3FD-D325890539D5}"/>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91185CAD-6B5C-4741-8BF0-66CCFFBCAA68}"/>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78E49C01-073D-4CF1-9976-1B4CAAFF1DB7}"/>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4A7D4032-35FD-45CE-92DF-D386884CD0F3}"/>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3CA305EC-FD90-4240-9ACC-82C477B9F0CA}"/>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EAA17967-0DC2-45BD-AF08-7D999E98C4A7}"/>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C08B4F1B-652C-4D2E-90EF-45C360B8B0D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D7EDF2F7-5A41-4826-9133-13D530649B7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4393FD46-B717-4B0F-BA74-2E613A4E2C7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9C5F09D5-D380-402E-B2CF-10CE42D42944}"/>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0DB4EF08-C174-4E76-B214-46DE1C2E1858}"/>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A5E61BAE-B5BE-436C-AC58-2BDD368A47A3}"/>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F6D804B1-821D-4D8F-B435-76EABCE724DA}"/>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C018EF68-6AEE-4B1E-9D0F-0C7694F2C493}"/>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A1BAF3D5-FF89-417A-9F89-A7EC1C02EC59}"/>
            </a:ext>
          </a:extLst>
        </xdr:cNvPr>
        <xdr:cNvSpPr txBox="1"/>
      </xdr:nvSpPr>
      <xdr:spPr>
        <a:xfrm>
          <a:off x="16357600" y="10143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4A9CEF0E-790F-4A68-BA0A-F020EFB25021}"/>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A2E140B1-E2CE-445D-A4D0-1E632B21B566}"/>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951A63CD-D4F2-4D60-BDBF-616D8150D944}"/>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E87AAFD1-AB4B-4C73-86BA-517656339E48}"/>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104648</xdr:rowOff>
    </xdr:from>
    <xdr:to>
      <xdr:col>67</xdr:col>
      <xdr:colOff>101600</xdr:colOff>
      <xdr:row>59</xdr:row>
      <xdr:rowOff>34798</xdr:rowOff>
    </xdr:to>
    <xdr:sp macro="" textlink="">
      <xdr:nvSpPr>
        <xdr:cNvPr id="532" name="フローチャート: 判断 531">
          <a:extLst>
            <a:ext uri="{FF2B5EF4-FFF2-40B4-BE49-F238E27FC236}">
              <a16:creationId xmlns:a16="http://schemas.microsoft.com/office/drawing/2014/main" id="{CAFBA4FD-2A97-450A-9208-753455889BEA}"/>
            </a:ext>
          </a:extLst>
        </xdr:cNvPr>
        <xdr:cNvSpPr/>
      </xdr:nvSpPr>
      <xdr:spPr>
        <a:xfrm>
          <a:off x="12763500" y="1004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6AA3A3EA-632D-417D-B2E9-A64FA2BE545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4DA696AD-EE7A-41B5-8156-0AFBEA2685F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289E0E8A-0AE9-439F-8E94-C233B611D93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7D3811E0-2267-4FEA-8EA0-0E9B4300B1B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064F654-9F59-40A3-8D2A-F6DA6E9A6AE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125222</xdr:rowOff>
    </xdr:from>
    <xdr:to>
      <xdr:col>85</xdr:col>
      <xdr:colOff>177800</xdr:colOff>
      <xdr:row>59</xdr:row>
      <xdr:rowOff>55372</xdr:rowOff>
    </xdr:to>
    <xdr:sp macro="" textlink="">
      <xdr:nvSpPr>
        <xdr:cNvPr id="538" name="楕円 537">
          <a:extLst>
            <a:ext uri="{FF2B5EF4-FFF2-40B4-BE49-F238E27FC236}">
              <a16:creationId xmlns:a16="http://schemas.microsoft.com/office/drawing/2014/main" id="{BC867845-F708-4A66-B0BE-979F2B77C2BF}"/>
            </a:ext>
          </a:extLst>
        </xdr:cNvPr>
        <xdr:cNvSpPr/>
      </xdr:nvSpPr>
      <xdr:spPr>
        <a:xfrm>
          <a:off x="16268700" y="1006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148099</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F0E6B8D9-C422-476B-8A0C-904404C00950}"/>
            </a:ext>
          </a:extLst>
        </xdr:cNvPr>
        <xdr:cNvSpPr txBox="1"/>
      </xdr:nvSpPr>
      <xdr:spPr>
        <a:xfrm>
          <a:off x="16357600" y="9920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118364</xdr:rowOff>
    </xdr:from>
    <xdr:to>
      <xdr:col>81</xdr:col>
      <xdr:colOff>101600</xdr:colOff>
      <xdr:row>59</xdr:row>
      <xdr:rowOff>48514</xdr:rowOff>
    </xdr:to>
    <xdr:sp macro="" textlink="">
      <xdr:nvSpPr>
        <xdr:cNvPr id="540" name="楕円 539">
          <a:extLst>
            <a:ext uri="{FF2B5EF4-FFF2-40B4-BE49-F238E27FC236}">
              <a16:creationId xmlns:a16="http://schemas.microsoft.com/office/drawing/2014/main" id="{56269ECB-2296-44E9-BA87-E66E9A3F2634}"/>
            </a:ext>
          </a:extLst>
        </xdr:cNvPr>
        <xdr:cNvSpPr/>
      </xdr:nvSpPr>
      <xdr:spPr>
        <a:xfrm>
          <a:off x="15430500" y="100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169164</xdr:rowOff>
    </xdr:from>
    <xdr:to>
      <xdr:col>85</xdr:col>
      <xdr:colOff>127000</xdr:colOff>
      <xdr:row>59</xdr:row>
      <xdr:rowOff>4572</xdr:rowOff>
    </xdr:to>
    <xdr:cxnSp macro="">
      <xdr:nvCxnSpPr>
        <xdr:cNvPr id="541" name="直線コネクタ 540">
          <a:extLst>
            <a:ext uri="{FF2B5EF4-FFF2-40B4-BE49-F238E27FC236}">
              <a16:creationId xmlns:a16="http://schemas.microsoft.com/office/drawing/2014/main" id="{4CE5E297-0C8D-4319-AD7B-6EAAFD6DB718}"/>
            </a:ext>
          </a:extLst>
        </xdr:cNvPr>
        <xdr:cNvCxnSpPr/>
      </xdr:nvCxnSpPr>
      <xdr:spPr>
        <a:xfrm>
          <a:off x="15481300" y="10113264"/>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116078</xdr:rowOff>
    </xdr:from>
    <xdr:to>
      <xdr:col>76</xdr:col>
      <xdr:colOff>165100</xdr:colOff>
      <xdr:row>59</xdr:row>
      <xdr:rowOff>46228</xdr:rowOff>
    </xdr:to>
    <xdr:sp macro="" textlink="">
      <xdr:nvSpPr>
        <xdr:cNvPr id="542" name="楕円 541">
          <a:extLst>
            <a:ext uri="{FF2B5EF4-FFF2-40B4-BE49-F238E27FC236}">
              <a16:creationId xmlns:a16="http://schemas.microsoft.com/office/drawing/2014/main" id="{0E0B1A82-4195-431E-A7A7-1B2F2B9D9536}"/>
            </a:ext>
          </a:extLst>
        </xdr:cNvPr>
        <xdr:cNvSpPr/>
      </xdr:nvSpPr>
      <xdr:spPr>
        <a:xfrm>
          <a:off x="14541500" y="100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166878</xdr:rowOff>
    </xdr:from>
    <xdr:to>
      <xdr:col>81</xdr:col>
      <xdr:colOff>50800</xdr:colOff>
      <xdr:row>58</xdr:row>
      <xdr:rowOff>169164</xdr:rowOff>
    </xdr:to>
    <xdr:cxnSp macro="">
      <xdr:nvCxnSpPr>
        <xdr:cNvPr id="543" name="直線コネクタ 542">
          <a:extLst>
            <a:ext uri="{FF2B5EF4-FFF2-40B4-BE49-F238E27FC236}">
              <a16:creationId xmlns:a16="http://schemas.microsoft.com/office/drawing/2014/main" id="{221B1094-94CD-4A5D-A08D-B48A93995B57}"/>
            </a:ext>
          </a:extLst>
        </xdr:cNvPr>
        <xdr:cNvCxnSpPr/>
      </xdr:nvCxnSpPr>
      <xdr:spPr>
        <a:xfrm>
          <a:off x="14592300" y="101109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116078</xdr:rowOff>
    </xdr:from>
    <xdr:to>
      <xdr:col>72</xdr:col>
      <xdr:colOff>38100</xdr:colOff>
      <xdr:row>59</xdr:row>
      <xdr:rowOff>46228</xdr:rowOff>
    </xdr:to>
    <xdr:sp macro="" textlink="">
      <xdr:nvSpPr>
        <xdr:cNvPr id="544" name="楕円 543">
          <a:extLst>
            <a:ext uri="{FF2B5EF4-FFF2-40B4-BE49-F238E27FC236}">
              <a16:creationId xmlns:a16="http://schemas.microsoft.com/office/drawing/2014/main" id="{036E567B-B8AC-41C1-8889-30873567B7B1}"/>
            </a:ext>
          </a:extLst>
        </xdr:cNvPr>
        <xdr:cNvSpPr/>
      </xdr:nvSpPr>
      <xdr:spPr>
        <a:xfrm>
          <a:off x="13652500" y="100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166878</xdr:rowOff>
    </xdr:from>
    <xdr:to>
      <xdr:col>76</xdr:col>
      <xdr:colOff>114300</xdr:colOff>
      <xdr:row>58</xdr:row>
      <xdr:rowOff>166878</xdr:rowOff>
    </xdr:to>
    <xdr:cxnSp macro="">
      <xdr:nvCxnSpPr>
        <xdr:cNvPr id="545" name="直線コネクタ 544">
          <a:extLst>
            <a:ext uri="{FF2B5EF4-FFF2-40B4-BE49-F238E27FC236}">
              <a16:creationId xmlns:a16="http://schemas.microsoft.com/office/drawing/2014/main" id="{2734D46E-9AC1-46A4-98B6-945B733790E3}"/>
            </a:ext>
          </a:extLst>
        </xdr:cNvPr>
        <xdr:cNvCxnSpPr/>
      </xdr:nvCxnSpPr>
      <xdr:spPr>
        <a:xfrm>
          <a:off x="13703300" y="10110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118364</xdr:rowOff>
    </xdr:from>
    <xdr:to>
      <xdr:col>67</xdr:col>
      <xdr:colOff>101600</xdr:colOff>
      <xdr:row>59</xdr:row>
      <xdr:rowOff>48514</xdr:rowOff>
    </xdr:to>
    <xdr:sp macro="" textlink="">
      <xdr:nvSpPr>
        <xdr:cNvPr id="546" name="楕円 545">
          <a:extLst>
            <a:ext uri="{FF2B5EF4-FFF2-40B4-BE49-F238E27FC236}">
              <a16:creationId xmlns:a16="http://schemas.microsoft.com/office/drawing/2014/main" id="{F05166FC-A88D-45E5-903B-55E7C116442B}"/>
            </a:ext>
          </a:extLst>
        </xdr:cNvPr>
        <xdr:cNvSpPr/>
      </xdr:nvSpPr>
      <xdr:spPr>
        <a:xfrm>
          <a:off x="12763500" y="100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166878</xdr:rowOff>
    </xdr:from>
    <xdr:to>
      <xdr:col>71</xdr:col>
      <xdr:colOff>177800</xdr:colOff>
      <xdr:row>58</xdr:row>
      <xdr:rowOff>169164</xdr:rowOff>
    </xdr:to>
    <xdr:cxnSp macro="">
      <xdr:nvCxnSpPr>
        <xdr:cNvPr id="547" name="直線コネクタ 546">
          <a:extLst>
            <a:ext uri="{FF2B5EF4-FFF2-40B4-BE49-F238E27FC236}">
              <a16:creationId xmlns:a16="http://schemas.microsoft.com/office/drawing/2014/main" id="{95E0B205-2C9D-44C7-A50F-42FF3A32E5F3}"/>
            </a:ext>
          </a:extLst>
        </xdr:cNvPr>
        <xdr:cNvCxnSpPr/>
      </xdr:nvCxnSpPr>
      <xdr:spPr>
        <a:xfrm flipV="1">
          <a:off x="12814300" y="1011097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548" name="n_1aveValue【学校施設】&#10;有形固定資産減価償却率">
          <a:extLst>
            <a:ext uri="{FF2B5EF4-FFF2-40B4-BE49-F238E27FC236}">
              <a16:creationId xmlns:a16="http://schemas.microsoft.com/office/drawing/2014/main" id="{CFCBC2BD-E39A-42D9-9E17-308C49F55DB4}"/>
            </a:ext>
          </a:extLst>
        </xdr:cNvPr>
        <xdr:cNvSpPr txBox="1"/>
      </xdr:nvSpPr>
      <xdr:spPr>
        <a:xfrm>
          <a:off x="152660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549" name="n_2aveValue【学校施設】&#10;有形固定資産減価償却率">
          <a:extLst>
            <a:ext uri="{FF2B5EF4-FFF2-40B4-BE49-F238E27FC236}">
              <a16:creationId xmlns:a16="http://schemas.microsoft.com/office/drawing/2014/main" id="{5D973F69-ECC2-44B5-801D-8CE9D8DC0889}"/>
            </a:ext>
          </a:extLst>
        </xdr:cNvPr>
        <xdr:cNvSpPr txBox="1"/>
      </xdr:nvSpPr>
      <xdr:spPr>
        <a:xfrm>
          <a:off x="143897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550" name="n_3aveValue【学校施設】&#10;有形固定資産減価償却率">
          <a:extLst>
            <a:ext uri="{FF2B5EF4-FFF2-40B4-BE49-F238E27FC236}">
              <a16:creationId xmlns:a16="http://schemas.microsoft.com/office/drawing/2014/main" id="{1C7E16A1-55D1-43F5-82D9-4F0E496E5693}"/>
            </a:ext>
          </a:extLst>
        </xdr:cNvPr>
        <xdr:cNvSpPr txBox="1"/>
      </xdr:nvSpPr>
      <xdr:spPr>
        <a:xfrm>
          <a:off x="13500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51325</xdr:rowOff>
    </xdr:from>
    <xdr:ext cx="405111" cy="259045"/>
    <xdr:sp macro="" textlink="">
      <xdr:nvSpPr>
        <xdr:cNvPr id="551" name="n_4aveValue【学校施設】&#10;有形固定資産減価償却率">
          <a:extLst>
            <a:ext uri="{FF2B5EF4-FFF2-40B4-BE49-F238E27FC236}">
              <a16:creationId xmlns:a16="http://schemas.microsoft.com/office/drawing/2014/main" id="{A9B546D5-513B-49A3-BC9C-0FFB130E24E2}"/>
            </a:ext>
          </a:extLst>
        </xdr:cNvPr>
        <xdr:cNvSpPr txBox="1"/>
      </xdr:nvSpPr>
      <xdr:spPr>
        <a:xfrm>
          <a:off x="12611744" y="982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65041</xdr:rowOff>
    </xdr:from>
    <xdr:ext cx="405111" cy="259045"/>
    <xdr:sp macro="" textlink="">
      <xdr:nvSpPr>
        <xdr:cNvPr id="552" name="n_1mainValue【学校施設】&#10;有形固定資産減価償却率">
          <a:extLst>
            <a:ext uri="{FF2B5EF4-FFF2-40B4-BE49-F238E27FC236}">
              <a16:creationId xmlns:a16="http://schemas.microsoft.com/office/drawing/2014/main" id="{457A492D-FD4D-44E4-8387-3E6D73ED0676}"/>
            </a:ext>
          </a:extLst>
        </xdr:cNvPr>
        <xdr:cNvSpPr txBox="1"/>
      </xdr:nvSpPr>
      <xdr:spPr>
        <a:xfrm>
          <a:off x="152660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62755</xdr:rowOff>
    </xdr:from>
    <xdr:ext cx="405111" cy="259045"/>
    <xdr:sp macro="" textlink="">
      <xdr:nvSpPr>
        <xdr:cNvPr id="553" name="n_2mainValue【学校施設】&#10;有形固定資産減価償却率">
          <a:extLst>
            <a:ext uri="{FF2B5EF4-FFF2-40B4-BE49-F238E27FC236}">
              <a16:creationId xmlns:a16="http://schemas.microsoft.com/office/drawing/2014/main" id="{7B2324D6-8505-4ACE-8A7A-541C0F63AEBB}"/>
            </a:ext>
          </a:extLst>
        </xdr:cNvPr>
        <xdr:cNvSpPr txBox="1"/>
      </xdr:nvSpPr>
      <xdr:spPr>
        <a:xfrm>
          <a:off x="14389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62755</xdr:rowOff>
    </xdr:from>
    <xdr:ext cx="405111" cy="259045"/>
    <xdr:sp macro="" textlink="">
      <xdr:nvSpPr>
        <xdr:cNvPr id="554" name="n_3mainValue【学校施設】&#10;有形固定資産減価償却率">
          <a:extLst>
            <a:ext uri="{FF2B5EF4-FFF2-40B4-BE49-F238E27FC236}">
              <a16:creationId xmlns:a16="http://schemas.microsoft.com/office/drawing/2014/main" id="{E22127F4-C511-43D2-BF56-3E5E845CB83C}"/>
            </a:ext>
          </a:extLst>
        </xdr:cNvPr>
        <xdr:cNvSpPr txBox="1"/>
      </xdr:nvSpPr>
      <xdr:spPr>
        <a:xfrm>
          <a:off x="13500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39641</xdr:rowOff>
    </xdr:from>
    <xdr:ext cx="405111" cy="259045"/>
    <xdr:sp macro="" textlink="">
      <xdr:nvSpPr>
        <xdr:cNvPr id="555" name="n_4mainValue【学校施設】&#10;有形固定資産減価償却率">
          <a:extLst>
            <a:ext uri="{FF2B5EF4-FFF2-40B4-BE49-F238E27FC236}">
              <a16:creationId xmlns:a16="http://schemas.microsoft.com/office/drawing/2014/main" id="{CDBBA58C-EA9C-4DA0-B958-169AF42A657D}"/>
            </a:ext>
          </a:extLst>
        </xdr:cNvPr>
        <xdr:cNvSpPr txBox="1"/>
      </xdr:nvSpPr>
      <xdr:spPr>
        <a:xfrm>
          <a:off x="1261174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4801981E-E06D-499C-A564-2045EDB5AF7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2A02D260-1588-485B-A738-19DCB1C6846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43CA2E99-5FB0-4AEC-9066-3D9D6F85966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ABA8A69B-38E9-4B82-B455-A2C1725826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70C37092-6808-44AF-B326-8E074187746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5A78BAD5-B45A-44A4-BA3C-519028A5A2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84220E07-D09A-41A8-8024-AF663DCF730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AEA66CE8-A160-4E3A-B79B-3B4E23761EC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A0010164-FB1F-4837-BCB5-7443E8EA075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10F496F3-AEAF-4D4B-9A7A-065B72A4F66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FD47F259-3D72-4C55-BCF6-0D94B855572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E9B18C41-610A-4E2C-B7F1-AC21F5C2C83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2C7D78B3-C7E0-4BDB-BB8B-CA86A66D3D7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61873117-7D57-41FC-847B-40169F3B6C1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2BFF758E-36B4-410C-805E-296550E4EA0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B428414A-ED43-466C-AC68-EB4CB50A22E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5639D211-F46E-4006-95E0-8964DC4FEE2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6F171210-5C94-4675-AF35-4A7426D5C93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77BE3247-EAFD-4266-914E-B99D7C7FD4F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199E9A1B-09B6-4014-BD16-0277C7C21EC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5AD2CA96-3CC0-4240-BC48-D92F35997C1B}"/>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D24047FD-C79B-4145-81CC-2BEEAB1E184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1AD2F84A-FA2E-4BD8-9514-9A46552ECFC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522412E3-AAB5-4B09-9CC8-670F5A85C1E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BB147C07-B3D4-4135-B409-B02F0E8BFFB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1BF8E298-109F-4699-ACD4-044AD63CA56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EE321E69-01A5-403C-9BC1-EFA7CCE649B3}"/>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DBE182F1-06A4-4F3A-9940-22782FFE71E2}"/>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2A3B716A-7BCE-4C78-A847-5FBCCE4DDB8C}"/>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8A47D0DA-8E3A-4AAD-B543-0F82E9D379E6}"/>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BF8578DE-5EC6-4B3C-9721-4AB88E3AE7F3}"/>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87" name="【学校施設】&#10;一人当たり面積平均値テキスト">
          <a:extLst>
            <a:ext uri="{FF2B5EF4-FFF2-40B4-BE49-F238E27FC236}">
              <a16:creationId xmlns:a16="http://schemas.microsoft.com/office/drawing/2014/main" id="{03F043A0-239B-44A0-B63C-D87558499D62}"/>
            </a:ext>
          </a:extLst>
        </xdr:cNvPr>
        <xdr:cNvSpPr txBox="1"/>
      </xdr:nvSpPr>
      <xdr:spPr>
        <a:xfrm>
          <a:off x="22199600" y="10329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2FB0CD29-2473-47A2-93BF-C98A3CBE3408}"/>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AD4FE464-CE8F-4319-A7EF-AB2C426D0721}"/>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5A70435E-96D3-405B-B944-709DC5EAEEF7}"/>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55F223B4-BDDE-4A4E-AAF6-C9C97DB4F045}"/>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25944</xdr:rowOff>
    </xdr:from>
    <xdr:to>
      <xdr:col>98</xdr:col>
      <xdr:colOff>38100</xdr:colOff>
      <xdr:row>60</xdr:row>
      <xdr:rowOff>127544</xdr:rowOff>
    </xdr:to>
    <xdr:sp macro="" textlink="">
      <xdr:nvSpPr>
        <xdr:cNvPr id="592" name="フローチャート: 判断 591">
          <a:extLst>
            <a:ext uri="{FF2B5EF4-FFF2-40B4-BE49-F238E27FC236}">
              <a16:creationId xmlns:a16="http://schemas.microsoft.com/office/drawing/2014/main" id="{A1088456-D73E-4F8F-AE4D-E517E75DB7AD}"/>
            </a:ext>
          </a:extLst>
        </xdr:cNvPr>
        <xdr:cNvSpPr/>
      </xdr:nvSpPr>
      <xdr:spPr>
        <a:xfrm>
          <a:off x="18605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3B084F83-5A4D-42DF-8833-D71766AC635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9614DF01-8052-40F4-AED7-006062BD869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D653DF8F-EC44-4D70-8800-720AEFB0B24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C7CCE5F-E883-4445-9087-640E90D022C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3D7A820C-CCD0-400F-82A9-FE61DFF18AA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25944</xdr:rowOff>
    </xdr:from>
    <xdr:to>
      <xdr:col>116</xdr:col>
      <xdr:colOff>114300</xdr:colOff>
      <xdr:row>64</xdr:row>
      <xdr:rowOff>127544</xdr:rowOff>
    </xdr:to>
    <xdr:sp macro="" textlink="">
      <xdr:nvSpPr>
        <xdr:cNvPr id="598" name="楕円 597">
          <a:extLst>
            <a:ext uri="{FF2B5EF4-FFF2-40B4-BE49-F238E27FC236}">
              <a16:creationId xmlns:a16="http://schemas.microsoft.com/office/drawing/2014/main" id="{AABF1D78-4919-4C5A-BDD2-ADF3A2B936D5}"/>
            </a:ext>
          </a:extLst>
        </xdr:cNvPr>
        <xdr:cNvSpPr/>
      </xdr:nvSpPr>
      <xdr:spPr>
        <a:xfrm>
          <a:off x="22110700" y="1099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112321</xdr:rowOff>
    </xdr:from>
    <xdr:ext cx="469744" cy="259045"/>
    <xdr:sp macro="" textlink="">
      <xdr:nvSpPr>
        <xdr:cNvPr id="599" name="【学校施設】&#10;一人当たり面積該当値テキスト">
          <a:extLst>
            <a:ext uri="{FF2B5EF4-FFF2-40B4-BE49-F238E27FC236}">
              <a16:creationId xmlns:a16="http://schemas.microsoft.com/office/drawing/2014/main" id="{BFB6E84F-340A-43B1-BF42-3C5A85217FE5}"/>
            </a:ext>
          </a:extLst>
        </xdr:cNvPr>
        <xdr:cNvSpPr txBox="1"/>
      </xdr:nvSpPr>
      <xdr:spPr>
        <a:xfrm>
          <a:off x="22199600" y="1091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21046</xdr:rowOff>
    </xdr:from>
    <xdr:to>
      <xdr:col>112</xdr:col>
      <xdr:colOff>38100</xdr:colOff>
      <xdr:row>63</xdr:row>
      <xdr:rowOff>122646</xdr:rowOff>
    </xdr:to>
    <xdr:sp macro="" textlink="">
      <xdr:nvSpPr>
        <xdr:cNvPr id="600" name="楕円 599">
          <a:extLst>
            <a:ext uri="{FF2B5EF4-FFF2-40B4-BE49-F238E27FC236}">
              <a16:creationId xmlns:a16="http://schemas.microsoft.com/office/drawing/2014/main" id="{7D3BF880-2F57-4B93-B05F-70F2CF2FEB1B}"/>
            </a:ext>
          </a:extLst>
        </xdr:cNvPr>
        <xdr:cNvSpPr/>
      </xdr:nvSpPr>
      <xdr:spPr>
        <a:xfrm>
          <a:off x="21272500" y="1082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71846</xdr:rowOff>
    </xdr:from>
    <xdr:to>
      <xdr:col>116</xdr:col>
      <xdr:colOff>63500</xdr:colOff>
      <xdr:row>64</xdr:row>
      <xdr:rowOff>76744</xdr:rowOff>
    </xdr:to>
    <xdr:cxnSp macro="">
      <xdr:nvCxnSpPr>
        <xdr:cNvPr id="601" name="直線コネクタ 600">
          <a:extLst>
            <a:ext uri="{FF2B5EF4-FFF2-40B4-BE49-F238E27FC236}">
              <a16:creationId xmlns:a16="http://schemas.microsoft.com/office/drawing/2014/main" id="{DB98E27D-A5E2-4F91-87B8-C5054B76E34A}"/>
            </a:ext>
          </a:extLst>
        </xdr:cNvPr>
        <xdr:cNvCxnSpPr/>
      </xdr:nvCxnSpPr>
      <xdr:spPr>
        <a:xfrm>
          <a:off x="21323300" y="10873196"/>
          <a:ext cx="8382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24312</xdr:rowOff>
    </xdr:from>
    <xdr:to>
      <xdr:col>107</xdr:col>
      <xdr:colOff>101600</xdr:colOff>
      <xdr:row>63</xdr:row>
      <xdr:rowOff>125912</xdr:rowOff>
    </xdr:to>
    <xdr:sp macro="" textlink="">
      <xdr:nvSpPr>
        <xdr:cNvPr id="602" name="楕円 601">
          <a:extLst>
            <a:ext uri="{FF2B5EF4-FFF2-40B4-BE49-F238E27FC236}">
              <a16:creationId xmlns:a16="http://schemas.microsoft.com/office/drawing/2014/main" id="{A6C1F51C-E3AA-4266-A66D-BC82710A006D}"/>
            </a:ext>
          </a:extLst>
        </xdr:cNvPr>
        <xdr:cNvSpPr/>
      </xdr:nvSpPr>
      <xdr:spPr>
        <a:xfrm>
          <a:off x="20383500" y="1082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71846</xdr:rowOff>
    </xdr:from>
    <xdr:to>
      <xdr:col>111</xdr:col>
      <xdr:colOff>177800</xdr:colOff>
      <xdr:row>63</xdr:row>
      <xdr:rowOff>75112</xdr:rowOff>
    </xdr:to>
    <xdr:cxnSp macro="">
      <xdr:nvCxnSpPr>
        <xdr:cNvPr id="603" name="直線コネクタ 602">
          <a:extLst>
            <a:ext uri="{FF2B5EF4-FFF2-40B4-BE49-F238E27FC236}">
              <a16:creationId xmlns:a16="http://schemas.microsoft.com/office/drawing/2014/main" id="{0FE85A13-6FE0-4203-AC05-6D967B39BB9D}"/>
            </a:ext>
          </a:extLst>
        </xdr:cNvPr>
        <xdr:cNvCxnSpPr/>
      </xdr:nvCxnSpPr>
      <xdr:spPr>
        <a:xfrm flipV="1">
          <a:off x="20434300" y="1087319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32476</xdr:rowOff>
    </xdr:from>
    <xdr:to>
      <xdr:col>102</xdr:col>
      <xdr:colOff>165100</xdr:colOff>
      <xdr:row>63</xdr:row>
      <xdr:rowOff>134076</xdr:rowOff>
    </xdr:to>
    <xdr:sp macro="" textlink="">
      <xdr:nvSpPr>
        <xdr:cNvPr id="604" name="楕円 603">
          <a:extLst>
            <a:ext uri="{FF2B5EF4-FFF2-40B4-BE49-F238E27FC236}">
              <a16:creationId xmlns:a16="http://schemas.microsoft.com/office/drawing/2014/main" id="{5307D742-90B0-46D9-997B-813659AA4A83}"/>
            </a:ext>
          </a:extLst>
        </xdr:cNvPr>
        <xdr:cNvSpPr/>
      </xdr:nvSpPr>
      <xdr:spPr>
        <a:xfrm>
          <a:off x="194945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75112</xdr:rowOff>
    </xdr:from>
    <xdr:to>
      <xdr:col>107</xdr:col>
      <xdr:colOff>50800</xdr:colOff>
      <xdr:row>63</xdr:row>
      <xdr:rowOff>83276</xdr:rowOff>
    </xdr:to>
    <xdr:cxnSp macro="">
      <xdr:nvCxnSpPr>
        <xdr:cNvPr id="605" name="直線コネクタ 604">
          <a:extLst>
            <a:ext uri="{FF2B5EF4-FFF2-40B4-BE49-F238E27FC236}">
              <a16:creationId xmlns:a16="http://schemas.microsoft.com/office/drawing/2014/main" id="{60C64510-C359-4D1A-9862-5AEC4E1C141A}"/>
            </a:ext>
          </a:extLst>
        </xdr:cNvPr>
        <xdr:cNvCxnSpPr/>
      </xdr:nvCxnSpPr>
      <xdr:spPr>
        <a:xfrm flipV="1">
          <a:off x="19545300" y="1087646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35741</xdr:rowOff>
    </xdr:from>
    <xdr:to>
      <xdr:col>98</xdr:col>
      <xdr:colOff>38100</xdr:colOff>
      <xdr:row>63</xdr:row>
      <xdr:rowOff>137341</xdr:rowOff>
    </xdr:to>
    <xdr:sp macro="" textlink="">
      <xdr:nvSpPr>
        <xdr:cNvPr id="606" name="楕円 605">
          <a:extLst>
            <a:ext uri="{FF2B5EF4-FFF2-40B4-BE49-F238E27FC236}">
              <a16:creationId xmlns:a16="http://schemas.microsoft.com/office/drawing/2014/main" id="{63E7134E-D310-493E-9AE4-8D3B9E563090}"/>
            </a:ext>
          </a:extLst>
        </xdr:cNvPr>
        <xdr:cNvSpPr/>
      </xdr:nvSpPr>
      <xdr:spPr>
        <a:xfrm>
          <a:off x="18605500" y="108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83276</xdr:rowOff>
    </xdr:from>
    <xdr:to>
      <xdr:col>102</xdr:col>
      <xdr:colOff>114300</xdr:colOff>
      <xdr:row>63</xdr:row>
      <xdr:rowOff>86541</xdr:rowOff>
    </xdr:to>
    <xdr:cxnSp macro="">
      <xdr:nvCxnSpPr>
        <xdr:cNvPr id="607" name="直線コネクタ 606">
          <a:extLst>
            <a:ext uri="{FF2B5EF4-FFF2-40B4-BE49-F238E27FC236}">
              <a16:creationId xmlns:a16="http://schemas.microsoft.com/office/drawing/2014/main" id="{605ACE4C-A4EA-4443-86B0-9F62F3FBAF76}"/>
            </a:ext>
          </a:extLst>
        </xdr:cNvPr>
        <xdr:cNvCxnSpPr/>
      </xdr:nvCxnSpPr>
      <xdr:spPr>
        <a:xfrm flipV="1">
          <a:off x="18656300" y="108846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608" name="n_1aveValue【学校施設】&#10;一人当たり面積">
          <a:extLst>
            <a:ext uri="{FF2B5EF4-FFF2-40B4-BE49-F238E27FC236}">
              <a16:creationId xmlns:a16="http://schemas.microsoft.com/office/drawing/2014/main" id="{707077F4-BDA7-4AB0-8E0D-7656F4C6EE4E}"/>
            </a:ext>
          </a:extLst>
        </xdr:cNvPr>
        <xdr:cNvSpPr txBox="1"/>
      </xdr:nvSpPr>
      <xdr:spPr>
        <a:xfrm>
          <a:off x="21075727" y="1024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609" name="n_2aveValue【学校施設】&#10;一人当たり面積">
          <a:extLst>
            <a:ext uri="{FF2B5EF4-FFF2-40B4-BE49-F238E27FC236}">
              <a16:creationId xmlns:a16="http://schemas.microsoft.com/office/drawing/2014/main" id="{5B03B9F7-D6F2-4B71-A647-B364E9E67F22}"/>
            </a:ext>
          </a:extLst>
        </xdr:cNvPr>
        <xdr:cNvSpPr txBox="1"/>
      </xdr:nvSpPr>
      <xdr:spPr>
        <a:xfrm>
          <a:off x="20199427" y="1025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a:extLst>
            <a:ext uri="{FF2B5EF4-FFF2-40B4-BE49-F238E27FC236}">
              <a16:creationId xmlns:a16="http://schemas.microsoft.com/office/drawing/2014/main" id="{E3265FD2-4A1E-4B02-B1B7-89A3E3D37A86}"/>
            </a:ext>
          </a:extLst>
        </xdr:cNvPr>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144071</xdr:rowOff>
    </xdr:from>
    <xdr:ext cx="469744" cy="259045"/>
    <xdr:sp macro="" textlink="">
      <xdr:nvSpPr>
        <xdr:cNvPr id="611" name="n_4aveValue【学校施設】&#10;一人当たり面積">
          <a:extLst>
            <a:ext uri="{FF2B5EF4-FFF2-40B4-BE49-F238E27FC236}">
              <a16:creationId xmlns:a16="http://schemas.microsoft.com/office/drawing/2014/main" id="{E0C8A084-387B-4C1A-95CE-5CFB8A8C1467}"/>
            </a:ext>
          </a:extLst>
        </xdr:cNvPr>
        <xdr:cNvSpPr txBox="1"/>
      </xdr:nvSpPr>
      <xdr:spPr>
        <a:xfrm>
          <a:off x="18421427" y="1008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113773</xdr:rowOff>
    </xdr:from>
    <xdr:ext cx="469744" cy="259045"/>
    <xdr:sp macro="" textlink="">
      <xdr:nvSpPr>
        <xdr:cNvPr id="612" name="n_1mainValue【学校施設】&#10;一人当たり面積">
          <a:extLst>
            <a:ext uri="{FF2B5EF4-FFF2-40B4-BE49-F238E27FC236}">
              <a16:creationId xmlns:a16="http://schemas.microsoft.com/office/drawing/2014/main" id="{53F7196F-CB8F-403B-9AC3-A5E87E7E3F16}"/>
            </a:ext>
          </a:extLst>
        </xdr:cNvPr>
        <xdr:cNvSpPr txBox="1"/>
      </xdr:nvSpPr>
      <xdr:spPr>
        <a:xfrm>
          <a:off x="21075727" y="1091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117039</xdr:rowOff>
    </xdr:from>
    <xdr:ext cx="469744" cy="259045"/>
    <xdr:sp macro="" textlink="">
      <xdr:nvSpPr>
        <xdr:cNvPr id="613" name="n_2mainValue【学校施設】&#10;一人当たり面積">
          <a:extLst>
            <a:ext uri="{FF2B5EF4-FFF2-40B4-BE49-F238E27FC236}">
              <a16:creationId xmlns:a16="http://schemas.microsoft.com/office/drawing/2014/main" id="{208A8D0F-99D9-4D30-A3AC-5AD29B744A4D}"/>
            </a:ext>
          </a:extLst>
        </xdr:cNvPr>
        <xdr:cNvSpPr txBox="1"/>
      </xdr:nvSpPr>
      <xdr:spPr>
        <a:xfrm>
          <a:off x="20199427" y="1091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125203</xdr:rowOff>
    </xdr:from>
    <xdr:ext cx="469744" cy="259045"/>
    <xdr:sp macro="" textlink="">
      <xdr:nvSpPr>
        <xdr:cNvPr id="614" name="n_3mainValue【学校施設】&#10;一人当たり面積">
          <a:extLst>
            <a:ext uri="{FF2B5EF4-FFF2-40B4-BE49-F238E27FC236}">
              <a16:creationId xmlns:a16="http://schemas.microsoft.com/office/drawing/2014/main" id="{60C112AD-5AFB-4206-91FC-253D89D70139}"/>
            </a:ext>
          </a:extLst>
        </xdr:cNvPr>
        <xdr:cNvSpPr txBox="1"/>
      </xdr:nvSpPr>
      <xdr:spPr>
        <a:xfrm>
          <a:off x="19310427" y="1092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128468</xdr:rowOff>
    </xdr:from>
    <xdr:ext cx="469744" cy="259045"/>
    <xdr:sp macro="" textlink="">
      <xdr:nvSpPr>
        <xdr:cNvPr id="615" name="n_4mainValue【学校施設】&#10;一人当たり面積">
          <a:extLst>
            <a:ext uri="{FF2B5EF4-FFF2-40B4-BE49-F238E27FC236}">
              <a16:creationId xmlns:a16="http://schemas.microsoft.com/office/drawing/2014/main" id="{CE85E793-1734-4835-AC56-0563CD19631D}"/>
            </a:ext>
          </a:extLst>
        </xdr:cNvPr>
        <xdr:cNvSpPr txBox="1"/>
      </xdr:nvSpPr>
      <xdr:spPr>
        <a:xfrm>
          <a:off x="18421427" y="1092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F8FB2622-D96F-4CED-904C-1265463E2F2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310ABCC6-385F-4C3F-8CE7-77E697DC926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7443BFA3-DA23-4361-BD04-35805E720FD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DD85FEB5-F460-49F5-AF34-E28E759ED31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D7B64F77-31D8-45EC-9982-427921FF1CE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19699B55-F3CF-4DA0-A238-80625303C74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7F54E9-FEDA-4E66-9646-FE01870A878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CA82C4D3-BB0B-46B9-B4B0-914F4EDB834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BE03C2D5-E92B-40C6-ABDC-824F947D22D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6149FF5E-6434-42BE-83E3-C53D2C4A9AE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29C74CAA-FDAE-4411-8E1D-A3277EE4B66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CF921E81-A709-4C4B-BD93-D9C615B738A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ABD5079B-1636-4330-8BEC-4E765E1AA41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A9480C73-9007-4C46-B40E-9BB3473602A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C42BEC5A-F932-4080-B059-BF89736ED64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FEC2AA8E-45FA-4AEB-9BA5-7AB141BC1C2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5533E2FC-E030-4FF0-B71B-43FA889CF0A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A9E6CA00-29ED-43FC-8AEB-43614DD3CDA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065A8D9F-95D1-4049-B1D5-DDAD18F03BD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80AA5778-1B5D-4A99-9DC1-99E8FC11874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3EF2E443-4384-445A-A9E6-CDF513E8450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6B3901CB-1A3C-4939-BA55-A4CD66B5E7C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395FED09-29AB-4B86-AE4D-9507DF91738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8443C015-1E8B-4E88-B8FE-CF348726CE6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a:extLst>
            <a:ext uri="{FF2B5EF4-FFF2-40B4-BE49-F238E27FC236}">
              <a16:creationId xmlns:a16="http://schemas.microsoft.com/office/drawing/2014/main" id="{BBEC0D28-B1E1-4215-939D-F2A6EA0FF257}"/>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a:extLst>
            <a:ext uri="{FF2B5EF4-FFF2-40B4-BE49-F238E27FC236}">
              <a16:creationId xmlns:a16="http://schemas.microsoft.com/office/drawing/2014/main" id="{70477312-E252-4ECC-A7FF-CC40709B16DF}"/>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a:extLst>
            <a:ext uri="{FF2B5EF4-FFF2-40B4-BE49-F238E27FC236}">
              <a16:creationId xmlns:a16="http://schemas.microsoft.com/office/drawing/2014/main" id="{16F01838-4226-431B-ADDB-D44313D89E6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a:extLst>
            <a:ext uri="{FF2B5EF4-FFF2-40B4-BE49-F238E27FC236}">
              <a16:creationId xmlns:a16="http://schemas.microsoft.com/office/drawing/2014/main" id="{7FB8A21D-8A62-480E-8EC3-8AD5EF85F42E}"/>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a:extLst>
            <a:ext uri="{FF2B5EF4-FFF2-40B4-BE49-F238E27FC236}">
              <a16:creationId xmlns:a16="http://schemas.microsoft.com/office/drawing/2014/main" id="{47777A8E-744F-4A39-9E32-BB94D592BA3B}"/>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45" name="【児童館】&#10;有形固定資産減価償却率平均値テキスト">
          <a:extLst>
            <a:ext uri="{FF2B5EF4-FFF2-40B4-BE49-F238E27FC236}">
              <a16:creationId xmlns:a16="http://schemas.microsoft.com/office/drawing/2014/main" id="{63F8A5CC-5893-454D-B759-F9AA6FFED1C9}"/>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a:extLst>
            <a:ext uri="{FF2B5EF4-FFF2-40B4-BE49-F238E27FC236}">
              <a16:creationId xmlns:a16="http://schemas.microsoft.com/office/drawing/2014/main" id="{5E612CB2-651A-40B4-BB1C-056533160314}"/>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a:extLst>
            <a:ext uri="{FF2B5EF4-FFF2-40B4-BE49-F238E27FC236}">
              <a16:creationId xmlns:a16="http://schemas.microsoft.com/office/drawing/2014/main" id="{F8109092-355A-4FF0-84C4-950A46366945}"/>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a:extLst>
            <a:ext uri="{FF2B5EF4-FFF2-40B4-BE49-F238E27FC236}">
              <a16:creationId xmlns:a16="http://schemas.microsoft.com/office/drawing/2014/main" id="{F1E12B8E-B81F-490C-A4D7-ACA5F3045281}"/>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a:extLst>
            <a:ext uri="{FF2B5EF4-FFF2-40B4-BE49-F238E27FC236}">
              <a16:creationId xmlns:a16="http://schemas.microsoft.com/office/drawing/2014/main" id="{6D79C016-8104-43B5-B7A5-01F7ACE7CB03}"/>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0" name="フローチャート: 判断 649">
          <a:extLst>
            <a:ext uri="{FF2B5EF4-FFF2-40B4-BE49-F238E27FC236}">
              <a16:creationId xmlns:a16="http://schemas.microsoft.com/office/drawing/2014/main" id="{6BAA948C-DC82-4A3F-8242-C0FD6E356F7F}"/>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1E377F40-AF82-4568-B463-1C78FC59245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2D7E4E91-BBBB-4E7B-A41E-FB9603DC71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0264859-29DA-48FF-9460-D2CD5751E54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518C431B-3123-4037-8DE9-580CA5C0F9C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6BDC268E-4A23-463B-997B-C035FE62B38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656" name="楕円 655">
          <a:extLst>
            <a:ext uri="{FF2B5EF4-FFF2-40B4-BE49-F238E27FC236}">
              <a16:creationId xmlns:a16="http://schemas.microsoft.com/office/drawing/2014/main" id="{2B8ABD3F-D142-4BEA-9775-10CD903ABE28}"/>
            </a:ext>
          </a:extLst>
        </xdr:cNvPr>
        <xdr:cNvSpPr/>
      </xdr:nvSpPr>
      <xdr:spPr>
        <a:xfrm>
          <a:off x="162687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76216</xdr:rowOff>
    </xdr:from>
    <xdr:ext cx="405111" cy="259045"/>
    <xdr:sp macro="" textlink="">
      <xdr:nvSpPr>
        <xdr:cNvPr id="657" name="【児童館】&#10;有形固定資産減価償却率該当値テキスト">
          <a:extLst>
            <a:ext uri="{FF2B5EF4-FFF2-40B4-BE49-F238E27FC236}">
              <a16:creationId xmlns:a16="http://schemas.microsoft.com/office/drawing/2014/main" id="{732A665D-641F-452D-BDC4-327830BCC0F5}"/>
            </a:ext>
          </a:extLst>
        </xdr:cNvPr>
        <xdr:cNvSpPr txBox="1"/>
      </xdr:nvSpPr>
      <xdr:spPr>
        <a:xfrm>
          <a:off x="16357600" y="1413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71120</xdr:rowOff>
    </xdr:from>
    <xdr:to>
      <xdr:col>81</xdr:col>
      <xdr:colOff>101600</xdr:colOff>
      <xdr:row>83</xdr:row>
      <xdr:rowOff>1270</xdr:rowOff>
    </xdr:to>
    <xdr:sp macro="" textlink="">
      <xdr:nvSpPr>
        <xdr:cNvPr id="658" name="楕円 657">
          <a:extLst>
            <a:ext uri="{FF2B5EF4-FFF2-40B4-BE49-F238E27FC236}">
              <a16:creationId xmlns:a16="http://schemas.microsoft.com/office/drawing/2014/main" id="{CA7A8F02-B469-49AF-9DC1-BA398C1305C2}"/>
            </a:ext>
          </a:extLst>
        </xdr:cNvPr>
        <xdr:cNvSpPr/>
      </xdr:nvSpPr>
      <xdr:spPr>
        <a:xfrm>
          <a:off x="15430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121920</xdr:rowOff>
    </xdr:from>
    <xdr:to>
      <xdr:col>85</xdr:col>
      <xdr:colOff>127000</xdr:colOff>
      <xdr:row>82</xdr:row>
      <xdr:rowOff>148589</xdr:rowOff>
    </xdr:to>
    <xdr:cxnSp macro="">
      <xdr:nvCxnSpPr>
        <xdr:cNvPr id="659" name="直線コネクタ 658">
          <a:extLst>
            <a:ext uri="{FF2B5EF4-FFF2-40B4-BE49-F238E27FC236}">
              <a16:creationId xmlns:a16="http://schemas.microsoft.com/office/drawing/2014/main" id="{DDD3DD77-C3BC-4F5A-BF91-388682D1BF74}"/>
            </a:ext>
          </a:extLst>
        </xdr:cNvPr>
        <xdr:cNvCxnSpPr/>
      </xdr:nvCxnSpPr>
      <xdr:spPr>
        <a:xfrm>
          <a:off x="15481300" y="1418082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128270</xdr:rowOff>
    </xdr:from>
    <xdr:to>
      <xdr:col>76</xdr:col>
      <xdr:colOff>165100</xdr:colOff>
      <xdr:row>83</xdr:row>
      <xdr:rowOff>58420</xdr:rowOff>
    </xdr:to>
    <xdr:sp macro="" textlink="">
      <xdr:nvSpPr>
        <xdr:cNvPr id="660" name="楕円 659">
          <a:extLst>
            <a:ext uri="{FF2B5EF4-FFF2-40B4-BE49-F238E27FC236}">
              <a16:creationId xmlns:a16="http://schemas.microsoft.com/office/drawing/2014/main" id="{AAA3DFF0-7114-48EA-A344-4FE6AC251371}"/>
            </a:ext>
          </a:extLst>
        </xdr:cNvPr>
        <xdr:cNvSpPr/>
      </xdr:nvSpPr>
      <xdr:spPr>
        <a:xfrm>
          <a:off x="14541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121920</xdr:rowOff>
    </xdr:from>
    <xdr:to>
      <xdr:col>81</xdr:col>
      <xdr:colOff>50800</xdr:colOff>
      <xdr:row>83</xdr:row>
      <xdr:rowOff>7620</xdr:rowOff>
    </xdr:to>
    <xdr:cxnSp macro="">
      <xdr:nvCxnSpPr>
        <xdr:cNvPr id="661" name="直線コネクタ 660">
          <a:extLst>
            <a:ext uri="{FF2B5EF4-FFF2-40B4-BE49-F238E27FC236}">
              <a16:creationId xmlns:a16="http://schemas.microsoft.com/office/drawing/2014/main" id="{9F04A65C-EE4D-4CD6-9BA1-82F0B81E0758}"/>
            </a:ext>
          </a:extLst>
        </xdr:cNvPr>
        <xdr:cNvCxnSpPr/>
      </xdr:nvCxnSpPr>
      <xdr:spPr>
        <a:xfrm flipV="1">
          <a:off x="14592300" y="141808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139700</xdr:rowOff>
    </xdr:from>
    <xdr:to>
      <xdr:col>72</xdr:col>
      <xdr:colOff>38100</xdr:colOff>
      <xdr:row>83</xdr:row>
      <xdr:rowOff>69850</xdr:rowOff>
    </xdr:to>
    <xdr:sp macro="" textlink="">
      <xdr:nvSpPr>
        <xdr:cNvPr id="662" name="楕円 661">
          <a:extLst>
            <a:ext uri="{FF2B5EF4-FFF2-40B4-BE49-F238E27FC236}">
              <a16:creationId xmlns:a16="http://schemas.microsoft.com/office/drawing/2014/main" id="{1C36F4A6-A9A4-457C-9871-6B4E5A75F0F2}"/>
            </a:ext>
          </a:extLst>
        </xdr:cNvPr>
        <xdr:cNvSpPr/>
      </xdr:nvSpPr>
      <xdr:spPr>
        <a:xfrm>
          <a:off x="13652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7620</xdr:rowOff>
    </xdr:from>
    <xdr:to>
      <xdr:col>76</xdr:col>
      <xdr:colOff>114300</xdr:colOff>
      <xdr:row>83</xdr:row>
      <xdr:rowOff>19050</xdr:rowOff>
    </xdr:to>
    <xdr:cxnSp macro="">
      <xdr:nvCxnSpPr>
        <xdr:cNvPr id="663" name="直線コネクタ 662">
          <a:extLst>
            <a:ext uri="{FF2B5EF4-FFF2-40B4-BE49-F238E27FC236}">
              <a16:creationId xmlns:a16="http://schemas.microsoft.com/office/drawing/2014/main" id="{7CAB98E2-1C3C-4C57-BF85-A25141DB35B6}"/>
            </a:ext>
          </a:extLst>
        </xdr:cNvPr>
        <xdr:cNvCxnSpPr/>
      </xdr:nvCxnSpPr>
      <xdr:spPr>
        <a:xfrm flipV="1">
          <a:off x="13703300" y="142379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137795</xdr:rowOff>
    </xdr:from>
    <xdr:to>
      <xdr:col>67</xdr:col>
      <xdr:colOff>101600</xdr:colOff>
      <xdr:row>83</xdr:row>
      <xdr:rowOff>67945</xdr:rowOff>
    </xdr:to>
    <xdr:sp macro="" textlink="">
      <xdr:nvSpPr>
        <xdr:cNvPr id="664" name="楕円 663">
          <a:extLst>
            <a:ext uri="{FF2B5EF4-FFF2-40B4-BE49-F238E27FC236}">
              <a16:creationId xmlns:a16="http://schemas.microsoft.com/office/drawing/2014/main" id="{2B3E6C47-B2E6-46E9-A5B5-858C079BDD04}"/>
            </a:ext>
          </a:extLst>
        </xdr:cNvPr>
        <xdr:cNvSpPr/>
      </xdr:nvSpPr>
      <xdr:spPr>
        <a:xfrm>
          <a:off x="12763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17145</xdr:rowOff>
    </xdr:from>
    <xdr:to>
      <xdr:col>71</xdr:col>
      <xdr:colOff>177800</xdr:colOff>
      <xdr:row>83</xdr:row>
      <xdr:rowOff>19050</xdr:rowOff>
    </xdr:to>
    <xdr:cxnSp macro="">
      <xdr:nvCxnSpPr>
        <xdr:cNvPr id="665" name="直線コネクタ 664">
          <a:extLst>
            <a:ext uri="{FF2B5EF4-FFF2-40B4-BE49-F238E27FC236}">
              <a16:creationId xmlns:a16="http://schemas.microsoft.com/office/drawing/2014/main" id="{8F43F9FB-4BFD-4A9E-B1D4-0D5C77273D9E}"/>
            </a:ext>
          </a:extLst>
        </xdr:cNvPr>
        <xdr:cNvCxnSpPr/>
      </xdr:nvCxnSpPr>
      <xdr:spPr>
        <a:xfrm>
          <a:off x="12814300" y="142474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6" name="n_1aveValue【児童館】&#10;有形固定資産減価償却率">
          <a:extLst>
            <a:ext uri="{FF2B5EF4-FFF2-40B4-BE49-F238E27FC236}">
              <a16:creationId xmlns:a16="http://schemas.microsoft.com/office/drawing/2014/main" id="{58A35C23-8C95-4F20-89E0-A1A7D0CB9F29}"/>
            </a:ext>
          </a:extLst>
        </xdr:cNvPr>
        <xdr:cNvSpPr txBox="1"/>
      </xdr:nvSpPr>
      <xdr:spPr>
        <a:xfrm>
          <a:off x="15266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667" name="n_2aveValue【児童館】&#10;有形固定資産減価償却率">
          <a:extLst>
            <a:ext uri="{FF2B5EF4-FFF2-40B4-BE49-F238E27FC236}">
              <a16:creationId xmlns:a16="http://schemas.microsoft.com/office/drawing/2014/main" id="{66F156FD-97BD-443C-AC2C-2F54352B2036}"/>
            </a:ext>
          </a:extLst>
        </xdr:cNvPr>
        <xdr:cNvSpPr txBox="1"/>
      </xdr:nvSpPr>
      <xdr:spPr>
        <a:xfrm>
          <a:off x="14389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668" name="n_3aveValue【児童館】&#10;有形固定資産減価償却率">
          <a:extLst>
            <a:ext uri="{FF2B5EF4-FFF2-40B4-BE49-F238E27FC236}">
              <a16:creationId xmlns:a16="http://schemas.microsoft.com/office/drawing/2014/main" id="{2062002D-8DE5-45E7-83A9-E35A884FA144}"/>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69" name="n_4aveValue【児童館】&#10;有形固定資産減価償却率">
          <a:extLst>
            <a:ext uri="{FF2B5EF4-FFF2-40B4-BE49-F238E27FC236}">
              <a16:creationId xmlns:a16="http://schemas.microsoft.com/office/drawing/2014/main" id="{26F9E7CE-27DF-486C-BF2D-754881DD0D82}"/>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163847</xdr:rowOff>
    </xdr:from>
    <xdr:ext cx="405111" cy="259045"/>
    <xdr:sp macro="" textlink="">
      <xdr:nvSpPr>
        <xdr:cNvPr id="670" name="n_1mainValue【児童館】&#10;有形固定資産減価償却率">
          <a:extLst>
            <a:ext uri="{FF2B5EF4-FFF2-40B4-BE49-F238E27FC236}">
              <a16:creationId xmlns:a16="http://schemas.microsoft.com/office/drawing/2014/main" id="{5720034C-3888-4558-9F1A-72A1721429D5}"/>
            </a:ext>
          </a:extLst>
        </xdr:cNvPr>
        <xdr:cNvSpPr txBox="1"/>
      </xdr:nvSpPr>
      <xdr:spPr>
        <a:xfrm>
          <a:off x="15266044"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49547</xdr:rowOff>
    </xdr:from>
    <xdr:ext cx="405111" cy="259045"/>
    <xdr:sp macro="" textlink="">
      <xdr:nvSpPr>
        <xdr:cNvPr id="671" name="n_2mainValue【児童館】&#10;有形固定資産減価償却率">
          <a:extLst>
            <a:ext uri="{FF2B5EF4-FFF2-40B4-BE49-F238E27FC236}">
              <a16:creationId xmlns:a16="http://schemas.microsoft.com/office/drawing/2014/main" id="{06EB4C38-BCF3-4E34-8044-54D9026AC3AF}"/>
            </a:ext>
          </a:extLst>
        </xdr:cNvPr>
        <xdr:cNvSpPr txBox="1"/>
      </xdr:nvSpPr>
      <xdr:spPr>
        <a:xfrm>
          <a:off x="143897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60977</xdr:rowOff>
    </xdr:from>
    <xdr:ext cx="405111" cy="259045"/>
    <xdr:sp macro="" textlink="">
      <xdr:nvSpPr>
        <xdr:cNvPr id="672" name="n_3mainValue【児童館】&#10;有形固定資産減価償却率">
          <a:extLst>
            <a:ext uri="{FF2B5EF4-FFF2-40B4-BE49-F238E27FC236}">
              <a16:creationId xmlns:a16="http://schemas.microsoft.com/office/drawing/2014/main" id="{3F4CC695-578B-4174-9B16-5D24747A8EEF}"/>
            </a:ext>
          </a:extLst>
        </xdr:cNvPr>
        <xdr:cNvSpPr txBox="1"/>
      </xdr:nvSpPr>
      <xdr:spPr>
        <a:xfrm>
          <a:off x="135007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59072</xdr:rowOff>
    </xdr:from>
    <xdr:ext cx="405111" cy="259045"/>
    <xdr:sp macro="" textlink="">
      <xdr:nvSpPr>
        <xdr:cNvPr id="673" name="n_4mainValue【児童館】&#10;有形固定資産減価償却率">
          <a:extLst>
            <a:ext uri="{FF2B5EF4-FFF2-40B4-BE49-F238E27FC236}">
              <a16:creationId xmlns:a16="http://schemas.microsoft.com/office/drawing/2014/main" id="{E8BA3EE8-E441-4089-82A3-6C5F33967159}"/>
            </a:ext>
          </a:extLst>
        </xdr:cNvPr>
        <xdr:cNvSpPr txBox="1"/>
      </xdr:nvSpPr>
      <xdr:spPr>
        <a:xfrm>
          <a:off x="12611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F1522A07-985C-4CE5-BA21-8B5AB25815D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BED65707-01DB-4ADD-BCDE-626135726FB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08C2C8EA-D66F-4B22-9D37-0485EB80643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6024B8CE-D8D8-41D1-BC9F-EFC6D0FF6FF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843ED5AD-B006-4308-B929-6F722C2BF0F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8DB10919-C3F2-4F09-8420-4C8A09E0B29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0C18E459-2CFA-4DD8-928A-79C6A059FCB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929DF90F-B849-4147-8936-97E784A1D3E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3FC5A476-B56D-4D22-803A-87AFE250D0C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28DA5FC8-82BB-496B-A33C-D72AA3FC26B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51C4DF69-47E9-48D5-85FA-0DD2B5D52EA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4CB2818F-B46E-49CB-8403-C4EB2DE3B43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83BC3AC5-9061-44AE-86E9-D97B922C1D9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9613CE9F-0A19-444D-ABF7-1880C2FF3CC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990304E0-0801-446B-AD00-017CBF8F20D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05C9C21A-685B-4EEB-9C62-497692E4E9C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53859904-E75F-4E53-B128-D2427CB9C2B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0F7A2CA8-4BBC-46AC-AD13-A785CAC8AF9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1F033B51-7759-4E22-BF88-0B916CB8F35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CEC35C00-193E-4704-BED5-C0F34C70F03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4C3E4065-DBA8-43DB-AC45-5CD82F6AB6E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23C657CF-3BEE-4B1F-9721-410942E17A9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BAD8F1B5-8803-4079-A8F1-FC3D8B1963E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C2B7B6A3-AB28-4481-BFDB-5078FF90AF0D}"/>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36774147-F4F9-464D-97C2-189EAB89C0E2}"/>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F78AAC09-0B3C-403C-BF40-802B2F51D36A}"/>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a:extLst>
            <a:ext uri="{FF2B5EF4-FFF2-40B4-BE49-F238E27FC236}">
              <a16:creationId xmlns:a16="http://schemas.microsoft.com/office/drawing/2014/main" id="{FE99B06E-3CD9-45FE-A0A8-15423348378B}"/>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a:extLst>
            <a:ext uri="{FF2B5EF4-FFF2-40B4-BE49-F238E27FC236}">
              <a16:creationId xmlns:a16="http://schemas.microsoft.com/office/drawing/2014/main" id="{966E64C5-F9E6-4E10-A713-0D78D82E9736}"/>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2" name="【児童館】&#10;一人当たり面積平均値テキスト">
          <a:extLst>
            <a:ext uri="{FF2B5EF4-FFF2-40B4-BE49-F238E27FC236}">
              <a16:creationId xmlns:a16="http://schemas.microsoft.com/office/drawing/2014/main" id="{EF8059A4-8A3E-4AC4-B15D-5392F460B851}"/>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a:extLst>
            <a:ext uri="{FF2B5EF4-FFF2-40B4-BE49-F238E27FC236}">
              <a16:creationId xmlns:a16="http://schemas.microsoft.com/office/drawing/2014/main" id="{130486F3-7F99-45DE-BC09-679B46A6C188}"/>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a:extLst>
            <a:ext uri="{FF2B5EF4-FFF2-40B4-BE49-F238E27FC236}">
              <a16:creationId xmlns:a16="http://schemas.microsoft.com/office/drawing/2014/main" id="{7986689E-C6CA-4FC6-BCEF-638B62552904}"/>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a:extLst>
            <a:ext uri="{FF2B5EF4-FFF2-40B4-BE49-F238E27FC236}">
              <a16:creationId xmlns:a16="http://schemas.microsoft.com/office/drawing/2014/main" id="{26EE72BE-60D8-4645-AA46-B93011B98B5B}"/>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a:extLst>
            <a:ext uri="{FF2B5EF4-FFF2-40B4-BE49-F238E27FC236}">
              <a16:creationId xmlns:a16="http://schemas.microsoft.com/office/drawing/2014/main" id="{54452AC8-E691-441F-A5A2-5B042E866725}"/>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81</xdr:row>
      <xdr:rowOff>6350</xdr:rowOff>
    </xdr:from>
    <xdr:to>
      <xdr:col>98</xdr:col>
      <xdr:colOff>38100</xdr:colOff>
      <xdr:row>81</xdr:row>
      <xdr:rowOff>107950</xdr:rowOff>
    </xdr:to>
    <xdr:sp macro="" textlink="">
      <xdr:nvSpPr>
        <xdr:cNvPr id="707" name="フローチャート: 判断 706">
          <a:extLst>
            <a:ext uri="{FF2B5EF4-FFF2-40B4-BE49-F238E27FC236}">
              <a16:creationId xmlns:a16="http://schemas.microsoft.com/office/drawing/2014/main" id="{8383E7D5-2C4F-4CFC-90F9-46EA50095E87}"/>
            </a:ext>
          </a:extLst>
        </xdr:cNvPr>
        <xdr:cNvSpPr/>
      </xdr:nvSpPr>
      <xdr:spPr>
        <a:xfrm>
          <a:off x="18605500" y="1389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D72850E9-B8CB-4190-ABE5-0D137591727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CF5A003-45E8-4D83-AFB5-A1C77C3634B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7F33FD0E-084A-4E12-A834-4C98DC5514E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4F0B81DD-81D7-4861-9A85-9E9A1C99863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20859E83-9266-4B70-99A4-B427C2ABFA7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6350</xdr:rowOff>
    </xdr:from>
    <xdr:to>
      <xdr:col>116</xdr:col>
      <xdr:colOff>114300</xdr:colOff>
      <xdr:row>81</xdr:row>
      <xdr:rowOff>107950</xdr:rowOff>
    </xdr:to>
    <xdr:sp macro="" textlink="">
      <xdr:nvSpPr>
        <xdr:cNvPr id="713" name="楕円 712">
          <a:extLst>
            <a:ext uri="{FF2B5EF4-FFF2-40B4-BE49-F238E27FC236}">
              <a16:creationId xmlns:a16="http://schemas.microsoft.com/office/drawing/2014/main" id="{4C37FD7F-76A3-4B0D-AAF2-6FFF78199AAA}"/>
            </a:ext>
          </a:extLst>
        </xdr:cNvPr>
        <xdr:cNvSpPr/>
      </xdr:nvSpPr>
      <xdr:spPr>
        <a:xfrm>
          <a:off x="221107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29227</xdr:rowOff>
    </xdr:from>
    <xdr:ext cx="469744" cy="259045"/>
    <xdr:sp macro="" textlink="">
      <xdr:nvSpPr>
        <xdr:cNvPr id="714" name="【児童館】&#10;一人当たり面積該当値テキスト">
          <a:extLst>
            <a:ext uri="{FF2B5EF4-FFF2-40B4-BE49-F238E27FC236}">
              <a16:creationId xmlns:a16="http://schemas.microsoft.com/office/drawing/2014/main" id="{EDBBB674-0EAA-4998-A0D9-AB8EFE4185AE}"/>
            </a:ext>
          </a:extLst>
        </xdr:cNvPr>
        <xdr:cNvSpPr txBox="1"/>
      </xdr:nvSpPr>
      <xdr:spPr>
        <a:xfrm>
          <a:off x="22199600"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6350</xdr:rowOff>
    </xdr:from>
    <xdr:to>
      <xdr:col>112</xdr:col>
      <xdr:colOff>38100</xdr:colOff>
      <xdr:row>81</xdr:row>
      <xdr:rowOff>107950</xdr:rowOff>
    </xdr:to>
    <xdr:sp macro="" textlink="">
      <xdr:nvSpPr>
        <xdr:cNvPr id="715" name="楕円 714">
          <a:extLst>
            <a:ext uri="{FF2B5EF4-FFF2-40B4-BE49-F238E27FC236}">
              <a16:creationId xmlns:a16="http://schemas.microsoft.com/office/drawing/2014/main" id="{4D30D0D7-C6B6-4497-9813-E3CE9CA69A31}"/>
            </a:ext>
          </a:extLst>
        </xdr:cNvPr>
        <xdr:cNvSpPr/>
      </xdr:nvSpPr>
      <xdr:spPr>
        <a:xfrm>
          <a:off x="21272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57150</xdr:rowOff>
    </xdr:from>
    <xdr:to>
      <xdr:col>116</xdr:col>
      <xdr:colOff>63500</xdr:colOff>
      <xdr:row>81</xdr:row>
      <xdr:rowOff>57150</xdr:rowOff>
    </xdr:to>
    <xdr:cxnSp macro="">
      <xdr:nvCxnSpPr>
        <xdr:cNvPr id="716" name="直線コネクタ 715">
          <a:extLst>
            <a:ext uri="{FF2B5EF4-FFF2-40B4-BE49-F238E27FC236}">
              <a16:creationId xmlns:a16="http://schemas.microsoft.com/office/drawing/2014/main" id="{9366CEAF-2A70-4CEE-9644-22FE01AD3C53}"/>
            </a:ext>
          </a:extLst>
        </xdr:cNvPr>
        <xdr:cNvCxnSpPr/>
      </xdr:nvCxnSpPr>
      <xdr:spPr>
        <a:xfrm>
          <a:off x="21323300" y="13944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6350</xdr:rowOff>
    </xdr:from>
    <xdr:to>
      <xdr:col>107</xdr:col>
      <xdr:colOff>101600</xdr:colOff>
      <xdr:row>81</xdr:row>
      <xdr:rowOff>107950</xdr:rowOff>
    </xdr:to>
    <xdr:sp macro="" textlink="">
      <xdr:nvSpPr>
        <xdr:cNvPr id="717" name="楕円 716">
          <a:extLst>
            <a:ext uri="{FF2B5EF4-FFF2-40B4-BE49-F238E27FC236}">
              <a16:creationId xmlns:a16="http://schemas.microsoft.com/office/drawing/2014/main" id="{429E759E-550B-4925-905B-327ABBCE8807}"/>
            </a:ext>
          </a:extLst>
        </xdr:cNvPr>
        <xdr:cNvSpPr/>
      </xdr:nvSpPr>
      <xdr:spPr>
        <a:xfrm>
          <a:off x="20383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57150</xdr:rowOff>
    </xdr:from>
    <xdr:to>
      <xdr:col>111</xdr:col>
      <xdr:colOff>177800</xdr:colOff>
      <xdr:row>81</xdr:row>
      <xdr:rowOff>57150</xdr:rowOff>
    </xdr:to>
    <xdr:cxnSp macro="">
      <xdr:nvCxnSpPr>
        <xdr:cNvPr id="718" name="直線コネクタ 717">
          <a:extLst>
            <a:ext uri="{FF2B5EF4-FFF2-40B4-BE49-F238E27FC236}">
              <a16:creationId xmlns:a16="http://schemas.microsoft.com/office/drawing/2014/main" id="{07126372-A27E-415B-9EFE-C28226278DA9}"/>
            </a:ext>
          </a:extLst>
        </xdr:cNvPr>
        <xdr:cNvCxnSpPr/>
      </xdr:nvCxnSpPr>
      <xdr:spPr>
        <a:xfrm>
          <a:off x="20434300" y="13944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6350</xdr:rowOff>
    </xdr:from>
    <xdr:to>
      <xdr:col>102</xdr:col>
      <xdr:colOff>165100</xdr:colOff>
      <xdr:row>81</xdr:row>
      <xdr:rowOff>107950</xdr:rowOff>
    </xdr:to>
    <xdr:sp macro="" textlink="">
      <xdr:nvSpPr>
        <xdr:cNvPr id="719" name="楕円 718">
          <a:extLst>
            <a:ext uri="{FF2B5EF4-FFF2-40B4-BE49-F238E27FC236}">
              <a16:creationId xmlns:a16="http://schemas.microsoft.com/office/drawing/2014/main" id="{85901C61-7BDF-4BB8-A6D1-8A01F3CFAADF}"/>
            </a:ext>
          </a:extLst>
        </xdr:cNvPr>
        <xdr:cNvSpPr/>
      </xdr:nvSpPr>
      <xdr:spPr>
        <a:xfrm>
          <a:off x="19494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57150</xdr:rowOff>
    </xdr:from>
    <xdr:to>
      <xdr:col>107</xdr:col>
      <xdr:colOff>50800</xdr:colOff>
      <xdr:row>81</xdr:row>
      <xdr:rowOff>57150</xdr:rowOff>
    </xdr:to>
    <xdr:cxnSp macro="">
      <xdr:nvCxnSpPr>
        <xdr:cNvPr id="720" name="直線コネクタ 719">
          <a:extLst>
            <a:ext uri="{FF2B5EF4-FFF2-40B4-BE49-F238E27FC236}">
              <a16:creationId xmlns:a16="http://schemas.microsoft.com/office/drawing/2014/main" id="{E34AC676-1064-4F3A-89CF-7A97794175C1}"/>
            </a:ext>
          </a:extLst>
        </xdr:cNvPr>
        <xdr:cNvCxnSpPr/>
      </xdr:nvCxnSpPr>
      <xdr:spPr>
        <a:xfrm>
          <a:off x="19545300" y="13944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6350</xdr:rowOff>
    </xdr:from>
    <xdr:to>
      <xdr:col>98</xdr:col>
      <xdr:colOff>38100</xdr:colOff>
      <xdr:row>81</xdr:row>
      <xdr:rowOff>107950</xdr:rowOff>
    </xdr:to>
    <xdr:sp macro="" textlink="">
      <xdr:nvSpPr>
        <xdr:cNvPr id="721" name="楕円 720">
          <a:extLst>
            <a:ext uri="{FF2B5EF4-FFF2-40B4-BE49-F238E27FC236}">
              <a16:creationId xmlns:a16="http://schemas.microsoft.com/office/drawing/2014/main" id="{72DE0DC9-75F2-4A14-8535-5773D10ABBDD}"/>
            </a:ext>
          </a:extLst>
        </xdr:cNvPr>
        <xdr:cNvSpPr/>
      </xdr:nvSpPr>
      <xdr:spPr>
        <a:xfrm>
          <a:off x="18605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57150</xdr:rowOff>
    </xdr:from>
    <xdr:to>
      <xdr:col>102</xdr:col>
      <xdr:colOff>114300</xdr:colOff>
      <xdr:row>81</xdr:row>
      <xdr:rowOff>57150</xdr:rowOff>
    </xdr:to>
    <xdr:cxnSp macro="">
      <xdr:nvCxnSpPr>
        <xdr:cNvPr id="722" name="直線コネクタ 721">
          <a:extLst>
            <a:ext uri="{FF2B5EF4-FFF2-40B4-BE49-F238E27FC236}">
              <a16:creationId xmlns:a16="http://schemas.microsoft.com/office/drawing/2014/main" id="{98ACB2B3-CE48-41C0-8391-1364DF429FDD}"/>
            </a:ext>
          </a:extLst>
        </xdr:cNvPr>
        <xdr:cNvCxnSpPr/>
      </xdr:nvCxnSpPr>
      <xdr:spPr>
        <a:xfrm>
          <a:off x="18656300" y="13944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23" name="n_1aveValue【児童館】&#10;一人当たり面積">
          <a:extLst>
            <a:ext uri="{FF2B5EF4-FFF2-40B4-BE49-F238E27FC236}">
              <a16:creationId xmlns:a16="http://schemas.microsoft.com/office/drawing/2014/main" id="{45B1C97F-3D16-49FC-94F2-F32EC44B0C47}"/>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4" name="n_2aveValue【児童館】&#10;一人当たり面積">
          <a:extLst>
            <a:ext uri="{FF2B5EF4-FFF2-40B4-BE49-F238E27FC236}">
              <a16:creationId xmlns:a16="http://schemas.microsoft.com/office/drawing/2014/main" id="{CCF4A29E-B1B3-40A7-A244-7791BF5FB972}"/>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25" name="n_3aveValue【児童館】&#10;一人当たり面積">
          <a:extLst>
            <a:ext uri="{FF2B5EF4-FFF2-40B4-BE49-F238E27FC236}">
              <a16:creationId xmlns:a16="http://schemas.microsoft.com/office/drawing/2014/main" id="{624BECFF-2F7F-4D38-BED9-D4E12CCFFB24}"/>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99077</xdr:rowOff>
    </xdr:from>
    <xdr:ext cx="469744" cy="259045"/>
    <xdr:sp macro="" textlink="">
      <xdr:nvSpPr>
        <xdr:cNvPr id="726" name="n_4aveValue【児童館】&#10;一人当たり面積">
          <a:extLst>
            <a:ext uri="{FF2B5EF4-FFF2-40B4-BE49-F238E27FC236}">
              <a16:creationId xmlns:a16="http://schemas.microsoft.com/office/drawing/2014/main" id="{D28B2EF3-46BB-443D-B016-7A83CDD23340}"/>
            </a:ext>
          </a:extLst>
        </xdr:cNvPr>
        <xdr:cNvSpPr txBox="1"/>
      </xdr:nvSpPr>
      <xdr:spPr>
        <a:xfrm>
          <a:off x="18421427" y="1398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124477</xdr:rowOff>
    </xdr:from>
    <xdr:ext cx="469744" cy="259045"/>
    <xdr:sp macro="" textlink="">
      <xdr:nvSpPr>
        <xdr:cNvPr id="727" name="n_1mainValue【児童館】&#10;一人当たり面積">
          <a:extLst>
            <a:ext uri="{FF2B5EF4-FFF2-40B4-BE49-F238E27FC236}">
              <a16:creationId xmlns:a16="http://schemas.microsoft.com/office/drawing/2014/main" id="{FE650158-DA85-45AB-AFC0-D0ECDB9CB6FF}"/>
            </a:ext>
          </a:extLst>
        </xdr:cNvPr>
        <xdr:cNvSpPr txBox="1"/>
      </xdr:nvSpPr>
      <xdr:spPr>
        <a:xfrm>
          <a:off x="210757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124477</xdr:rowOff>
    </xdr:from>
    <xdr:ext cx="469744" cy="259045"/>
    <xdr:sp macro="" textlink="">
      <xdr:nvSpPr>
        <xdr:cNvPr id="728" name="n_2mainValue【児童館】&#10;一人当たり面積">
          <a:extLst>
            <a:ext uri="{FF2B5EF4-FFF2-40B4-BE49-F238E27FC236}">
              <a16:creationId xmlns:a16="http://schemas.microsoft.com/office/drawing/2014/main" id="{66939932-AB47-4DA2-8366-974253626AC5}"/>
            </a:ext>
          </a:extLst>
        </xdr:cNvPr>
        <xdr:cNvSpPr txBox="1"/>
      </xdr:nvSpPr>
      <xdr:spPr>
        <a:xfrm>
          <a:off x="20199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124477</xdr:rowOff>
    </xdr:from>
    <xdr:ext cx="469744" cy="259045"/>
    <xdr:sp macro="" textlink="">
      <xdr:nvSpPr>
        <xdr:cNvPr id="729" name="n_3mainValue【児童館】&#10;一人当たり面積">
          <a:extLst>
            <a:ext uri="{FF2B5EF4-FFF2-40B4-BE49-F238E27FC236}">
              <a16:creationId xmlns:a16="http://schemas.microsoft.com/office/drawing/2014/main" id="{54595B17-43A8-4F13-A56C-33C72564AF5E}"/>
            </a:ext>
          </a:extLst>
        </xdr:cNvPr>
        <xdr:cNvSpPr txBox="1"/>
      </xdr:nvSpPr>
      <xdr:spPr>
        <a:xfrm>
          <a:off x="19310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124477</xdr:rowOff>
    </xdr:from>
    <xdr:ext cx="469744" cy="259045"/>
    <xdr:sp macro="" textlink="">
      <xdr:nvSpPr>
        <xdr:cNvPr id="730" name="n_4mainValue【児童館】&#10;一人当たり面積">
          <a:extLst>
            <a:ext uri="{FF2B5EF4-FFF2-40B4-BE49-F238E27FC236}">
              <a16:creationId xmlns:a16="http://schemas.microsoft.com/office/drawing/2014/main" id="{8FE0C151-0B55-4EE0-AF1A-59652EAFFAF2}"/>
            </a:ext>
          </a:extLst>
        </xdr:cNvPr>
        <xdr:cNvSpPr txBox="1"/>
      </xdr:nvSpPr>
      <xdr:spPr>
        <a:xfrm>
          <a:off x="18421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889B13EC-BFC0-464F-9126-18408839F33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0FA230D0-B77D-4901-9230-FE337D90F28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4EB5A93B-8BCF-47CB-B54B-AAB87290C4B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C583ACF9-1A35-4262-AA16-EBA073607D0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7CD7A6A1-23E3-4B9C-AA29-6C8442EDBC5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9567E60C-452C-44B3-B089-127639CC5DD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C222EAAF-3BA5-4ED7-984E-C8E09C591EA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34126864-861F-46CF-8668-AC3A92FB9BA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631CAB69-426A-4F98-8F97-FC51AA2ABAA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528589FB-E960-431E-A2C9-FE5BFBDF90E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A03E4E46-1C8F-4B45-883D-F8E12EBFC96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2" name="直線コネクタ 741">
          <a:extLst>
            <a:ext uri="{FF2B5EF4-FFF2-40B4-BE49-F238E27FC236}">
              <a16:creationId xmlns:a16="http://schemas.microsoft.com/office/drawing/2014/main" id="{6AF2BA5C-94B9-4D52-817C-91003F333FE5}"/>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3" name="テキスト ボックス 742">
          <a:extLst>
            <a:ext uri="{FF2B5EF4-FFF2-40B4-BE49-F238E27FC236}">
              <a16:creationId xmlns:a16="http://schemas.microsoft.com/office/drawing/2014/main" id="{B37A2872-88E6-4B6A-ACAF-B39A378B13BF}"/>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4" name="直線コネクタ 743">
          <a:extLst>
            <a:ext uri="{FF2B5EF4-FFF2-40B4-BE49-F238E27FC236}">
              <a16:creationId xmlns:a16="http://schemas.microsoft.com/office/drawing/2014/main" id="{6A92F7FD-EB37-4548-BD73-2F1A8CEF3184}"/>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5" name="テキスト ボックス 744">
          <a:extLst>
            <a:ext uri="{FF2B5EF4-FFF2-40B4-BE49-F238E27FC236}">
              <a16:creationId xmlns:a16="http://schemas.microsoft.com/office/drawing/2014/main" id="{E145B85C-AB10-4AF4-B350-D62F5394A57E}"/>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6" name="直線コネクタ 745">
          <a:extLst>
            <a:ext uri="{FF2B5EF4-FFF2-40B4-BE49-F238E27FC236}">
              <a16:creationId xmlns:a16="http://schemas.microsoft.com/office/drawing/2014/main" id="{2BFE3515-66BD-4610-9CAE-EB22C55E6CE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7" name="テキスト ボックス 746">
          <a:extLst>
            <a:ext uri="{FF2B5EF4-FFF2-40B4-BE49-F238E27FC236}">
              <a16:creationId xmlns:a16="http://schemas.microsoft.com/office/drawing/2014/main" id="{B1EEB463-B603-4555-BBCE-00F83A42E331}"/>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8" name="直線コネクタ 747">
          <a:extLst>
            <a:ext uri="{FF2B5EF4-FFF2-40B4-BE49-F238E27FC236}">
              <a16:creationId xmlns:a16="http://schemas.microsoft.com/office/drawing/2014/main" id="{5922FF71-44F9-40BB-B66F-91D9DB91A125}"/>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9" name="テキスト ボックス 748">
          <a:extLst>
            <a:ext uri="{FF2B5EF4-FFF2-40B4-BE49-F238E27FC236}">
              <a16:creationId xmlns:a16="http://schemas.microsoft.com/office/drawing/2014/main" id="{FFFEFFED-E1F5-43FA-B83F-75C6471D59A6}"/>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FF0ACB45-2028-488F-9CD4-008CEB7CBCD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1" name="テキスト ボックス 750">
          <a:extLst>
            <a:ext uri="{FF2B5EF4-FFF2-40B4-BE49-F238E27FC236}">
              <a16:creationId xmlns:a16="http://schemas.microsoft.com/office/drawing/2014/main" id="{E165C1B2-F801-4827-99BE-C8152CB44262}"/>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a:extLst>
            <a:ext uri="{FF2B5EF4-FFF2-40B4-BE49-F238E27FC236}">
              <a16:creationId xmlns:a16="http://schemas.microsoft.com/office/drawing/2014/main" id="{7490C418-054A-4B4B-8C2F-99E04E01F07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53" name="直線コネクタ 752">
          <a:extLst>
            <a:ext uri="{FF2B5EF4-FFF2-40B4-BE49-F238E27FC236}">
              <a16:creationId xmlns:a16="http://schemas.microsoft.com/office/drawing/2014/main" id="{D75527BD-3C90-4E06-9E0C-89BDB0EA8B4D}"/>
            </a:ext>
          </a:extLst>
        </xdr:cNvPr>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54" name="【公民館】&#10;有形固定資産減価償却率最小値テキスト">
          <a:extLst>
            <a:ext uri="{FF2B5EF4-FFF2-40B4-BE49-F238E27FC236}">
              <a16:creationId xmlns:a16="http://schemas.microsoft.com/office/drawing/2014/main" id="{6F6E1779-8F62-4FD2-A2FC-582D6835B103}"/>
            </a:ext>
          </a:extLst>
        </xdr:cNvPr>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55" name="直線コネクタ 754">
          <a:extLst>
            <a:ext uri="{FF2B5EF4-FFF2-40B4-BE49-F238E27FC236}">
              <a16:creationId xmlns:a16="http://schemas.microsoft.com/office/drawing/2014/main" id="{919963F0-2804-48FC-B207-D6445060DBA2}"/>
            </a:ext>
          </a:extLst>
        </xdr:cNvPr>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56" name="【公民館】&#10;有形固定資産減価償却率最大値テキスト">
          <a:extLst>
            <a:ext uri="{FF2B5EF4-FFF2-40B4-BE49-F238E27FC236}">
              <a16:creationId xmlns:a16="http://schemas.microsoft.com/office/drawing/2014/main" id="{16ABC6CB-B2A0-47BC-9139-327DB1B7C67B}"/>
            </a:ext>
          </a:extLst>
        </xdr:cNvPr>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57" name="直線コネクタ 756">
          <a:extLst>
            <a:ext uri="{FF2B5EF4-FFF2-40B4-BE49-F238E27FC236}">
              <a16:creationId xmlns:a16="http://schemas.microsoft.com/office/drawing/2014/main" id="{A427CB20-E8D8-4D9A-A6AA-4F15E7F2A98A}"/>
            </a:ext>
          </a:extLst>
        </xdr:cNvPr>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90695</xdr:rowOff>
    </xdr:from>
    <xdr:ext cx="405111" cy="259045"/>
    <xdr:sp macro="" textlink="">
      <xdr:nvSpPr>
        <xdr:cNvPr id="758" name="【公民館】&#10;有形固定資産減価償却率平均値テキスト">
          <a:extLst>
            <a:ext uri="{FF2B5EF4-FFF2-40B4-BE49-F238E27FC236}">
              <a16:creationId xmlns:a16="http://schemas.microsoft.com/office/drawing/2014/main" id="{1050F338-10B0-43E5-AB27-21086DE7B7D4}"/>
            </a:ext>
          </a:extLst>
        </xdr:cNvPr>
        <xdr:cNvSpPr txBox="1"/>
      </xdr:nvSpPr>
      <xdr:spPr>
        <a:xfrm>
          <a:off x="16357600" y="17750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59" name="フローチャート: 判断 758">
          <a:extLst>
            <a:ext uri="{FF2B5EF4-FFF2-40B4-BE49-F238E27FC236}">
              <a16:creationId xmlns:a16="http://schemas.microsoft.com/office/drawing/2014/main" id="{FEDB7857-82E0-4169-8C41-FA1BC9A6F9CE}"/>
            </a:ext>
          </a:extLst>
        </xdr:cNvPr>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60" name="フローチャート: 判断 759">
          <a:extLst>
            <a:ext uri="{FF2B5EF4-FFF2-40B4-BE49-F238E27FC236}">
              <a16:creationId xmlns:a16="http://schemas.microsoft.com/office/drawing/2014/main" id="{B8722C34-C182-4818-A059-2D2A4BBB811E}"/>
            </a:ext>
          </a:extLst>
        </xdr:cNvPr>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61" name="フローチャート: 判断 760">
          <a:extLst>
            <a:ext uri="{FF2B5EF4-FFF2-40B4-BE49-F238E27FC236}">
              <a16:creationId xmlns:a16="http://schemas.microsoft.com/office/drawing/2014/main" id="{030E74B7-95E7-46AA-AED6-7E3FA3A28832}"/>
            </a:ext>
          </a:extLst>
        </xdr:cNvPr>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62" name="フローチャート: 判断 761">
          <a:extLst>
            <a:ext uri="{FF2B5EF4-FFF2-40B4-BE49-F238E27FC236}">
              <a16:creationId xmlns:a16="http://schemas.microsoft.com/office/drawing/2014/main" id="{D98AE2D4-C256-4EEB-81D1-E192B51B9F7E}"/>
            </a:ext>
          </a:extLst>
        </xdr:cNvPr>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141987</xdr:rowOff>
    </xdr:from>
    <xdr:to>
      <xdr:col>67</xdr:col>
      <xdr:colOff>101600</xdr:colOff>
      <xdr:row>102</xdr:row>
      <xdr:rowOff>72137</xdr:rowOff>
    </xdr:to>
    <xdr:sp macro="" textlink="">
      <xdr:nvSpPr>
        <xdr:cNvPr id="763" name="フローチャート: 判断 762">
          <a:extLst>
            <a:ext uri="{FF2B5EF4-FFF2-40B4-BE49-F238E27FC236}">
              <a16:creationId xmlns:a16="http://schemas.microsoft.com/office/drawing/2014/main" id="{0360170E-9947-40C8-AD7C-1FCF89847332}"/>
            </a:ext>
          </a:extLst>
        </xdr:cNvPr>
        <xdr:cNvSpPr/>
      </xdr:nvSpPr>
      <xdr:spPr>
        <a:xfrm>
          <a:off x="12763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B70A284F-5D02-4169-98D2-94837A5B9F6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ECD7C265-2B5A-4786-9976-82A05CFDD58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E4F8E5B6-A859-4032-AE31-B838B8BCB83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0AFC07A-33D9-4650-8E4F-281302AB002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FB3DF07-B80B-4BD8-829B-FC2608D9B8A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80263</xdr:rowOff>
    </xdr:from>
    <xdr:to>
      <xdr:col>85</xdr:col>
      <xdr:colOff>177800</xdr:colOff>
      <xdr:row>103</xdr:row>
      <xdr:rowOff>10413</xdr:rowOff>
    </xdr:to>
    <xdr:sp macro="" textlink="">
      <xdr:nvSpPr>
        <xdr:cNvPr id="769" name="楕円 768">
          <a:extLst>
            <a:ext uri="{FF2B5EF4-FFF2-40B4-BE49-F238E27FC236}">
              <a16:creationId xmlns:a16="http://schemas.microsoft.com/office/drawing/2014/main" id="{0AA15F01-C6F4-4F4A-920C-67496026DBA0}"/>
            </a:ext>
          </a:extLst>
        </xdr:cNvPr>
        <xdr:cNvSpPr/>
      </xdr:nvSpPr>
      <xdr:spPr>
        <a:xfrm>
          <a:off x="16268700" y="1756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103140</xdr:rowOff>
    </xdr:from>
    <xdr:ext cx="405111" cy="259045"/>
    <xdr:sp macro="" textlink="">
      <xdr:nvSpPr>
        <xdr:cNvPr id="770" name="【公民館】&#10;有形固定資産減価償却率該当値テキスト">
          <a:extLst>
            <a:ext uri="{FF2B5EF4-FFF2-40B4-BE49-F238E27FC236}">
              <a16:creationId xmlns:a16="http://schemas.microsoft.com/office/drawing/2014/main" id="{F6D18C53-0E04-4BA3-8B40-D89644E7E698}"/>
            </a:ext>
          </a:extLst>
        </xdr:cNvPr>
        <xdr:cNvSpPr txBox="1"/>
      </xdr:nvSpPr>
      <xdr:spPr>
        <a:xfrm>
          <a:off x="16357600" y="1741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43687</xdr:rowOff>
    </xdr:from>
    <xdr:to>
      <xdr:col>81</xdr:col>
      <xdr:colOff>101600</xdr:colOff>
      <xdr:row>102</xdr:row>
      <xdr:rowOff>145287</xdr:rowOff>
    </xdr:to>
    <xdr:sp macro="" textlink="">
      <xdr:nvSpPr>
        <xdr:cNvPr id="771" name="楕円 770">
          <a:extLst>
            <a:ext uri="{FF2B5EF4-FFF2-40B4-BE49-F238E27FC236}">
              <a16:creationId xmlns:a16="http://schemas.microsoft.com/office/drawing/2014/main" id="{E7D430BD-B951-4056-981F-F02E209552CF}"/>
            </a:ext>
          </a:extLst>
        </xdr:cNvPr>
        <xdr:cNvSpPr/>
      </xdr:nvSpPr>
      <xdr:spPr>
        <a:xfrm>
          <a:off x="15430500" y="1753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94487</xdr:rowOff>
    </xdr:from>
    <xdr:to>
      <xdr:col>85</xdr:col>
      <xdr:colOff>127000</xdr:colOff>
      <xdr:row>102</xdr:row>
      <xdr:rowOff>131063</xdr:rowOff>
    </xdr:to>
    <xdr:cxnSp macro="">
      <xdr:nvCxnSpPr>
        <xdr:cNvPr id="772" name="直線コネクタ 771">
          <a:extLst>
            <a:ext uri="{FF2B5EF4-FFF2-40B4-BE49-F238E27FC236}">
              <a16:creationId xmlns:a16="http://schemas.microsoft.com/office/drawing/2014/main" id="{CF9CDFC5-E2A0-4173-895F-619E96E985C9}"/>
            </a:ext>
          </a:extLst>
        </xdr:cNvPr>
        <xdr:cNvCxnSpPr/>
      </xdr:nvCxnSpPr>
      <xdr:spPr>
        <a:xfrm>
          <a:off x="15481300" y="17582387"/>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4826</xdr:rowOff>
    </xdr:from>
    <xdr:to>
      <xdr:col>76</xdr:col>
      <xdr:colOff>165100</xdr:colOff>
      <xdr:row>104</xdr:row>
      <xdr:rowOff>106426</xdr:rowOff>
    </xdr:to>
    <xdr:sp macro="" textlink="">
      <xdr:nvSpPr>
        <xdr:cNvPr id="773" name="楕円 772">
          <a:extLst>
            <a:ext uri="{FF2B5EF4-FFF2-40B4-BE49-F238E27FC236}">
              <a16:creationId xmlns:a16="http://schemas.microsoft.com/office/drawing/2014/main" id="{1C5DB63A-FE27-4091-BBE1-48B1DE84EB2D}"/>
            </a:ext>
          </a:extLst>
        </xdr:cNvPr>
        <xdr:cNvSpPr/>
      </xdr:nvSpPr>
      <xdr:spPr>
        <a:xfrm>
          <a:off x="14541500" y="1783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94487</xdr:rowOff>
    </xdr:from>
    <xdr:to>
      <xdr:col>81</xdr:col>
      <xdr:colOff>50800</xdr:colOff>
      <xdr:row>104</xdr:row>
      <xdr:rowOff>55626</xdr:rowOff>
    </xdr:to>
    <xdr:cxnSp macro="">
      <xdr:nvCxnSpPr>
        <xdr:cNvPr id="774" name="直線コネクタ 773">
          <a:extLst>
            <a:ext uri="{FF2B5EF4-FFF2-40B4-BE49-F238E27FC236}">
              <a16:creationId xmlns:a16="http://schemas.microsoft.com/office/drawing/2014/main" id="{DA237035-0166-4CFA-9DCA-D3F853F5C76C}"/>
            </a:ext>
          </a:extLst>
        </xdr:cNvPr>
        <xdr:cNvCxnSpPr/>
      </xdr:nvCxnSpPr>
      <xdr:spPr>
        <a:xfrm flipV="1">
          <a:off x="14592300" y="17582387"/>
          <a:ext cx="889000" cy="30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5" name="楕円 774">
          <a:extLst>
            <a:ext uri="{FF2B5EF4-FFF2-40B4-BE49-F238E27FC236}">
              <a16:creationId xmlns:a16="http://schemas.microsoft.com/office/drawing/2014/main" id="{8EB5A83E-D694-4BED-B50C-A166847C59F3}"/>
            </a:ext>
          </a:extLst>
        </xdr:cNvPr>
        <xdr:cNvSpPr/>
      </xdr:nvSpPr>
      <xdr:spPr>
        <a:xfrm>
          <a:off x="13652500" y="1787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55626</xdr:rowOff>
    </xdr:from>
    <xdr:to>
      <xdr:col>76</xdr:col>
      <xdr:colOff>114300</xdr:colOff>
      <xdr:row>104</xdr:row>
      <xdr:rowOff>92202</xdr:rowOff>
    </xdr:to>
    <xdr:cxnSp macro="">
      <xdr:nvCxnSpPr>
        <xdr:cNvPr id="776" name="直線コネクタ 775">
          <a:extLst>
            <a:ext uri="{FF2B5EF4-FFF2-40B4-BE49-F238E27FC236}">
              <a16:creationId xmlns:a16="http://schemas.microsoft.com/office/drawing/2014/main" id="{B0810AC9-D0BF-4275-99C9-561A14E7BEDB}"/>
            </a:ext>
          </a:extLst>
        </xdr:cNvPr>
        <xdr:cNvCxnSpPr/>
      </xdr:nvCxnSpPr>
      <xdr:spPr>
        <a:xfrm flipV="1">
          <a:off x="13703300" y="1788642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157987</xdr:rowOff>
    </xdr:from>
    <xdr:to>
      <xdr:col>67</xdr:col>
      <xdr:colOff>101600</xdr:colOff>
      <xdr:row>104</xdr:row>
      <xdr:rowOff>88137</xdr:rowOff>
    </xdr:to>
    <xdr:sp macro="" textlink="">
      <xdr:nvSpPr>
        <xdr:cNvPr id="777" name="楕円 776">
          <a:extLst>
            <a:ext uri="{FF2B5EF4-FFF2-40B4-BE49-F238E27FC236}">
              <a16:creationId xmlns:a16="http://schemas.microsoft.com/office/drawing/2014/main" id="{3458F57F-F248-4630-BFC1-B04D5A19FF09}"/>
            </a:ext>
          </a:extLst>
        </xdr:cNvPr>
        <xdr:cNvSpPr/>
      </xdr:nvSpPr>
      <xdr:spPr>
        <a:xfrm>
          <a:off x="12763500" y="178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37337</xdr:rowOff>
    </xdr:from>
    <xdr:to>
      <xdr:col>71</xdr:col>
      <xdr:colOff>177800</xdr:colOff>
      <xdr:row>104</xdr:row>
      <xdr:rowOff>92202</xdr:rowOff>
    </xdr:to>
    <xdr:cxnSp macro="">
      <xdr:nvCxnSpPr>
        <xdr:cNvPr id="778" name="直線コネクタ 777">
          <a:extLst>
            <a:ext uri="{FF2B5EF4-FFF2-40B4-BE49-F238E27FC236}">
              <a16:creationId xmlns:a16="http://schemas.microsoft.com/office/drawing/2014/main" id="{E6286DAB-3B40-4972-AB64-48E0D3FA954E}"/>
            </a:ext>
          </a:extLst>
        </xdr:cNvPr>
        <xdr:cNvCxnSpPr/>
      </xdr:nvCxnSpPr>
      <xdr:spPr>
        <a:xfrm>
          <a:off x="12814300" y="1786813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154703</xdr:rowOff>
    </xdr:from>
    <xdr:ext cx="405111" cy="259045"/>
    <xdr:sp macro="" textlink="">
      <xdr:nvSpPr>
        <xdr:cNvPr id="779" name="n_1aveValue【公民館】&#10;有形固定資産減価償却率">
          <a:extLst>
            <a:ext uri="{FF2B5EF4-FFF2-40B4-BE49-F238E27FC236}">
              <a16:creationId xmlns:a16="http://schemas.microsoft.com/office/drawing/2014/main" id="{7FE5422F-FE53-474C-BCDA-2D7C03186E44}"/>
            </a:ext>
          </a:extLst>
        </xdr:cNvPr>
        <xdr:cNvSpPr txBox="1"/>
      </xdr:nvSpPr>
      <xdr:spPr>
        <a:xfrm>
          <a:off x="15266044" y="1781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780" name="n_2aveValue【公民館】&#10;有形固定資産減価償却率">
          <a:extLst>
            <a:ext uri="{FF2B5EF4-FFF2-40B4-BE49-F238E27FC236}">
              <a16:creationId xmlns:a16="http://schemas.microsoft.com/office/drawing/2014/main" id="{4826C7CB-3383-4BC8-9DF0-45D6B18C052A}"/>
            </a:ext>
          </a:extLst>
        </xdr:cNvPr>
        <xdr:cNvSpPr txBox="1"/>
      </xdr:nvSpPr>
      <xdr:spPr>
        <a:xfrm>
          <a:off x="14389744" y="174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100092</xdr:rowOff>
    </xdr:from>
    <xdr:ext cx="405111" cy="259045"/>
    <xdr:sp macro="" textlink="">
      <xdr:nvSpPr>
        <xdr:cNvPr id="781" name="n_3aveValue【公民館】&#10;有形固定資産減価償却率">
          <a:extLst>
            <a:ext uri="{FF2B5EF4-FFF2-40B4-BE49-F238E27FC236}">
              <a16:creationId xmlns:a16="http://schemas.microsoft.com/office/drawing/2014/main" id="{500F7CC1-CF29-4A22-A1A0-561103135BB6}"/>
            </a:ext>
          </a:extLst>
        </xdr:cNvPr>
        <xdr:cNvSpPr txBox="1"/>
      </xdr:nvSpPr>
      <xdr:spPr>
        <a:xfrm>
          <a:off x="13500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88664</xdr:rowOff>
    </xdr:from>
    <xdr:ext cx="405111" cy="259045"/>
    <xdr:sp macro="" textlink="">
      <xdr:nvSpPr>
        <xdr:cNvPr id="782" name="n_4aveValue【公民館】&#10;有形固定資産減価償却率">
          <a:extLst>
            <a:ext uri="{FF2B5EF4-FFF2-40B4-BE49-F238E27FC236}">
              <a16:creationId xmlns:a16="http://schemas.microsoft.com/office/drawing/2014/main" id="{9A5EF96A-B62B-43AB-8C06-ACC6ED3AFC7F}"/>
            </a:ext>
          </a:extLst>
        </xdr:cNvPr>
        <xdr:cNvSpPr txBox="1"/>
      </xdr:nvSpPr>
      <xdr:spPr>
        <a:xfrm>
          <a:off x="12611744" y="1723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161814</xdr:rowOff>
    </xdr:from>
    <xdr:ext cx="405111" cy="259045"/>
    <xdr:sp macro="" textlink="">
      <xdr:nvSpPr>
        <xdr:cNvPr id="783" name="n_1mainValue【公民館】&#10;有形固定資産減価償却率">
          <a:extLst>
            <a:ext uri="{FF2B5EF4-FFF2-40B4-BE49-F238E27FC236}">
              <a16:creationId xmlns:a16="http://schemas.microsoft.com/office/drawing/2014/main" id="{9C6CAA3D-B3F0-4F02-B278-E76DEA48C4CE}"/>
            </a:ext>
          </a:extLst>
        </xdr:cNvPr>
        <xdr:cNvSpPr txBox="1"/>
      </xdr:nvSpPr>
      <xdr:spPr>
        <a:xfrm>
          <a:off x="15266044" y="1730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97553</xdr:rowOff>
    </xdr:from>
    <xdr:ext cx="405111" cy="259045"/>
    <xdr:sp macro="" textlink="">
      <xdr:nvSpPr>
        <xdr:cNvPr id="784" name="n_2mainValue【公民館】&#10;有形固定資産減価償却率">
          <a:extLst>
            <a:ext uri="{FF2B5EF4-FFF2-40B4-BE49-F238E27FC236}">
              <a16:creationId xmlns:a16="http://schemas.microsoft.com/office/drawing/2014/main" id="{DAC7FAE9-1224-4C1A-A2BC-413908A9EE71}"/>
            </a:ext>
          </a:extLst>
        </xdr:cNvPr>
        <xdr:cNvSpPr txBox="1"/>
      </xdr:nvSpPr>
      <xdr:spPr>
        <a:xfrm>
          <a:off x="14389744" y="1792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785" name="n_3mainValue【公民館】&#10;有形固定資産減価償却率">
          <a:extLst>
            <a:ext uri="{FF2B5EF4-FFF2-40B4-BE49-F238E27FC236}">
              <a16:creationId xmlns:a16="http://schemas.microsoft.com/office/drawing/2014/main" id="{F8702A42-1031-46F4-B940-3B084FBAF880}"/>
            </a:ext>
          </a:extLst>
        </xdr:cNvPr>
        <xdr:cNvSpPr txBox="1"/>
      </xdr:nvSpPr>
      <xdr:spPr>
        <a:xfrm>
          <a:off x="13500744" y="1796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79264</xdr:rowOff>
    </xdr:from>
    <xdr:ext cx="405111" cy="259045"/>
    <xdr:sp macro="" textlink="">
      <xdr:nvSpPr>
        <xdr:cNvPr id="786" name="n_4mainValue【公民館】&#10;有形固定資産減価償却率">
          <a:extLst>
            <a:ext uri="{FF2B5EF4-FFF2-40B4-BE49-F238E27FC236}">
              <a16:creationId xmlns:a16="http://schemas.microsoft.com/office/drawing/2014/main" id="{2B9BEB17-9082-4E93-9B30-76AB3E89B85C}"/>
            </a:ext>
          </a:extLst>
        </xdr:cNvPr>
        <xdr:cNvSpPr txBox="1"/>
      </xdr:nvSpPr>
      <xdr:spPr>
        <a:xfrm>
          <a:off x="12611744" y="17910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07A10A93-6772-43F4-96F0-ACFF79B79AF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3BEDAD9A-DA43-412F-8D82-227F6E6C58E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1E62713D-A29E-4E11-A937-962360FC8EA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B723299A-5BE0-4625-B534-BA157BAAC45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963D7395-9CE1-43CD-A7FA-B750A0CFDCC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EDCA0C45-5339-488E-BB89-310E10983D7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D05D2447-D653-45EA-A064-FD4CAECA579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A10D035F-1B40-4660-8EA2-D19983CF32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a:extLst>
            <a:ext uri="{FF2B5EF4-FFF2-40B4-BE49-F238E27FC236}">
              <a16:creationId xmlns:a16="http://schemas.microsoft.com/office/drawing/2014/main" id="{1366CF12-6F4B-4AA6-A834-90E930FACF2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62632620-12F9-45C4-A87E-5EB231F6EDF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7" name="直線コネクタ 796">
          <a:extLst>
            <a:ext uri="{FF2B5EF4-FFF2-40B4-BE49-F238E27FC236}">
              <a16:creationId xmlns:a16="http://schemas.microsoft.com/office/drawing/2014/main" id="{B17654FE-AB7B-4A49-B7A3-945981F9011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8" name="テキスト ボックス 797">
          <a:extLst>
            <a:ext uri="{FF2B5EF4-FFF2-40B4-BE49-F238E27FC236}">
              <a16:creationId xmlns:a16="http://schemas.microsoft.com/office/drawing/2014/main" id="{C8BEC6E8-01BA-44D5-B74D-DF1FB3C7A0A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9" name="直線コネクタ 798">
          <a:extLst>
            <a:ext uri="{FF2B5EF4-FFF2-40B4-BE49-F238E27FC236}">
              <a16:creationId xmlns:a16="http://schemas.microsoft.com/office/drawing/2014/main" id="{B25C502E-2EBA-4EE2-A9EC-681D21A0729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0" name="テキスト ボックス 799">
          <a:extLst>
            <a:ext uri="{FF2B5EF4-FFF2-40B4-BE49-F238E27FC236}">
              <a16:creationId xmlns:a16="http://schemas.microsoft.com/office/drawing/2014/main" id="{2565AE09-07F2-47CE-BEBE-1578F23860C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1" name="直線コネクタ 800">
          <a:extLst>
            <a:ext uri="{FF2B5EF4-FFF2-40B4-BE49-F238E27FC236}">
              <a16:creationId xmlns:a16="http://schemas.microsoft.com/office/drawing/2014/main" id="{87B1F642-5222-4B28-9D67-1E627E82F76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2" name="テキスト ボックス 801">
          <a:extLst>
            <a:ext uri="{FF2B5EF4-FFF2-40B4-BE49-F238E27FC236}">
              <a16:creationId xmlns:a16="http://schemas.microsoft.com/office/drawing/2014/main" id="{FB41B60F-0300-4BAB-94F4-380E40265D7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3" name="直線コネクタ 802">
          <a:extLst>
            <a:ext uri="{FF2B5EF4-FFF2-40B4-BE49-F238E27FC236}">
              <a16:creationId xmlns:a16="http://schemas.microsoft.com/office/drawing/2014/main" id="{D7848087-3F7C-4A4A-BADB-BB96BDC3A29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4" name="テキスト ボックス 803">
          <a:extLst>
            <a:ext uri="{FF2B5EF4-FFF2-40B4-BE49-F238E27FC236}">
              <a16:creationId xmlns:a16="http://schemas.microsoft.com/office/drawing/2014/main" id="{7C38215B-1626-4DBA-B8DC-16930853A4B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940F36B5-8348-4BED-9B0E-A341F02DB2B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id="{EBDF95BC-7E0F-43DB-BB17-DBC4393772B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26D0E543-F889-4255-9B67-213AB332DA3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8" name="直線コネクタ 807">
          <a:extLst>
            <a:ext uri="{FF2B5EF4-FFF2-40B4-BE49-F238E27FC236}">
              <a16:creationId xmlns:a16="http://schemas.microsoft.com/office/drawing/2014/main" id="{C2F21DCB-F455-4EB1-9D3E-93CB31621C2D}"/>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9" name="【公民館】&#10;一人当たり面積最小値テキスト">
          <a:extLst>
            <a:ext uri="{FF2B5EF4-FFF2-40B4-BE49-F238E27FC236}">
              <a16:creationId xmlns:a16="http://schemas.microsoft.com/office/drawing/2014/main" id="{E0246BF1-5A89-4543-96FE-946CE4DB498E}"/>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0" name="直線コネクタ 809">
          <a:extLst>
            <a:ext uri="{FF2B5EF4-FFF2-40B4-BE49-F238E27FC236}">
              <a16:creationId xmlns:a16="http://schemas.microsoft.com/office/drawing/2014/main" id="{EECBF87F-5DA5-4CB6-920A-A5BF97C21CE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1" name="【公民館】&#10;一人当たり面積最大値テキスト">
          <a:extLst>
            <a:ext uri="{FF2B5EF4-FFF2-40B4-BE49-F238E27FC236}">
              <a16:creationId xmlns:a16="http://schemas.microsoft.com/office/drawing/2014/main" id="{45DD3A5E-1C06-4017-97FA-CD6760549673}"/>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2" name="直線コネクタ 811">
          <a:extLst>
            <a:ext uri="{FF2B5EF4-FFF2-40B4-BE49-F238E27FC236}">
              <a16:creationId xmlns:a16="http://schemas.microsoft.com/office/drawing/2014/main" id="{8ADA65F6-0C93-43F5-9C73-D86C56FD76A2}"/>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34562</xdr:rowOff>
    </xdr:from>
    <xdr:ext cx="469744" cy="259045"/>
    <xdr:sp macro="" textlink="">
      <xdr:nvSpPr>
        <xdr:cNvPr id="813" name="【公民館】&#10;一人当たり面積平均値テキスト">
          <a:extLst>
            <a:ext uri="{FF2B5EF4-FFF2-40B4-BE49-F238E27FC236}">
              <a16:creationId xmlns:a16="http://schemas.microsoft.com/office/drawing/2014/main" id="{FB45FFE9-1145-4F5A-8B41-D78BC727443D}"/>
            </a:ext>
          </a:extLst>
        </xdr:cNvPr>
        <xdr:cNvSpPr txBox="1"/>
      </xdr:nvSpPr>
      <xdr:spPr>
        <a:xfrm>
          <a:off x="22199600" y="1803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14" name="フローチャート: 判断 813">
          <a:extLst>
            <a:ext uri="{FF2B5EF4-FFF2-40B4-BE49-F238E27FC236}">
              <a16:creationId xmlns:a16="http://schemas.microsoft.com/office/drawing/2014/main" id="{464E4E22-F5D6-4714-A557-BD5A39FCA6B6}"/>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15" name="フローチャート: 判断 814">
          <a:extLst>
            <a:ext uri="{FF2B5EF4-FFF2-40B4-BE49-F238E27FC236}">
              <a16:creationId xmlns:a16="http://schemas.microsoft.com/office/drawing/2014/main" id="{D5AA3C3F-64BA-4E56-AE31-FBD8E83C6B16}"/>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6" name="フローチャート: 判断 815">
          <a:extLst>
            <a:ext uri="{FF2B5EF4-FFF2-40B4-BE49-F238E27FC236}">
              <a16:creationId xmlns:a16="http://schemas.microsoft.com/office/drawing/2014/main" id="{AFA956F3-D29D-461D-A9F8-4514AFDA50F9}"/>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7" name="フローチャート: 判断 816">
          <a:extLst>
            <a:ext uri="{FF2B5EF4-FFF2-40B4-BE49-F238E27FC236}">
              <a16:creationId xmlns:a16="http://schemas.microsoft.com/office/drawing/2014/main" id="{D336621B-A728-4739-9CE1-C2A9993D2B9B}"/>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9398</xdr:rowOff>
    </xdr:from>
    <xdr:to>
      <xdr:col>98</xdr:col>
      <xdr:colOff>38100</xdr:colOff>
      <xdr:row>105</xdr:row>
      <xdr:rowOff>110998</xdr:rowOff>
    </xdr:to>
    <xdr:sp macro="" textlink="">
      <xdr:nvSpPr>
        <xdr:cNvPr id="818" name="フローチャート: 判断 817">
          <a:extLst>
            <a:ext uri="{FF2B5EF4-FFF2-40B4-BE49-F238E27FC236}">
              <a16:creationId xmlns:a16="http://schemas.microsoft.com/office/drawing/2014/main" id="{25F9D976-63AE-4DC7-BB5E-3BB180FBE5D1}"/>
            </a:ext>
          </a:extLst>
        </xdr:cNvPr>
        <xdr:cNvSpPr/>
      </xdr:nvSpPr>
      <xdr:spPr>
        <a:xfrm>
          <a:off x="18605500" y="1801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CB6E5514-80FA-49A9-BD20-0F57E8F4F9C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354508B1-B581-4E85-BC2A-99A6F6159E1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3896F1E6-77C5-4108-9B11-0D0B24BAFE8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B134E772-BE0B-4627-BB83-0A2252B0915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8B857DEF-A95E-42CA-B780-A299432FEE0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132842</xdr:rowOff>
    </xdr:from>
    <xdr:to>
      <xdr:col>116</xdr:col>
      <xdr:colOff>114300</xdr:colOff>
      <xdr:row>108</xdr:row>
      <xdr:rowOff>62992</xdr:rowOff>
    </xdr:to>
    <xdr:sp macro="" textlink="">
      <xdr:nvSpPr>
        <xdr:cNvPr id="824" name="楕円 823">
          <a:extLst>
            <a:ext uri="{FF2B5EF4-FFF2-40B4-BE49-F238E27FC236}">
              <a16:creationId xmlns:a16="http://schemas.microsoft.com/office/drawing/2014/main" id="{F8002A47-528C-4331-84A2-C5F01CA810C9}"/>
            </a:ext>
          </a:extLst>
        </xdr:cNvPr>
        <xdr:cNvSpPr/>
      </xdr:nvSpPr>
      <xdr:spPr>
        <a:xfrm>
          <a:off x="221107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47769</xdr:rowOff>
    </xdr:from>
    <xdr:ext cx="469744" cy="259045"/>
    <xdr:sp macro="" textlink="">
      <xdr:nvSpPr>
        <xdr:cNvPr id="825" name="【公民館】&#10;一人当たり面積該当値テキスト">
          <a:extLst>
            <a:ext uri="{FF2B5EF4-FFF2-40B4-BE49-F238E27FC236}">
              <a16:creationId xmlns:a16="http://schemas.microsoft.com/office/drawing/2014/main" id="{7A311CD1-E663-45F5-8C56-9EE2ED281C91}"/>
            </a:ext>
          </a:extLst>
        </xdr:cNvPr>
        <xdr:cNvSpPr txBox="1"/>
      </xdr:nvSpPr>
      <xdr:spPr>
        <a:xfrm>
          <a:off x="22199600" y="1839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132842</xdr:rowOff>
    </xdr:from>
    <xdr:to>
      <xdr:col>112</xdr:col>
      <xdr:colOff>38100</xdr:colOff>
      <xdr:row>108</xdr:row>
      <xdr:rowOff>62992</xdr:rowOff>
    </xdr:to>
    <xdr:sp macro="" textlink="">
      <xdr:nvSpPr>
        <xdr:cNvPr id="826" name="楕円 825">
          <a:extLst>
            <a:ext uri="{FF2B5EF4-FFF2-40B4-BE49-F238E27FC236}">
              <a16:creationId xmlns:a16="http://schemas.microsoft.com/office/drawing/2014/main" id="{304DA330-65BE-40F4-85CB-B85C5414824D}"/>
            </a:ext>
          </a:extLst>
        </xdr:cNvPr>
        <xdr:cNvSpPr/>
      </xdr:nvSpPr>
      <xdr:spPr>
        <a:xfrm>
          <a:off x="21272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12192</xdr:rowOff>
    </xdr:from>
    <xdr:to>
      <xdr:col>116</xdr:col>
      <xdr:colOff>63500</xdr:colOff>
      <xdr:row>108</xdr:row>
      <xdr:rowOff>12192</xdr:rowOff>
    </xdr:to>
    <xdr:cxnSp macro="">
      <xdr:nvCxnSpPr>
        <xdr:cNvPr id="827" name="直線コネクタ 826">
          <a:extLst>
            <a:ext uri="{FF2B5EF4-FFF2-40B4-BE49-F238E27FC236}">
              <a16:creationId xmlns:a16="http://schemas.microsoft.com/office/drawing/2014/main" id="{BF0AA751-A7C6-4ABD-91E9-9C17C4B5A7D2}"/>
            </a:ext>
          </a:extLst>
        </xdr:cNvPr>
        <xdr:cNvCxnSpPr/>
      </xdr:nvCxnSpPr>
      <xdr:spPr>
        <a:xfrm>
          <a:off x="21323300" y="1852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132842</xdr:rowOff>
    </xdr:from>
    <xdr:to>
      <xdr:col>107</xdr:col>
      <xdr:colOff>101600</xdr:colOff>
      <xdr:row>108</xdr:row>
      <xdr:rowOff>62992</xdr:rowOff>
    </xdr:to>
    <xdr:sp macro="" textlink="">
      <xdr:nvSpPr>
        <xdr:cNvPr id="828" name="楕円 827">
          <a:extLst>
            <a:ext uri="{FF2B5EF4-FFF2-40B4-BE49-F238E27FC236}">
              <a16:creationId xmlns:a16="http://schemas.microsoft.com/office/drawing/2014/main" id="{D6482132-9CEB-4088-BDD4-82E894589561}"/>
            </a:ext>
          </a:extLst>
        </xdr:cNvPr>
        <xdr:cNvSpPr/>
      </xdr:nvSpPr>
      <xdr:spPr>
        <a:xfrm>
          <a:off x="20383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12192</xdr:rowOff>
    </xdr:from>
    <xdr:to>
      <xdr:col>111</xdr:col>
      <xdr:colOff>177800</xdr:colOff>
      <xdr:row>108</xdr:row>
      <xdr:rowOff>12192</xdr:rowOff>
    </xdr:to>
    <xdr:cxnSp macro="">
      <xdr:nvCxnSpPr>
        <xdr:cNvPr id="829" name="直線コネクタ 828">
          <a:extLst>
            <a:ext uri="{FF2B5EF4-FFF2-40B4-BE49-F238E27FC236}">
              <a16:creationId xmlns:a16="http://schemas.microsoft.com/office/drawing/2014/main" id="{56B3164E-DE37-4940-96F8-6D021C7E34EB}"/>
            </a:ext>
          </a:extLst>
        </xdr:cNvPr>
        <xdr:cNvCxnSpPr/>
      </xdr:nvCxnSpPr>
      <xdr:spPr>
        <a:xfrm>
          <a:off x="20434300" y="1852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132842</xdr:rowOff>
    </xdr:from>
    <xdr:to>
      <xdr:col>102</xdr:col>
      <xdr:colOff>165100</xdr:colOff>
      <xdr:row>108</xdr:row>
      <xdr:rowOff>62992</xdr:rowOff>
    </xdr:to>
    <xdr:sp macro="" textlink="">
      <xdr:nvSpPr>
        <xdr:cNvPr id="830" name="楕円 829">
          <a:extLst>
            <a:ext uri="{FF2B5EF4-FFF2-40B4-BE49-F238E27FC236}">
              <a16:creationId xmlns:a16="http://schemas.microsoft.com/office/drawing/2014/main" id="{6401905B-4D2C-4908-9CA6-D2E12E5F586E}"/>
            </a:ext>
          </a:extLst>
        </xdr:cNvPr>
        <xdr:cNvSpPr/>
      </xdr:nvSpPr>
      <xdr:spPr>
        <a:xfrm>
          <a:off x="19494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12192</xdr:rowOff>
    </xdr:from>
    <xdr:to>
      <xdr:col>107</xdr:col>
      <xdr:colOff>50800</xdr:colOff>
      <xdr:row>108</xdr:row>
      <xdr:rowOff>12192</xdr:rowOff>
    </xdr:to>
    <xdr:cxnSp macro="">
      <xdr:nvCxnSpPr>
        <xdr:cNvPr id="831" name="直線コネクタ 830">
          <a:extLst>
            <a:ext uri="{FF2B5EF4-FFF2-40B4-BE49-F238E27FC236}">
              <a16:creationId xmlns:a16="http://schemas.microsoft.com/office/drawing/2014/main" id="{1F445DE9-E9AF-4BDF-8B92-4655A94036A0}"/>
            </a:ext>
          </a:extLst>
        </xdr:cNvPr>
        <xdr:cNvCxnSpPr/>
      </xdr:nvCxnSpPr>
      <xdr:spPr>
        <a:xfrm>
          <a:off x="19545300" y="1852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132842</xdr:rowOff>
    </xdr:from>
    <xdr:to>
      <xdr:col>98</xdr:col>
      <xdr:colOff>38100</xdr:colOff>
      <xdr:row>108</xdr:row>
      <xdr:rowOff>62992</xdr:rowOff>
    </xdr:to>
    <xdr:sp macro="" textlink="">
      <xdr:nvSpPr>
        <xdr:cNvPr id="832" name="楕円 831">
          <a:extLst>
            <a:ext uri="{FF2B5EF4-FFF2-40B4-BE49-F238E27FC236}">
              <a16:creationId xmlns:a16="http://schemas.microsoft.com/office/drawing/2014/main" id="{93425295-D1AC-46BB-AF41-9B6E6A0E02F0}"/>
            </a:ext>
          </a:extLst>
        </xdr:cNvPr>
        <xdr:cNvSpPr/>
      </xdr:nvSpPr>
      <xdr:spPr>
        <a:xfrm>
          <a:off x="18605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12192</xdr:rowOff>
    </xdr:from>
    <xdr:to>
      <xdr:col>102</xdr:col>
      <xdr:colOff>114300</xdr:colOff>
      <xdr:row>108</xdr:row>
      <xdr:rowOff>12192</xdr:rowOff>
    </xdr:to>
    <xdr:cxnSp macro="">
      <xdr:nvCxnSpPr>
        <xdr:cNvPr id="833" name="直線コネクタ 832">
          <a:extLst>
            <a:ext uri="{FF2B5EF4-FFF2-40B4-BE49-F238E27FC236}">
              <a16:creationId xmlns:a16="http://schemas.microsoft.com/office/drawing/2014/main" id="{68C4B8D0-9B9B-4879-894B-1865D6ABFDF4}"/>
            </a:ext>
          </a:extLst>
        </xdr:cNvPr>
        <xdr:cNvCxnSpPr/>
      </xdr:nvCxnSpPr>
      <xdr:spPr>
        <a:xfrm>
          <a:off x="18656300" y="1852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34" name="n_1aveValue【公民館】&#10;一人当たり面積">
          <a:extLst>
            <a:ext uri="{FF2B5EF4-FFF2-40B4-BE49-F238E27FC236}">
              <a16:creationId xmlns:a16="http://schemas.microsoft.com/office/drawing/2014/main" id="{DB1516E8-0AD9-4334-BEBB-BB902E4AC3F3}"/>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835" name="n_2aveValue【公民館】&#10;一人当たり面積">
          <a:extLst>
            <a:ext uri="{FF2B5EF4-FFF2-40B4-BE49-F238E27FC236}">
              <a16:creationId xmlns:a16="http://schemas.microsoft.com/office/drawing/2014/main" id="{6938C37F-432C-491D-8E99-BD4B05AAF9A2}"/>
            </a:ext>
          </a:extLst>
        </xdr:cNvPr>
        <xdr:cNvSpPr txBox="1"/>
      </xdr:nvSpPr>
      <xdr:spPr>
        <a:xfrm>
          <a:off x="20199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138955</xdr:rowOff>
    </xdr:from>
    <xdr:ext cx="469744" cy="259045"/>
    <xdr:sp macro="" textlink="">
      <xdr:nvSpPr>
        <xdr:cNvPr id="836" name="n_3aveValue【公民館】&#10;一人当たり面積">
          <a:extLst>
            <a:ext uri="{FF2B5EF4-FFF2-40B4-BE49-F238E27FC236}">
              <a16:creationId xmlns:a16="http://schemas.microsoft.com/office/drawing/2014/main" id="{CF73CA26-1DDF-41CF-A009-1FCFBDCF2F63}"/>
            </a:ext>
          </a:extLst>
        </xdr:cNvPr>
        <xdr:cNvSpPr txBox="1"/>
      </xdr:nvSpPr>
      <xdr:spPr>
        <a:xfrm>
          <a:off x="19310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127525</xdr:rowOff>
    </xdr:from>
    <xdr:ext cx="469744" cy="259045"/>
    <xdr:sp macro="" textlink="">
      <xdr:nvSpPr>
        <xdr:cNvPr id="837" name="n_4aveValue【公民館】&#10;一人当たり面積">
          <a:extLst>
            <a:ext uri="{FF2B5EF4-FFF2-40B4-BE49-F238E27FC236}">
              <a16:creationId xmlns:a16="http://schemas.microsoft.com/office/drawing/2014/main" id="{83EC6397-7697-4348-85B1-B111DA731E6B}"/>
            </a:ext>
          </a:extLst>
        </xdr:cNvPr>
        <xdr:cNvSpPr txBox="1"/>
      </xdr:nvSpPr>
      <xdr:spPr>
        <a:xfrm>
          <a:off x="18421427" y="1778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54119</xdr:rowOff>
    </xdr:from>
    <xdr:ext cx="469744" cy="259045"/>
    <xdr:sp macro="" textlink="">
      <xdr:nvSpPr>
        <xdr:cNvPr id="838" name="n_1mainValue【公民館】&#10;一人当たり面積">
          <a:extLst>
            <a:ext uri="{FF2B5EF4-FFF2-40B4-BE49-F238E27FC236}">
              <a16:creationId xmlns:a16="http://schemas.microsoft.com/office/drawing/2014/main" id="{10D55030-18DD-4155-8BC9-00152C71DD41}"/>
            </a:ext>
          </a:extLst>
        </xdr:cNvPr>
        <xdr:cNvSpPr txBox="1"/>
      </xdr:nvSpPr>
      <xdr:spPr>
        <a:xfrm>
          <a:off x="210757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54119</xdr:rowOff>
    </xdr:from>
    <xdr:ext cx="469744" cy="259045"/>
    <xdr:sp macro="" textlink="">
      <xdr:nvSpPr>
        <xdr:cNvPr id="839" name="n_2mainValue【公民館】&#10;一人当たり面積">
          <a:extLst>
            <a:ext uri="{FF2B5EF4-FFF2-40B4-BE49-F238E27FC236}">
              <a16:creationId xmlns:a16="http://schemas.microsoft.com/office/drawing/2014/main" id="{2D406775-382D-409A-9878-010CFDF063ED}"/>
            </a:ext>
          </a:extLst>
        </xdr:cNvPr>
        <xdr:cNvSpPr txBox="1"/>
      </xdr:nvSpPr>
      <xdr:spPr>
        <a:xfrm>
          <a:off x="201994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54119</xdr:rowOff>
    </xdr:from>
    <xdr:ext cx="469744" cy="259045"/>
    <xdr:sp macro="" textlink="">
      <xdr:nvSpPr>
        <xdr:cNvPr id="840" name="n_3mainValue【公民館】&#10;一人当たり面積">
          <a:extLst>
            <a:ext uri="{FF2B5EF4-FFF2-40B4-BE49-F238E27FC236}">
              <a16:creationId xmlns:a16="http://schemas.microsoft.com/office/drawing/2014/main" id="{39708FC1-32F3-406B-9044-2457656B613E}"/>
            </a:ext>
          </a:extLst>
        </xdr:cNvPr>
        <xdr:cNvSpPr txBox="1"/>
      </xdr:nvSpPr>
      <xdr:spPr>
        <a:xfrm>
          <a:off x="193104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54119</xdr:rowOff>
    </xdr:from>
    <xdr:ext cx="469744" cy="259045"/>
    <xdr:sp macro="" textlink="">
      <xdr:nvSpPr>
        <xdr:cNvPr id="841" name="n_4mainValue【公民館】&#10;一人当たり面積">
          <a:extLst>
            <a:ext uri="{FF2B5EF4-FFF2-40B4-BE49-F238E27FC236}">
              <a16:creationId xmlns:a16="http://schemas.microsoft.com/office/drawing/2014/main" id="{68719FB8-2736-4FA9-8E44-F0DCB09D1307}"/>
            </a:ext>
          </a:extLst>
        </xdr:cNvPr>
        <xdr:cNvSpPr txBox="1"/>
      </xdr:nvSpPr>
      <xdr:spPr>
        <a:xfrm>
          <a:off x="184214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98B8785E-B17D-4F48-ACBB-E8BD6C56A53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2F7D091A-F406-4C6E-BF01-600388593FF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68F78D44-0B46-45A5-BBD0-A6442E7CB09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有形固定資産減価償却率は、道路、児童館において、類似団体内平均値を上回っている。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道路においては、老朽化が進行している状況にあるため、令和８年３月に改定した道路網計画に基づき、引き続き計画的な道路整備を推進していく。</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児童館においては、建築後、</a:t>
          </a:r>
          <a:r>
            <a:rPr kumimoji="1" lang="en-US" altLang="ja-JP" sz="1400">
              <a:latin typeface="ＭＳ Ｐゴシック" panose="020B0600070205080204" pitchFamily="50" charset="-128"/>
              <a:ea typeface="ＭＳ Ｐゴシック" panose="020B0600070205080204" pitchFamily="50" charset="-128"/>
            </a:rPr>
            <a:t>40</a:t>
          </a:r>
          <a:r>
            <a:rPr kumimoji="1" lang="ja-JP" altLang="en-US" sz="1400">
              <a:latin typeface="ＭＳ Ｐゴシック" panose="020B0600070205080204" pitchFamily="50" charset="-128"/>
              <a:ea typeface="ＭＳ Ｐゴシック" panose="020B0600070205080204" pitchFamily="50" charset="-128"/>
            </a:rPr>
            <a:t>年以上経過する建物を多く有していることから、引き続き，計画的な更新・維持保全を行っていく必要がある。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その他の施設においても、公共施設等総合管理計画（令和</a:t>
          </a:r>
          <a:r>
            <a:rPr kumimoji="1" lang="en-US" altLang="ja-JP" sz="1400">
              <a:latin typeface="ＭＳ Ｐゴシック" panose="020B0600070205080204" pitchFamily="50" charset="-128"/>
              <a:ea typeface="ＭＳ Ｐゴシック" panose="020B0600070205080204" pitchFamily="50" charset="-128"/>
            </a:rPr>
            <a:t>5</a:t>
          </a:r>
          <a:r>
            <a:rPr kumimoji="1" lang="ja-JP" altLang="en-US" sz="1400">
              <a:latin typeface="ＭＳ Ｐゴシック" panose="020B0600070205080204" pitchFamily="50" charset="-128"/>
              <a:ea typeface="ＭＳ Ｐゴシック" panose="020B0600070205080204" pitchFamily="50" charset="-128"/>
            </a:rPr>
            <a:t>年</a:t>
          </a:r>
          <a:r>
            <a:rPr kumimoji="1" lang="en-US" altLang="ja-JP" sz="1400">
              <a:latin typeface="ＭＳ Ｐゴシック" panose="020B0600070205080204" pitchFamily="50" charset="-128"/>
              <a:ea typeface="ＭＳ Ｐゴシック" panose="020B0600070205080204" pitchFamily="50" charset="-128"/>
            </a:rPr>
            <a:t>3</a:t>
          </a:r>
          <a:r>
            <a:rPr kumimoji="1" lang="ja-JP" altLang="en-US" sz="1400">
              <a:latin typeface="ＭＳ Ｐゴシック" panose="020B0600070205080204" pitchFamily="50" charset="-128"/>
              <a:ea typeface="ＭＳ Ｐゴシック" panose="020B0600070205080204" pitchFamily="50" charset="-128"/>
            </a:rPr>
            <a:t>月改訂）や個別施設における今後の在り方・方向を示す公共施設マネジメント計画を踏まえ，市民の共有資産である公共施設の適切な維持保全に努める。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3DEA3D-A88D-4A46-A097-409FD3E14B3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023899-0CC4-4D79-93A0-3272CE53D85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51E443-BCB1-4535-BB1F-34AE3B3BFAE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E92E66C-7CAA-402B-863E-90647DABFA9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東京都調布市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C396512-F5A2-4363-9B1A-6C4E5072887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8C30E8-46A8-47A1-B8B9-E0A5B2B656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083FE70-270D-4C47-B2CA-7E81EDFB33C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FC62FAF-0D03-4ED2-B561-1B278E8BAB3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F71E8DC-B6C4-4D1A-97FB-8D44548D63F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AEC440-50BD-4EBC-9AD8-39E3B2C3754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239,348
233,814
21.58
112,436,142
107,946,214
3,907,063
55,492,071
37,502,581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24EA7EC-94C2-44BA-8AEE-7237032D9EF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4742BD-C55B-4578-8271-C98F3EF7747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6AB2649-05B5-40B9-91B0-9964E5BF3C1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F26A1A-A51A-4C50-AF29-A384255C36D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C88F883-5C80-432B-86B1-5878F8894B5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7529987-7C0B-4E72-AD60-004E87ED270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BC70C2-73E3-4FD7-8AB2-7F123BA387A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612103-6252-4823-BB99-0590495324E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2D7C8C-910D-4701-B789-725BC111B82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55B417-5CC7-43D2-AAB0-607F8FE522C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41E6FD7-F0CE-41B2-9294-49111A730B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601BDA6-7151-454F-B1FC-27C7A581C77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D4CBAC4-1A22-4BB4-A793-DF77294D640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A8C8EFB-B3DE-41D2-8974-0A5EE275C4A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74E7B2-A860-4D30-AA53-E9492DE7B8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9A1DA97-A5FE-432B-B0C5-F07E0B9D0DB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3AD4FC-AD6D-4AB1-903B-9B756C9D5F4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C38A082-1DC3-4E86-BD86-851F077CCC1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B2B670B-2FDA-4E75-921F-675FB301904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98B6F1F-B44F-4652-9762-A8C9DFB8106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750D056-7AF2-4114-991D-D734C083D50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9BDA645-4D82-437B-A010-EC6ACFF1FA7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72FC91-8314-486D-AA18-34EF3038BF3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6638686-0E52-4A6E-89AD-7CF2A7F882C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E5BCBD-B000-481D-8787-5C4C334DD56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F39F92B-B1FC-46BA-9B49-9AFC8067840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377B5B-3242-4D8D-B30C-0F8A688979C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A08DEFE-021C-44EE-BD78-79FF7E65EAA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4D15D9B-E5C2-4B9C-AD10-3DBB9A915E7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5C33414-3E85-4142-9FCF-15FC3BB954E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D6ABD6-5F02-4F55-B3C0-73EAA7E2630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801155F-3D46-4D49-A897-F0EF987DB2E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CD2C9A7-255E-435E-9326-2F7CC72556B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302B116-3418-4E01-B9C2-21103BFF322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A501111-942C-4D64-89BE-851010037AF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A71E3C6-107D-4B7C-9015-5642F42796B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E5695BC-7660-42C1-89E6-FDFBB98CB83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870F239-E34A-4C3C-8150-E08DFDCE9C3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02FBD47-8ED9-4ABB-8FFB-F11A80521B2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33EA49E-36BA-4662-855E-323A4D36CE2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410CEF5-472D-4453-BD64-015990E8E2D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F1E6ED1-17FB-4503-8EFC-F3132FBD60B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7B916E4-DF4B-4BCB-9E9F-8BC58BBF166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11CC9AB-0714-4150-828D-925BBF25470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E66379E-E63C-4A6F-B42A-78FFEACF80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6F502AAE-6C7A-491E-9A1D-97BF1F3D7913}"/>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CFACF99A-6D51-43D5-B5B2-652911A3B218}"/>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2F1B5F01-5AAE-4AFD-A4DC-542917ABF803}"/>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70C7DA50-A489-4137-A7C0-69FF7C0B5B9B}"/>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3BE40748-1F6B-465D-9271-A3A5D3588993}"/>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374E9D72-21AC-4ABA-B518-2FEFD195CAB9}"/>
            </a:ext>
          </a:extLst>
        </xdr:cNvPr>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37FC27C8-11F5-4AA0-BE37-8C5554AAC5E9}"/>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F0F51721-7F7C-41FB-95ED-CB9E976D266A}"/>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8C515751-3729-4892-A64A-A7C191C7F5DC}"/>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AA2E27AF-C4C0-4832-B9A1-7F19294C115C}"/>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25400</xdr:rowOff>
    </xdr:from>
    <xdr:to>
      <xdr:col>6</xdr:col>
      <xdr:colOff>38100</xdr:colOff>
      <xdr:row>35</xdr:row>
      <xdr:rowOff>127000</xdr:rowOff>
    </xdr:to>
    <xdr:sp macro="" textlink="">
      <xdr:nvSpPr>
        <xdr:cNvPr id="67" name="フローチャート: 判断 66">
          <a:extLst>
            <a:ext uri="{FF2B5EF4-FFF2-40B4-BE49-F238E27FC236}">
              <a16:creationId xmlns:a16="http://schemas.microsoft.com/office/drawing/2014/main" id="{DF9F7CEC-AA5A-483C-AB4F-77041DC2BA00}"/>
            </a:ext>
          </a:extLst>
        </xdr:cNvPr>
        <xdr:cNvSpPr/>
      </xdr:nvSpPr>
      <xdr:spPr>
        <a:xfrm>
          <a:off x="1079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D3EE111-B6B7-4743-9F2B-50E23F7E0C4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7C33EFC-4533-4433-A6F3-1B6FDC80318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44D7A1D-096C-4FBA-84B5-82CB8C9A8D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F2F2CA7-FF44-4536-911A-36E4B9AFA5D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654E2D2-2165-486F-9FE3-3AD9489A2DD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3" name="楕円 72">
          <a:extLst>
            <a:ext uri="{FF2B5EF4-FFF2-40B4-BE49-F238E27FC236}">
              <a16:creationId xmlns:a16="http://schemas.microsoft.com/office/drawing/2014/main" id="{D6F86C93-645E-4DA1-9BF9-D4BF47EBE929}"/>
            </a:ext>
          </a:extLst>
        </xdr:cNvPr>
        <xdr:cNvSpPr/>
      </xdr:nvSpPr>
      <xdr:spPr>
        <a:xfrm>
          <a:off x="4584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60977</xdr:rowOff>
    </xdr:from>
    <xdr:ext cx="405111" cy="259045"/>
    <xdr:sp macro="" textlink="">
      <xdr:nvSpPr>
        <xdr:cNvPr id="74" name="【図書館】&#10;有形固定資産減価償却率該当値テキスト">
          <a:extLst>
            <a:ext uri="{FF2B5EF4-FFF2-40B4-BE49-F238E27FC236}">
              <a16:creationId xmlns:a16="http://schemas.microsoft.com/office/drawing/2014/main" id="{76E7CDCF-B2E8-4F38-A56D-A05E75AFBAF5}"/>
            </a:ext>
          </a:extLst>
        </xdr:cNvPr>
        <xdr:cNvSpPr txBox="1"/>
      </xdr:nvSpPr>
      <xdr:spPr>
        <a:xfrm>
          <a:off x="4673600"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50165</xdr:rowOff>
    </xdr:from>
    <xdr:to>
      <xdr:col>20</xdr:col>
      <xdr:colOff>38100</xdr:colOff>
      <xdr:row>37</xdr:row>
      <xdr:rowOff>151765</xdr:rowOff>
    </xdr:to>
    <xdr:sp macro="" textlink="">
      <xdr:nvSpPr>
        <xdr:cNvPr id="75" name="楕円 74">
          <a:extLst>
            <a:ext uri="{FF2B5EF4-FFF2-40B4-BE49-F238E27FC236}">
              <a16:creationId xmlns:a16="http://schemas.microsoft.com/office/drawing/2014/main" id="{3E2E18E0-0FA5-4280-BF7F-36D17977BB2C}"/>
            </a:ext>
          </a:extLst>
        </xdr:cNvPr>
        <xdr:cNvSpPr/>
      </xdr:nvSpPr>
      <xdr:spPr>
        <a:xfrm>
          <a:off x="3746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100965</xdr:rowOff>
    </xdr:from>
    <xdr:to>
      <xdr:col>24</xdr:col>
      <xdr:colOff>63500</xdr:colOff>
      <xdr:row>37</xdr:row>
      <xdr:rowOff>133350</xdr:rowOff>
    </xdr:to>
    <xdr:cxnSp macro="">
      <xdr:nvCxnSpPr>
        <xdr:cNvPr id="76" name="直線コネクタ 75">
          <a:extLst>
            <a:ext uri="{FF2B5EF4-FFF2-40B4-BE49-F238E27FC236}">
              <a16:creationId xmlns:a16="http://schemas.microsoft.com/office/drawing/2014/main" id="{B25F3B4A-0923-49F8-8C27-DD7EF2A13293}"/>
            </a:ext>
          </a:extLst>
        </xdr:cNvPr>
        <xdr:cNvCxnSpPr/>
      </xdr:nvCxnSpPr>
      <xdr:spPr>
        <a:xfrm>
          <a:off x="3797300" y="644461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105410</xdr:rowOff>
    </xdr:from>
    <xdr:to>
      <xdr:col>15</xdr:col>
      <xdr:colOff>101600</xdr:colOff>
      <xdr:row>38</xdr:row>
      <xdr:rowOff>35560</xdr:rowOff>
    </xdr:to>
    <xdr:sp macro="" textlink="">
      <xdr:nvSpPr>
        <xdr:cNvPr id="77" name="楕円 76">
          <a:extLst>
            <a:ext uri="{FF2B5EF4-FFF2-40B4-BE49-F238E27FC236}">
              <a16:creationId xmlns:a16="http://schemas.microsoft.com/office/drawing/2014/main" id="{75DD6506-C301-44F9-BC2A-104B69CA8E87}"/>
            </a:ext>
          </a:extLst>
        </xdr:cNvPr>
        <xdr:cNvSpPr/>
      </xdr:nvSpPr>
      <xdr:spPr>
        <a:xfrm>
          <a:off x="2857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100965</xdr:rowOff>
    </xdr:from>
    <xdr:to>
      <xdr:col>19</xdr:col>
      <xdr:colOff>177800</xdr:colOff>
      <xdr:row>37</xdr:row>
      <xdr:rowOff>156210</xdr:rowOff>
    </xdr:to>
    <xdr:cxnSp macro="">
      <xdr:nvCxnSpPr>
        <xdr:cNvPr id="78" name="直線コネクタ 77">
          <a:extLst>
            <a:ext uri="{FF2B5EF4-FFF2-40B4-BE49-F238E27FC236}">
              <a16:creationId xmlns:a16="http://schemas.microsoft.com/office/drawing/2014/main" id="{CA62D0DF-00EB-4ABE-A0AD-473ABF745883}"/>
            </a:ext>
          </a:extLst>
        </xdr:cNvPr>
        <xdr:cNvCxnSpPr/>
      </xdr:nvCxnSpPr>
      <xdr:spPr>
        <a:xfrm flipV="1">
          <a:off x="2908300" y="644461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52070</xdr:rowOff>
    </xdr:from>
    <xdr:to>
      <xdr:col>10</xdr:col>
      <xdr:colOff>165100</xdr:colOff>
      <xdr:row>37</xdr:row>
      <xdr:rowOff>153670</xdr:rowOff>
    </xdr:to>
    <xdr:sp macro="" textlink="">
      <xdr:nvSpPr>
        <xdr:cNvPr id="79" name="楕円 78">
          <a:extLst>
            <a:ext uri="{FF2B5EF4-FFF2-40B4-BE49-F238E27FC236}">
              <a16:creationId xmlns:a16="http://schemas.microsoft.com/office/drawing/2014/main" id="{5447811C-66E5-4062-9CF6-3DABD88CFBA9}"/>
            </a:ext>
          </a:extLst>
        </xdr:cNvPr>
        <xdr:cNvSpPr/>
      </xdr:nvSpPr>
      <xdr:spPr>
        <a:xfrm>
          <a:off x="1968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102870</xdr:rowOff>
    </xdr:from>
    <xdr:to>
      <xdr:col>15</xdr:col>
      <xdr:colOff>50800</xdr:colOff>
      <xdr:row>37</xdr:row>
      <xdr:rowOff>156210</xdr:rowOff>
    </xdr:to>
    <xdr:cxnSp macro="">
      <xdr:nvCxnSpPr>
        <xdr:cNvPr id="80" name="直線コネクタ 79">
          <a:extLst>
            <a:ext uri="{FF2B5EF4-FFF2-40B4-BE49-F238E27FC236}">
              <a16:creationId xmlns:a16="http://schemas.microsoft.com/office/drawing/2014/main" id="{98C16AF4-9793-4080-BB2D-DDAC5F36E762}"/>
            </a:ext>
          </a:extLst>
        </xdr:cNvPr>
        <xdr:cNvCxnSpPr/>
      </xdr:nvCxnSpPr>
      <xdr:spPr>
        <a:xfrm>
          <a:off x="2019300" y="6446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34925</xdr:rowOff>
    </xdr:from>
    <xdr:to>
      <xdr:col>6</xdr:col>
      <xdr:colOff>38100</xdr:colOff>
      <xdr:row>37</xdr:row>
      <xdr:rowOff>136525</xdr:rowOff>
    </xdr:to>
    <xdr:sp macro="" textlink="">
      <xdr:nvSpPr>
        <xdr:cNvPr id="81" name="楕円 80">
          <a:extLst>
            <a:ext uri="{FF2B5EF4-FFF2-40B4-BE49-F238E27FC236}">
              <a16:creationId xmlns:a16="http://schemas.microsoft.com/office/drawing/2014/main" id="{634A5172-C8B7-47EB-A0E9-F050063657B6}"/>
            </a:ext>
          </a:extLst>
        </xdr:cNvPr>
        <xdr:cNvSpPr/>
      </xdr:nvSpPr>
      <xdr:spPr>
        <a:xfrm>
          <a:off x="1079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85725</xdr:rowOff>
    </xdr:from>
    <xdr:to>
      <xdr:col>10</xdr:col>
      <xdr:colOff>114300</xdr:colOff>
      <xdr:row>37</xdr:row>
      <xdr:rowOff>102870</xdr:rowOff>
    </xdr:to>
    <xdr:cxnSp macro="">
      <xdr:nvCxnSpPr>
        <xdr:cNvPr id="82" name="直線コネクタ 81">
          <a:extLst>
            <a:ext uri="{FF2B5EF4-FFF2-40B4-BE49-F238E27FC236}">
              <a16:creationId xmlns:a16="http://schemas.microsoft.com/office/drawing/2014/main" id="{F4666E30-FD23-466F-AA91-76022F3E549C}"/>
            </a:ext>
          </a:extLst>
        </xdr:cNvPr>
        <xdr:cNvCxnSpPr/>
      </xdr:nvCxnSpPr>
      <xdr:spPr>
        <a:xfrm>
          <a:off x="1130300" y="64293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600193CC-915B-42E5-8FCA-3D4D272A1562}"/>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24FC3432-9A50-43D4-94E4-769BAB389961}"/>
            </a:ext>
          </a:extLst>
        </xdr:cNvPr>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0B0527DE-0AE7-42C3-A7FD-F2778B572C77}"/>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143527</xdr:rowOff>
    </xdr:from>
    <xdr:ext cx="405111" cy="259045"/>
    <xdr:sp macro="" textlink="">
      <xdr:nvSpPr>
        <xdr:cNvPr id="86" name="n_4aveValue【図書館】&#10;有形固定資産減価償却率">
          <a:extLst>
            <a:ext uri="{FF2B5EF4-FFF2-40B4-BE49-F238E27FC236}">
              <a16:creationId xmlns:a16="http://schemas.microsoft.com/office/drawing/2014/main" id="{26DC8A87-43D2-412D-A9E8-9A076F4E52A8}"/>
            </a:ext>
          </a:extLst>
        </xdr:cNvPr>
        <xdr:cNvSpPr txBox="1"/>
      </xdr:nvSpPr>
      <xdr:spPr>
        <a:xfrm>
          <a:off x="927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142892</xdr:rowOff>
    </xdr:from>
    <xdr:ext cx="405111" cy="259045"/>
    <xdr:sp macro="" textlink="">
      <xdr:nvSpPr>
        <xdr:cNvPr id="87" name="n_1mainValue【図書館】&#10;有形固定資産減価償却率">
          <a:extLst>
            <a:ext uri="{FF2B5EF4-FFF2-40B4-BE49-F238E27FC236}">
              <a16:creationId xmlns:a16="http://schemas.microsoft.com/office/drawing/2014/main" id="{1D6CB0DE-5EB5-4B78-8522-FCE3247084F1}"/>
            </a:ext>
          </a:extLst>
        </xdr:cNvPr>
        <xdr:cNvSpPr txBox="1"/>
      </xdr:nvSpPr>
      <xdr:spPr>
        <a:xfrm>
          <a:off x="35820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26687</xdr:rowOff>
    </xdr:from>
    <xdr:ext cx="405111" cy="259045"/>
    <xdr:sp macro="" textlink="">
      <xdr:nvSpPr>
        <xdr:cNvPr id="88" name="n_2mainValue【図書館】&#10;有形固定資産減価償却率">
          <a:extLst>
            <a:ext uri="{FF2B5EF4-FFF2-40B4-BE49-F238E27FC236}">
              <a16:creationId xmlns:a16="http://schemas.microsoft.com/office/drawing/2014/main" id="{530290E6-0196-46F9-A8F8-914927C7BF1E}"/>
            </a:ext>
          </a:extLst>
        </xdr:cNvPr>
        <xdr:cNvSpPr txBox="1"/>
      </xdr:nvSpPr>
      <xdr:spPr>
        <a:xfrm>
          <a:off x="2705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144797</xdr:rowOff>
    </xdr:from>
    <xdr:ext cx="405111" cy="259045"/>
    <xdr:sp macro="" textlink="">
      <xdr:nvSpPr>
        <xdr:cNvPr id="89" name="n_3mainValue【図書館】&#10;有形固定資産減価償却率">
          <a:extLst>
            <a:ext uri="{FF2B5EF4-FFF2-40B4-BE49-F238E27FC236}">
              <a16:creationId xmlns:a16="http://schemas.microsoft.com/office/drawing/2014/main" id="{CC86983F-9C2E-4005-9662-9A834D0914E7}"/>
            </a:ext>
          </a:extLst>
        </xdr:cNvPr>
        <xdr:cNvSpPr txBox="1"/>
      </xdr:nvSpPr>
      <xdr:spPr>
        <a:xfrm>
          <a:off x="1816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127652</xdr:rowOff>
    </xdr:from>
    <xdr:ext cx="405111" cy="259045"/>
    <xdr:sp macro="" textlink="">
      <xdr:nvSpPr>
        <xdr:cNvPr id="90" name="n_4mainValue【図書館】&#10;有形固定資産減価償却率">
          <a:extLst>
            <a:ext uri="{FF2B5EF4-FFF2-40B4-BE49-F238E27FC236}">
              <a16:creationId xmlns:a16="http://schemas.microsoft.com/office/drawing/2014/main" id="{E38F8735-2992-458D-9659-8D3150E5A298}"/>
            </a:ext>
          </a:extLst>
        </xdr:cNvPr>
        <xdr:cNvSpPr txBox="1"/>
      </xdr:nvSpPr>
      <xdr:spPr>
        <a:xfrm>
          <a:off x="92774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CB30456-749A-434B-965D-D617667A7FE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D52C7C9-467D-42BD-8460-4E27EA53305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887F0BB-55DE-48B7-A332-1C72F3C921F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A56A7B2-017B-46D6-AE45-0A3C8611A1B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3D418C5-92EC-4AAF-BFC9-5581B5AF76C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7273870-FB91-4E93-841E-E6B15DF037A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F2EEB9E-6F09-4486-9DE7-1CB1B35800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413E0AC-49F7-4584-AF76-A78DE080411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31EC79B-0509-4AD2-9505-B89AA592CA6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407F809-0F22-4759-AC53-34C50E321A5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C88BC80-2A5C-4B97-9890-DAE8100C655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9FA62F6-5B4F-4EDC-A0BC-DA32FA07436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ED7E6CA-AABE-4BBF-B269-322C8E9CFBA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5B3FA2B5-3FD4-47C6-B549-5EB3BBA0125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4357727-2A54-4ACD-862B-3A62D5575AF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A8B2ABC6-8FB2-4332-9761-8DBA6008226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B238079-E57C-4731-AC4E-3EDA8A3DD86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3809BE50-B93D-4100-AC83-D2EE319D3F1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DE90F43-FA09-48CC-814C-80D8209CC6B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56FC60C9-2FC0-4023-8FAF-A3B25DD8655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FFB739C-AEBB-4048-A59F-C4401FAC251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C705E0CD-D83C-4D00-A208-C0407EC50DA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A15131C8-F018-4B9D-93A2-9BAABBB6CC3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1C97E225-FDC0-4F1C-A31D-0B75AEED832B}"/>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AC8DFDB7-DB36-47FC-8EBE-4289038330BD}"/>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D0587A32-B903-45D5-AD26-5482E3E6E6D9}"/>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930806EF-8417-4DB6-B7ED-9C967E2B00C4}"/>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C0006BF9-49DC-4A62-A89C-D51117BD687D}"/>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5A0A2C08-0DBF-41F6-A96D-F062162BED38}"/>
            </a:ext>
          </a:extLst>
        </xdr:cNvPr>
        <xdr:cNvSpPr txBox="1"/>
      </xdr:nvSpPr>
      <xdr:spPr>
        <a:xfrm>
          <a:off x="10515600" y="665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3CCA40BC-6975-499F-9E77-65DCD3A58980}"/>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6CD73BB1-20B9-4FA9-8F09-04D8E4B24065}"/>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FBD88103-66F6-49EB-B1A9-24F59F82677F}"/>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02F537A0-78FB-40E4-947F-20BAEA94931B}"/>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24" name="フローチャート: 判断 123">
          <a:extLst>
            <a:ext uri="{FF2B5EF4-FFF2-40B4-BE49-F238E27FC236}">
              <a16:creationId xmlns:a16="http://schemas.microsoft.com/office/drawing/2014/main" id="{8F5B9CD1-5FC7-41F2-9892-14EBD7E93208}"/>
            </a:ext>
          </a:extLst>
        </xdr:cNvPr>
        <xdr:cNvSpPr/>
      </xdr:nvSpPr>
      <xdr:spPr>
        <a:xfrm>
          <a:off x="6921500" y="674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F4897E5-A2E1-4C7A-93A6-CF749D589D7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91F978F-FFC4-4963-9D0F-755091349C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A4F890B-ED3B-414A-BE8C-07DCA02A0D7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939E39A-8FC8-4189-853B-5AD2A0CED81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F31455E-B6A7-4047-8653-6C72320CD82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101600</xdr:rowOff>
    </xdr:from>
    <xdr:to>
      <xdr:col>55</xdr:col>
      <xdr:colOff>50800</xdr:colOff>
      <xdr:row>41</xdr:row>
      <xdr:rowOff>31750</xdr:rowOff>
    </xdr:to>
    <xdr:sp macro="" textlink="">
      <xdr:nvSpPr>
        <xdr:cNvPr id="130" name="楕円 129">
          <a:extLst>
            <a:ext uri="{FF2B5EF4-FFF2-40B4-BE49-F238E27FC236}">
              <a16:creationId xmlns:a16="http://schemas.microsoft.com/office/drawing/2014/main" id="{9B08BCF5-E81C-498C-8CD8-124DF782F751}"/>
            </a:ext>
          </a:extLst>
        </xdr:cNvPr>
        <xdr:cNvSpPr/>
      </xdr:nvSpPr>
      <xdr:spPr>
        <a:xfrm>
          <a:off x="104267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80027</xdr:rowOff>
    </xdr:from>
    <xdr:ext cx="469744" cy="259045"/>
    <xdr:sp macro="" textlink="">
      <xdr:nvSpPr>
        <xdr:cNvPr id="131" name="【図書館】&#10;一人当たり面積該当値テキスト">
          <a:extLst>
            <a:ext uri="{FF2B5EF4-FFF2-40B4-BE49-F238E27FC236}">
              <a16:creationId xmlns:a16="http://schemas.microsoft.com/office/drawing/2014/main" id="{A588DDF6-30C9-48D4-B094-E40008ED4813}"/>
            </a:ext>
          </a:extLst>
        </xdr:cNvPr>
        <xdr:cNvSpPr txBox="1"/>
      </xdr:nvSpPr>
      <xdr:spPr>
        <a:xfrm>
          <a:off x="10515600"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2" name="楕円 131">
          <a:extLst>
            <a:ext uri="{FF2B5EF4-FFF2-40B4-BE49-F238E27FC236}">
              <a16:creationId xmlns:a16="http://schemas.microsoft.com/office/drawing/2014/main" id="{7E4406D0-B43E-412C-801A-B177EF2A72AB}"/>
            </a:ext>
          </a:extLst>
        </xdr:cNvPr>
        <xdr:cNvSpPr/>
      </xdr:nvSpPr>
      <xdr:spPr>
        <a:xfrm>
          <a:off x="9588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152400</xdr:rowOff>
    </xdr:from>
    <xdr:to>
      <xdr:col>55</xdr:col>
      <xdr:colOff>0</xdr:colOff>
      <xdr:row>40</xdr:row>
      <xdr:rowOff>152400</xdr:rowOff>
    </xdr:to>
    <xdr:cxnSp macro="">
      <xdr:nvCxnSpPr>
        <xdr:cNvPr id="133" name="直線コネクタ 132">
          <a:extLst>
            <a:ext uri="{FF2B5EF4-FFF2-40B4-BE49-F238E27FC236}">
              <a16:creationId xmlns:a16="http://schemas.microsoft.com/office/drawing/2014/main" id="{15069302-45F6-4651-AA65-7F8ACB766B37}"/>
            </a:ext>
          </a:extLst>
        </xdr:cNvPr>
        <xdr:cNvCxnSpPr/>
      </xdr:nvCxnSpPr>
      <xdr:spPr>
        <a:xfrm>
          <a:off x="9639300" y="7010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4" name="楕円 133">
          <a:extLst>
            <a:ext uri="{FF2B5EF4-FFF2-40B4-BE49-F238E27FC236}">
              <a16:creationId xmlns:a16="http://schemas.microsoft.com/office/drawing/2014/main" id="{CBD52ACA-4D97-4C97-A206-5178A4923E13}"/>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152400</xdr:rowOff>
    </xdr:from>
    <xdr:to>
      <xdr:col>50</xdr:col>
      <xdr:colOff>114300</xdr:colOff>
      <xdr:row>40</xdr:row>
      <xdr:rowOff>152400</xdr:rowOff>
    </xdr:to>
    <xdr:cxnSp macro="">
      <xdr:nvCxnSpPr>
        <xdr:cNvPr id="135" name="直線コネクタ 134">
          <a:extLst>
            <a:ext uri="{FF2B5EF4-FFF2-40B4-BE49-F238E27FC236}">
              <a16:creationId xmlns:a16="http://schemas.microsoft.com/office/drawing/2014/main" id="{97149417-FCC2-4E1C-AA1C-32E263FF0381}"/>
            </a:ext>
          </a:extLst>
        </xdr:cNvPr>
        <xdr:cNvCxnSpPr/>
      </xdr:nvCxnSpPr>
      <xdr:spPr>
        <a:xfrm>
          <a:off x="8750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6" name="楕円 135">
          <a:extLst>
            <a:ext uri="{FF2B5EF4-FFF2-40B4-BE49-F238E27FC236}">
              <a16:creationId xmlns:a16="http://schemas.microsoft.com/office/drawing/2014/main" id="{6E812584-2E51-4588-A75F-D6BF8D4F32A1}"/>
            </a:ext>
          </a:extLst>
        </xdr:cNvPr>
        <xdr:cNvSpPr/>
      </xdr:nvSpPr>
      <xdr:spPr>
        <a:xfrm>
          <a:off x="781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152400</xdr:rowOff>
    </xdr:to>
    <xdr:cxnSp macro="">
      <xdr:nvCxnSpPr>
        <xdr:cNvPr id="137" name="直線コネクタ 136">
          <a:extLst>
            <a:ext uri="{FF2B5EF4-FFF2-40B4-BE49-F238E27FC236}">
              <a16:creationId xmlns:a16="http://schemas.microsoft.com/office/drawing/2014/main" id="{8EBB3034-E1AF-4E59-B377-EDE8D83CDF82}"/>
            </a:ext>
          </a:extLst>
        </xdr:cNvPr>
        <xdr:cNvCxnSpPr/>
      </xdr:nvCxnSpPr>
      <xdr:spPr>
        <a:xfrm>
          <a:off x="7861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8" name="楕円 137">
          <a:extLst>
            <a:ext uri="{FF2B5EF4-FFF2-40B4-BE49-F238E27FC236}">
              <a16:creationId xmlns:a16="http://schemas.microsoft.com/office/drawing/2014/main" id="{B52B5515-420C-4DAE-A6E9-BCFEFABA795F}"/>
            </a:ext>
          </a:extLst>
        </xdr:cNvPr>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39" name="直線コネクタ 138">
          <a:extLst>
            <a:ext uri="{FF2B5EF4-FFF2-40B4-BE49-F238E27FC236}">
              <a16:creationId xmlns:a16="http://schemas.microsoft.com/office/drawing/2014/main" id="{0AB704A8-673E-4E61-B06D-619802C7874C}"/>
            </a:ext>
          </a:extLst>
        </xdr:cNvPr>
        <xdr:cNvCxnSpPr/>
      </xdr:nvCxnSpPr>
      <xdr:spPr>
        <a:xfrm>
          <a:off x="6972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C7061AFE-148A-4551-8DD0-BC8ADD0E159E}"/>
            </a:ext>
          </a:extLst>
        </xdr:cNvPr>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1B9C8092-B18A-4FF3-B88F-30F9ECFCC746}"/>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3DB75DFC-2390-4C4F-AC84-F1E2980B18D0}"/>
            </a:ext>
          </a:extLst>
        </xdr:cNvPr>
        <xdr:cNvSpPr txBox="1"/>
      </xdr:nvSpPr>
      <xdr:spPr>
        <a:xfrm>
          <a:off x="7626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3827</xdr:rowOff>
    </xdr:from>
    <xdr:ext cx="469744" cy="259045"/>
    <xdr:sp macro="" textlink="">
      <xdr:nvSpPr>
        <xdr:cNvPr id="143" name="n_4aveValue【図書館】&#10;一人当たり面積">
          <a:extLst>
            <a:ext uri="{FF2B5EF4-FFF2-40B4-BE49-F238E27FC236}">
              <a16:creationId xmlns:a16="http://schemas.microsoft.com/office/drawing/2014/main" id="{02526984-6C0F-4F94-AC15-A483F1BCDC58}"/>
            </a:ext>
          </a:extLst>
        </xdr:cNvPr>
        <xdr:cNvSpPr txBox="1"/>
      </xdr:nvSpPr>
      <xdr:spPr>
        <a:xfrm>
          <a:off x="6737427"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4" name="n_1mainValue【図書館】&#10;一人当たり面積">
          <a:extLst>
            <a:ext uri="{FF2B5EF4-FFF2-40B4-BE49-F238E27FC236}">
              <a16:creationId xmlns:a16="http://schemas.microsoft.com/office/drawing/2014/main" id="{3DC82C9B-43BA-41F5-B634-A505326F0AD0}"/>
            </a:ext>
          </a:extLst>
        </xdr:cNvPr>
        <xdr:cNvSpPr txBox="1"/>
      </xdr:nvSpPr>
      <xdr:spPr>
        <a:xfrm>
          <a:off x="93917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5" name="n_2mainValue【図書館】&#10;一人当たり面積">
          <a:extLst>
            <a:ext uri="{FF2B5EF4-FFF2-40B4-BE49-F238E27FC236}">
              <a16:creationId xmlns:a16="http://schemas.microsoft.com/office/drawing/2014/main" id="{D153C414-9485-4BCA-9370-27C839621CDB}"/>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6" name="n_3mainValue【図書館】&#10;一人当たり面積">
          <a:extLst>
            <a:ext uri="{FF2B5EF4-FFF2-40B4-BE49-F238E27FC236}">
              <a16:creationId xmlns:a16="http://schemas.microsoft.com/office/drawing/2014/main" id="{3D50DF80-DB07-423E-AC66-DC4999C24079}"/>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7" name="n_4mainValue【図書館】&#10;一人当たり面積">
          <a:extLst>
            <a:ext uri="{FF2B5EF4-FFF2-40B4-BE49-F238E27FC236}">
              <a16:creationId xmlns:a16="http://schemas.microsoft.com/office/drawing/2014/main" id="{E85E7958-A9C7-4C4C-A659-F9FA40525733}"/>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E1B9D96-DC93-4CC4-871E-CAC173577D6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6B00ACF-DD72-4392-8965-62DF1A1292C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0D4EC91-73BA-40DD-A00C-8E018F98FAD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1E1AAC1-CC1F-404D-A494-3A84B638338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DD7E5AB-14EF-4D20-93E3-4BC399AD831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414269B-40D0-4A1B-9A51-149243EF95E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905495B-0531-425E-B676-29A5C480182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D2ED768-0B94-4586-A302-EB465972603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68884AD-6A35-4771-B387-0F44BA75D02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2889465-ABA4-4D87-946B-283809701F1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00880E1-1E63-4FA3-A0CC-402A2657A2F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4E4CCE40-8981-4B75-9884-DE5F2BCCC94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C8F74DCF-1742-42FD-B050-017718E1E53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7175E817-6112-43A6-A4B3-4DF208DA115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9E31C862-7773-4F66-875C-3BF001C72A1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398FDF82-2A53-4612-A772-4B6B9A95789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A5F277F3-3085-4F35-ADEB-AC7DEAE7A22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979CC3EB-1C28-418A-8570-15FD167CACF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B24AD944-FFCF-4A92-BC1C-8D0F2D81860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14B2FA2-229E-4C19-A8F7-56A1CCAF923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DB01C9C-33BE-4944-B210-C5DE58A4380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6F7A995-29A0-41C6-A33D-311CF0287C0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3DB5511F-4257-4B97-89DA-2783A89AFBB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CFD9FCE7-4F1F-41BC-880B-306238C129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90D5ED9E-D4D0-4BDD-B487-35F65B71A687}"/>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57A29D51-418D-4140-A281-ACEDABED246C}"/>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5CB848C7-746F-48FD-BE37-B36EADAED68F}"/>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25F02975-F3A5-4E7F-88E5-76992DDC16FC}"/>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77BED392-9442-4BD0-BF41-C9A4D5B0FAC7}"/>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736DC445-C81C-48CC-8424-8388EEE00B51}"/>
            </a:ext>
          </a:extLst>
        </xdr:cNvPr>
        <xdr:cNvSpPr txBox="1"/>
      </xdr:nvSpPr>
      <xdr:spPr>
        <a:xfrm>
          <a:off x="4673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6FE9A7CB-C23F-4330-9E8D-AC30874A1A25}"/>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782B1A9B-C6A9-406F-8E59-7B9E5406A59F}"/>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9F6FB966-360D-4E09-AB9B-DEB8C834FF6B}"/>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901F8EC7-378B-4E08-A398-84A52CD397C0}"/>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12065</xdr:rowOff>
    </xdr:from>
    <xdr:to>
      <xdr:col>6</xdr:col>
      <xdr:colOff>38100</xdr:colOff>
      <xdr:row>57</xdr:row>
      <xdr:rowOff>113665</xdr:rowOff>
    </xdr:to>
    <xdr:sp macro="" textlink="">
      <xdr:nvSpPr>
        <xdr:cNvPr id="182" name="フローチャート: 判断 181">
          <a:extLst>
            <a:ext uri="{FF2B5EF4-FFF2-40B4-BE49-F238E27FC236}">
              <a16:creationId xmlns:a16="http://schemas.microsoft.com/office/drawing/2014/main" id="{3049C357-BDE4-4AB1-A96C-F675115D8298}"/>
            </a:ext>
          </a:extLst>
        </xdr:cNvPr>
        <xdr:cNvSpPr/>
      </xdr:nvSpPr>
      <xdr:spPr>
        <a:xfrm>
          <a:off x="1079500" y="978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F91B587-ACAD-4006-9E30-8BE8D61F762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F0ABB37-B6F3-4350-A917-26ED6E71D83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C960BA-7DAC-4E82-99FE-8AB326CCD68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70A1F99-036C-416D-8FF0-F3459817387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5BA6162-44A5-4C7A-900D-6116F9B1F07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8" name="楕円 187">
          <a:extLst>
            <a:ext uri="{FF2B5EF4-FFF2-40B4-BE49-F238E27FC236}">
              <a16:creationId xmlns:a16="http://schemas.microsoft.com/office/drawing/2014/main" id="{AF1FFDA6-E3A0-4127-8A5E-D647E0FD9F31}"/>
            </a:ext>
          </a:extLst>
        </xdr:cNvPr>
        <xdr:cNvSpPr/>
      </xdr:nvSpPr>
      <xdr:spPr>
        <a:xfrm>
          <a:off x="45847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99077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3A439221-2DD9-46F7-A4BE-8EAF99E672BA}"/>
            </a:ext>
          </a:extLst>
        </xdr:cNvPr>
        <xdr:cNvSpPr txBox="1"/>
      </xdr:nvSpPr>
      <xdr:spPr>
        <a:xfrm>
          <a:off x="4673600"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52070</xdr:rowOff>
    </xdr:from>
    <xdr:to>
      <xdr:col>20</xdr:col>
      <xdr:colOff>38100</xdr:colOff>
      <xdr:row>60</xdr:row>
      <xdr:rowOff>153670</xdr:rowOff>
    </xdr:to>
    <xdr:sp macro="" textlink="">
      <xdr:nvSpPr>
        <xdr:cNvPr id="190" name="楕円 189">
          <a:extLst>
            <a:ext uri="{FF2B5EF4-FFF2-40B4-BE49-F238E27FC236}">
              <a16:creationId xmlns:a16="http://schemas.microsoft.com/office/drawing/2014/main" id="{D9AF3C4E-2C6B-4876-9E5D-D04B6B7A1D78}"/>
            </a:ext>
          </a:extLst>
        </xdr:cNvPr>
        <xdr:cNvSpPr/>
      </xdr:nvSpPr>
      <xdr:spPr>
        <a:xfrm>
          <a:off x="3746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102870</xdr:rowOff>
    </xdr:from>
    <xdr:to>
      <xdr:col>24</xdr:col>
      <xdr:colOff>63500</xdr:colOff>
      <xdr:row>61</xdr:row>
      <xdr:rowOff>0</xdr:rowOff>
    </xdr:to>
    <xdr:cxnSp macro="">
      <xdr:nvCxnSpPr>
        <xdr:cNvPr id="191" name="直線コネクタ 190">
          <a:extLst>
            <a:ext uri="{FF2B5EF4-FFF2-40B4-BE49-F238E27FC236}">
              <a16:creationId xmlns:a16="http://schemas.microsoft.com/office/drawing/2014/main" id="{16207703-ADAF-46B0-9DCB-5BD8F4190F58}"/>
            </a:ext>
          </a:extLst>
        </xdr:cNvPr>
        <xdr:cNvCxnSpPr/>
      </xdr:nvCxnSpPr>
      <xdr:spPr>
        <a:xfrm>
          <a:off x="3797300" y="1038987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61595</xdr:rowOff>
    </xdr:from>
    <xdr:to>
      <xdr:col>15</xdr:col>
      <xdr:colOff>101600</xdr:colOff>
      <xdr:row>60</xdr:row>
      <xdr:rowOff>163195</xdr:rowOff>
    </xdr:to>
    <xdr:sp macro="" textlink="">
      <xdr:nvSpPr>
        <xdr:cNvPr id="192" name="楕円 191">
          <a:extLst>
            <a:ext uri="{FF2B5EF4-FFF2-40B4-BE49-F238E27FC236}">
              <a16:creationId xmlns:a16="http://schemas.microsoft.com/office/drawing/2014/main" id="{87E1465D-4181-435B-85A0-C64A166CDBBF}"/>
            </a:ext>
          </a:extLst>
        </xdr:cNvPr>
        <xdr:cNvSpPr/>
      </xdr:nvSpPr>
      <xdr:spPr>
        <a:xfrm>
          <a:off x="2857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102870</xdr:rowOff>
    </xdr:from>
    <xdr:to>
      <xdr:col>19</xdr:col>
      <xdr:colOff>177800</xdr:colOff>
      <xdr:row>60</xdr:row>
      <xdr:rowOff>112395</xdr:rowOff>
    </xdr:to>
    <xdr:cxnSp macro="">
      <xdr:nvCxnSpPr>
        <xdr:cNvPr id="193" name="直線コネクタ 192">
          <a:extLst>
            <a:ext uri="{FF2B5EF4-FFF2-40B4-BE49-F238E27FC236}">
              <a16:creationId xmlns:a16="http://schemas.microsoft.com/office/drawing/2014/main" id="{F1AB1E77-8F63-49A0-ADAB-01AF6EF77CB2}"/>
            </a:ext>
          </a:extLst>
        </xdr:cNvPr>
        <xdr:cNvCxnSpPr/>
      </xdr:nvCxnSpPr>
      <xdr:spPr>
        <a:xfrm flipV="1">
          <a:off x="2908300" y="103898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25400</xdr:rowOff>
    </xdr:from>
    <xdr:to>
      <xdr:col>10</xdr:col>
      <xdr:colOff>165100</xdr:colOff>
      <xdr:row>60</xdr:row>
      <xdr:rowOff>127000</xdr:rowOff>
    </xdr:to>
    <xdr:sp macro="" textlink="">
      <xdr:nvSpPr>
        <xdr:cNvPr id="194" name="楕円 193">
          <a:extLst>
            <a:ext uri="{FF2B5EF4-FFF2-40B4-BE49-F238E27FC236}">
              <a16:creationId xmlns:a16="http://schemas.microsoft.com/office/drawing/2014/main" id="{E20A766D-8B21-4BC5-9855-7EA0B5DF108D}"/>
            </a:ext>
          </a:extLst>
        </xdr:cNvPr>
        <xdr:cNvSpPr/>
      </xdr:nvSpPr>
      <xdr:spPr>
        <a:xfrm>
          <a:off x="1968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76200</xdr:rowOff>
    </xdr:from>
    <xdr:to>
      <xdr:col>15</xdr:col>
      <xdr:colOff>50800</xdr:colOff>
      <xdr:row>60</xdr:row>
      <xdr:rowOff>112395</xdr:rowOff>
    </xdr:to>
    <xdr:cxnSp macro="">
      <xdr:nvCxnSpPr>
        <xdr:cNvPr id="195" name="直線コネクタ 194">
          <a:extLst>
            <a:ext uri="{FF2B5EF4-FFF2-40B4-BE49-F238E27FC236}">
              <a16:creationId xmlns:a16="http://schemas.microsoft.com/office/drawing/2014/main" id="{EADD122D-9921-4D3F-BF95-3D50CF8D6349}"/>
            </a:ext>
          </a:extLst>
        </xdr:cNvPr>
        <xdr:cNvCxnSpPr/>
      </xdr:nvCxnSpPr>
      <xdr:spPr>
        <a:xfrm>
          <a:off x="2019300" y="103632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153035</xdr:rowOff>
    </xdr:from>
    <xdr:to>
      <xdr:col>6</xdr:col>
      <xdr:colOff>38100</xdr:colOff>
      <xdr:row>61</xdr:row>
      <xdr:rowOff>83185</xdr:rowOff>
    </xdr:to>
    <xdr:sp macro="" textlink="">
      <xdr:nvSpPr>
        <xdr:cNvPr id="196" name="楕円 195">
          <a:extLst>
            <a:ext uri="{FF2B5EF4-FFF2-40B4-BE49-F238E27FC236}">
              <a16:creationId xmlns:a16="http://schemas.microsoft.com/office/drawing/2014/main" id="{EF1E96CE-028E-4E8E-B85D-6A1079BF06B4}"/>
            </a:ext>
          </a:extLst>
        </xdr:cNvPr>
        <xdr:cNvSpPr/>
      </xdr:nvSpPr>
      <xdr:spPr>
        <a:xfrm>
          <a:off x="1079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76200</xdr:rowOff>
    </xdr:from>
    <xdr:to>
      <xdr:col>10</xdr:col>
      <xdr:colOff>114300</xdr:colOff>
      <xdr:row>61</xdr:row>
      <xdr:rowOff>32385</xdr:rowOff>
    </xdr:to>
    <xdr:cxnSp macro="">
      <xdr:nvCxnSpPr>
        <xdr:cNvPr id="197" name="直線コネクタ 196">
          <a:extLst>
            <a:ext uri="{FF2B5EF4-FFF2-40B4-BE49-F238E27FC236}">
              <a16:creationId xmlns:a16="http://schemas.microsoft.com/office/drawing/2014/main" id="{929174B1-A2AF-424F-A933-D1D060E5AEE2}"/>
            </a:ext>
          </a:extLst>
        </xdr:cNvPr>
        <xdr:cNvCxnSpPr/>
      </xdr:nvCxnSpPr>
      <xdr:spPr>
        <a:xfrm flipV="1">
          <a:off x="1130300" y="10363200"/>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F73FE2EA-3080-44F2-A421-961F9EBA5B0D}"/>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1A0B88AA-4FE9-489A-8A21-B1ED8CBE3D82}"/>
            </a:ext>
          </a:extLst>
        </xdr:cNvPr>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BF6BF3BA-DFCE-4793-B0C4-83FC9749D5E7}"/>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130192</xdr:rowOff>
    </xdr:from>
    <xdr:ext cx="405111" cy="259045"/>
    <xdr:sp macro="" textlink="">
      <xdr:nvSpPr>
        <xdr:cNvPr id="201" name="n_4aveValue【体育館・プール】&#10;有形固定資産減価償却率">
          <a:extLst>
            <a:ext uri="{FF2B5EF4-FFF2-40B4-BE49-F238E27FC236}">
              <a16:creationId xmlns:a16="http://schemas.microsoft.com/office/drawing/2014/main" id="{7EAC521C-32FC-4641-8C60-81D31D06AB11}"/>
            </a:ext>
          </a:extLst>
        </xdr:cNvPr>
        <xdr:cNvSpPr txBox="1"/>
      </xdr:nvSpPr>
      <xdr:spPr>
        <a:xfrm>
          <a:off x="927744"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144797</xdr:rowOff>
    </xdr:from>
    <xdr:ext cx="405111" cy="259045"/>
    <xdr:sp macro="" textlink="">
      <xdr:nvSpPr>
        <xdr:cNvPr id="202" name="n_1mainValue【体育館・プール】&#10;有形固定資産減価償却率">
          <a:extLst>
            <a:ext uri="{FF2B5EF4-FFF2-40B4-BE49-F238E27FC236}">
              <a16:creationId xmlns:a16="http://schemas.microsoft.com/office/drawing/2014/main" id="{43748400-FDFE-447E-84B5-46F5769F8CEF}"/>
            </a:ext>
          </a:extLst>
        </xdr:cNvPr>
        <xdr:cNvSpPr txBox="1"/>
      </xdr:nvSpPr>
      <xdr:spPr>
        <a:xfrm>
          <a:off x="3582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203" name="n_2mainValue【体育館・プール】&#10;有形固定資産減価償却率">
          <a:extLst>
            <a:ext uri="{FF2B5EF4-FFF2-40B4-BE49-F238E27FC236}">
              <a16:creationId xmlns:a16="http://schemas.microsoft.com/office/drawing/2014/main" id="{51400A6E-7C1B-4BE3-95FD-8AF0410C7893}"/>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118127</xdr:rowOff>
    </xdr:from>
    <xdr:ext cx="405111" cy="259045"/>
    <xdr:sp macro="" textlink="">
      <xdr:nvSpPr>
        <xdr:cNvPr id="204" name="n_3mainValue【体育館・プール】&#10;有形固定資産減価償却率">
          <a:extLst>
            <a:ext uri="{FF2B5EF4-FFF2-40B4-BE49-F238E27FC236}">
              <a16:creationId xmlns:a16="http://schemas.microsoft.com/office/drawing/2014/main" id="{390BABF1-D6D7-4C55-8C54-1D50430067B2}"/>
            </a:ext>
          </a:extLst>
        </xdr:cNvPr>
        <xdr:cNvSpPr txBox="1"/>
      </xdr:nvSpPr>
      <xdr:spPr>
        <a:xfrm>
          <a:off x="1816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74312</xdr:rowOff>
    </xdr:from>
    <xdr:ext cx="405111" cy="259045"/>
    <xdr:sp macro="" textlink="">
      <xdr:nvSpPr>
        <xdr:cNvPr id="205" name="n_4mainValue【体育館・プール】&#10;有形固定資産減価償却率">
          <a:extLst>
            <a:ext uri="{FF2B5EF4-FFF2-40B4-BE49-F238E27FC236}">
              <a16:creationId xmlns:a16="http://schemas.microsoft.com/office/drawing/2014/main" id="{13F54A0D-B89B-4A6F-918E-98D5514DB5FD}"/>
            </a:ext>
          </a:extLst>
        </xdr:cNvPr>
        <xdr:cNvSpPr txBox="1"/>
      </xdr:nvSpPr>
      <xdr:spPr>
        <a:xfrm>
          <a:off x="927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6AC4238A-E62C-48FC-A6D2-DBA70AAD780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E7881704-AE56-4007-9E4D-6DEAC03B562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6654F5C-EE40-4D49-B42B-8AE110A1557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BDC5376-8C99-4A7F-848B-468A56CB83E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D5B782B9-6744-49DE-9CAC-500B87154C4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A8C4101-E602-48CD-80E0-A299C40CE16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E69DAAA-7B05-4EF2-B825-B97C1D71EDC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C5CB3579-F5D4-4A5D-8184-9D065C7F620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2B23CD0-3B3C-44C2-B216-2D75F0EC29A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153DFBE-77BA-4917-B87F-80BDB44E5A5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568D7B42-CCD3-4180-A590-E3CC4C652E2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9F56D9A6-B77B-448B-947C-299D012A3CAF}"/>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D83ED5A7-6947-48DE-AD49-3E0287F00A36}"/>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846F0D96-B30F-415D-B177-1B73E97ADBBB}"/>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E345624F-73E5-4E39-81A6-B512053C4B2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25BBE6E0-D939-4570-B012-581EC185AE1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B2AA2BF0-E0DB-42D7-BDBE-05BB54E539F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5F5BDEB4-0A5C-45D4-A723-AE0734ABC584}"/>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42523EF2-3862-435A-9A13-E4B76B99073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11AC7953-1242-40B9-BE18-ECF077EE2D1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D993090F-274E-4423-BAD1-09D7C251785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8386D489-6866-4723-976F-43ED4671B714}"/>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83F64A31-9646-457F-958B-F6881D893567}"/>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BA14D4F4-AB04-4C09-A997-EAC6A379B97D}"/>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C70C06FD-E819-4568-B22F-B795E7E2E59B}"/>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68CBE4E2-1467-45A4-85CA-D5868000A1FC}"/>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928FF6AE-1D75-4A24-B3F0-8194797A0EB9}"/>
            </a:ext>
          </a:extLst>
        </xdr:cNvPr>
        <xdr:cNvSpPr txBox="1"/>
      </xdr:nvSpPr>
      <xdr:spPr>
        <a:xfrm>
          <a:off x="1051560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B7F7A6E8-EBDB-4049-A6E7-87FB6EA0302B}"/>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2D5455A5-9417-483C-9858-E420334667C0}"/>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C540F333-59DB-4BAD-9D6A-8C967E696AA5}"/>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EA596A9C-B3F3-4DBB-9476-452E02313894}"/>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58928</xdr:rowOff>
    </xdr:from>
    <xdr:to>
      <xdr:col>36</xdr:col>
      <xdr:colOff>165100</xdr:colOff>
      <xdr:row>60</xdr:row>
      <xdr:rowOff>160528</xdr:rowOff>
    </xdr:to>
    <xdr:sp macro="" textlink="">
      <xdr:nvSpPr>
        <xdr:cNvPr id="237" name="フローチャート: 判断 236">
          <a:extLst>
            <a:ext uri="{FF2B5EF4-FFF2-40B4-BE49-F238E27FC236}">
              <a16:creationId xmlns:a16="http://schemas.microsoft.com/office/drawing/2014/main" id="{ABE4BDCC-06BE-40D5-AC7D-10CEA802BCC7}"/>
            </a:ext>
          </a:extLst>
        </xdr:cNvPr>
        <xdr:cNvSpPr/>
      </xdr:nvSpPr>
      <xdr:spPr>
        <a:xfrm>
          <a:off x="6921500" y="1034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2C5F3D9-155C-487F-8CE3-9D32DBB3126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7F2C34E-F644-4DDC-AF19-0FD693E96D3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16C19A5-EFBA-4CB4-8F18-38B8D17E31F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44B58D3-F999-4D7B-9FFF-C4DEE2254F8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AB1E474-13F1-44D9-9D9F-A792A616A32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84074</xdr:rowOff>
    </xdr:from>
    <xdr:to>
      <xdr:col>55</xdr:col>
      <xdr:colOff>50800</xdr:colOff>
      <xdr:row>62</xdr:row>
      <xdr:rowOff>14224</xdr:rowOff>
    </xdr:to>
    <xdr:sp macro="" textlink="">
      <xdr:nvSpPr>
        <xdr:cNvPr id="243" name="楕円 242">
          <a:extLst>
            <a:ext uri="{FF2B5EF4-FFF2-40B4-BE49-F238E27FC236}">
              <a16:creationId xmlns:a16="http://schemas.microsoft.com/office/drawing/2014/main" id="{DAAA80D8-89C3-47A4-B23A-3AFB1536E930}"/>
            </a:ext>
          </a:extLst>
        </xdr:cNvPr>
        <xdr:cNvSpPr/>
      </xdr:nvSpPr>
      <xdr:spPr>
        <a:xfrm>
          <a:off x="104267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62501</xdr:rowOff>
    </xdr:from>
    <xdr:ext cx="469744" cy="259045"/>
    <xdr:sp macro="" textlink="">
      <xdr:nvSpPr>
        <xdr:cNvPr id="244" name="【体育館・プール】&#10;一人当たり面積該当値テキスト">
          <a:extLst>
            <a:ext uri="{FF2B5EF4-FFF2-40B4-BE49-F238E27FC236}">
              <a16:creationId xmlns:a16="http://schemas.microsoft.com/office/drawing/2014/main" id="{F3B4ED74-6A31-4DAB-B989-19D44AEB681C}"/>
            </a:ext>
          </a:extLst>
        </xdr:cNvPr>
        <xdr:cNvSpPr txBox="1"/>
      </xdr:nvSpPr>
      <xdr:spPr>
        <a:xfrm>
          <a:off x="10515600" y="1052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84074</xdr:rowOff>
    </xdr:from>
    <xdr:to>
      <xdr:col>50</xdr:col>
      <xdr:colOff>165100</xdr:colOff>
      <xdr:row>62</xdr:row>
      <xdr:rowOff>14224</xdr:rowOff>
    </xdr:to>
    <xdr:sp macro="" textlink="">
      <xdr:nvSpPr>
        <xdr:cNvPr id="245" name="楕円 244">
          <a:extLst>
            <a:ext uri="{FF2B5EF4-FFF2-40B4-BE49-F238E27FC236}">
              <a16:creationId xmlns:a16="http://schemas.microsoft.com/office/drawing/2014/main" id="{89DF1043-4581-4E89-A685-67FF5ADC41CD}"/>
            </a:ext>
          </a:extLst>
        </xdr:cNvPr>
        <xdr:cNvSpPr/>
      </xdr:nvSpPr>
      <xdr:spPr>
        <a:xfrm>
          <a:off x="9588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134874</xdr:rowOff>
    </xdr:from>
    <xdr:to>
      <xdr:col>55</xdr:col>
      <xdr:colOff>0</xdr:colOff>
      <xdr:row>61</xdr:row>
      <xdr:rowOff>134874</xdr:rowOff>
    </xdr:to>
    <xdr:cxnSp macro="">
      <xdr:nvCxnSpPr>
        <xdr:cNvPr id="246" name="直線コネクタ 245">
          <a:extLst>
            <a:ext uri="{FF2B5EF4-FFF2-40B4-BE49-F238E27FC236}">
              <a16:creationId xmlns:a16="http://schemas.microsoft.com/office/drawing/2014/main" id="{B67C92CD-752A-45E4-8205-863DC9D60BD1}"/>
            </a:ext>
          </a:extLst>
        </xdr:cNvPr>
        <xdr:cNvCxnSpPr/>
      </xdr:nvCxnSpPr>
      <xdr:spPr>
        <a:xfrm>
          <a:off x="9639300" y="105933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84074</xdr:rowOff>
    </xdr:from>
    <xdr:to>
      <xdr:col>46</xdr:col>
      <xdr:colOff>38100</xdr:colOff>
      <xdr:row>62</xdr:row>
      <xdr:rowOff>14224</xdr:rowOff>
    </xdr:to>
    <xdr:sp macro="" textlink="">
      <xdr:nvSpPr>
        <xdr:cNvPr id="247" name="楕円 246">
          <a:extLst>
            <a:ext uri="{FF2B5EF4-FFF2-40B4-BE49-F238E27FC236}">
              <a16:creationId xmlns:a16="http://schemas.microsoft.com/office/drawing/2014/main" id="{919F3C41-94BA-4186-B2D7-AB74A0A63B66}"/>
            </a:ext>
          </a:extLst>
        </xdr:cNvPr>
        <xdr:cNvSpPr/>
      </xdr:nvSpPr>
      <xdr:spPr>
        <a:xfrm>
          <a:off x="8699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134874</xdr:rowOff>
    </xdr:from>
    <xdr:to>
      <xdr:col>50</xdr:col>
      <xdr:colOff>114300</xdr:colOff>
      <xdr:row>61</xdr:row>
      <xdr:rowOff>134874</xdr:rowOff>
    </xdr:to>
    <xdr:cxnSp macro="">
      <xdr:nvCxnSpPr>
        <xdr:cNvPr id="248" name="直線コネクタ 247">
          <a:extLst>
            <a:ext uri="{FF2B5EF4-FFF2-40B4-BE49-F238E27FC236}">
              <a16:creationId xmlns:a16="http://schemas.microsoft.com/office/drawing/2014/main" id="{3AE60D49-F439-42E2-9923-A17403824D05}"/>
            </a:ext>
          </a:extLst>
        </xdr:cNvPr>
        <xdr:cNvCxnSpPr/>
      </xdr:nvCxnSpPr>
      <xdr:spPr>
        <a:xfrm>
          <a:off x="8750300" y="1059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84074</xdr:rowOff>
    </xdr:from>
    <xdr:to>
      <xdr:col>41</xdr:col>
      <xdr:colOff>101600</xdr:colOff>
      <xdr:row>62</xdr:row>
      <xdr:rowOff>14224</xdr:rowOff>
    </xdr:to>
    <xdr:sp macro="" textlink="">
      <xdr:nvSpPr>
        <xdr:cNvPr id="249" name="楕円 248">
          <a:extLst>
            <a:ext uri="{FF2B5EF4-FFF2-40B4-BE49-F238E27FC236}">
              <a16:creationId xmlns:a16="http://schemas.microsoft.com/office/drawing/2014/main" id="{EDE1411B-D692-4A0F-8F96-F736FD2D7587}"/>
            </a:ext>
          </a:extLst>
        </xdr:cNvPr>
        <xdr:cNvSpPr/>
      </xdr:nvSpPr>
      <xdr:spPr>
        <a:xfrm>
          <a:off x="7810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134874</xdr:rowOff>
    </xdr:from>
    <xdr:to>
      <xdr:col>45</xdr:col>
      <xdr:colOff>177800</xdr:colOff>
      <xdr:row>61</xdr:row>
      <xdr:rowOff>134874</xdr:rowOff>
    </xdr:to>
    <xdr:cxnSp macro="">
      <xdr:nvCxnSpPr>
        <xdr:cNvPr id="250" name="直線コネクタ 249">
          <a:extLst>
            <a:ext uri="{FF2B5EF4-FFF2-40B4-BE49-F238E27FC236}">
              <a16:creationId xmlns:a16="http://schemas.microsoft.com/office/drawing/2014/main" id="{DF71C90D-01F0-46A4-AC91-D54C3E426827}"/>
            </a:ext>
          </a:extLst>
        </xdr:cNvPr>
        <xdr:cNvCxnSpPr/>
      </xdr:nvCxnSpPr>
      <xdr:spPr>
        <a:xfrm>
          <a:off x="7861300" y="1059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84074</xdr:rowOff>
    </xdr:from>
    <xdr:to>
      <xdr:col>36</xdr:col>
      <xdr:colOff>165100</xdr:colOff>
      <xdr:row>62</xdr:row>
      <xdr:rowOff>14224</xdr:rowOff>
    </xdr:to>
    <xdr:sp macro="" textlink="">
      <xdr:nvSpPr>
        <xdr:cNvPr id="251" name="楕円 250">
          <a:extLst>
            <a:ext uri="{FF2B5EF4-FFF2-40B4-BE49-F238E27FC236}">
              <a16:creationId xmlns:a16="http://schemas.microsoft.com/office/drawing/2014/main" id="{7D462328-E03A-40D4-B4BE-A5ED4CEB58C0}"/>
            </a:ext>
          </a:extLst>
        </xdr:cNvPr>
        <xdr:cNvSpPr/>
      </xdr:nvSpPr>
      <xdr:spPr>
        <a:xfrm>
          <a:off x="6921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134874</xdr:rowOff>
    </xdr:from>
    <xdr:to>
      <xdr:col>41</xdr:col>
      <xdr:colOff>50800</xdr:colOff>
      <xdr:row>61</xdr:row>
      <xdr:rowOff>134874</xdr:rowOff>
    </xdr:to>
    <xdr:cxnSp macro="">
      <xdr:nvCxnSpPr>
        <xdr:cNvPr id="252" name="直線コネクタ 251">
          <a:extLst>
            <a:ext uri="{FF2B5EF4-FFF2-40B4-BE49-F238E27FC236}">
              <a16:creationId xmlns:a16="http://schemas.microsoft.com/office/drawing/2014/main" id="{42BE8102-1135-443E-B80F-89A187162D76}"/>
            </a:ext>
          </a:extLst>
        </xdr:cNvPr>
        <xdr:cNvCxnSpPr/>
      </xdr:nvCxnSpPr>
      <xdr:spPr>
        <a:xfrm>
          <a:off x="6972300" y="1059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2D07EF94-57C0-49E5-ACD1-AB8D8D3BC23A}"/>
            </a:ext>
          </a:extLst>
        </xdr:cNvPr>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C5FED168-9E61-408E-A1E4-38084B6FF4D7}"/>
            </a:ext>
          </a:extLst>
        </xdr:cNvPr>
        <xdr:cNvSpPr txBox="1"/>
      </xdr:nvSpPr>
      <xdr:spPr>
        <a:xfrm>
          <a:off x="8515427" y="102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90110103-8FDE-4316-8861-96D33AC57036}"/>
            </a:ext>
          </a:extLst>
        </xdr:cNvPr>
        <xdr:cNvSpPr txBox="1"/>
      </xdr:nvSpPr>
      <xdr:spPr>
        <a:xfrm>
          <a:off x="7626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5605</xdr:rowOff>
    </xdr:from>
    <xdr:ext cx="469744" cy="259045"/>
    <xdr:sp macro="" textlink="">
      <xdr:nvSpPr>
        <xdr:cNvPr id="256" name="n_4aveValue【体育館・プール】&#10;一人当たり面積">
          <a:extLst>
            <a:ext uri="{FF2B5EF4-FFF2-40B4-BE49-F238E27FC236}">
              <a16:creationId xmlns:a16="http://schemas.microsoft.com/office/drawing/2014/main" id="{F8DCA8E7-CDCC-43A7-8C8F-445857A88503}"/>
            </a:ext>
          </a:extLst>
        </xdr:cNvPr>
        <xdr:cNvSpPr txBox="1"/>
      </xdr:nvSpPr>
      <xdr:spPr>
        <a:xfrm>
          <a:off x="6737427" y="1012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5351</xdr:rowOff>
    </xdr:from>
    <xdr:ext cx="469744" cy="259045"/>
    <xdr:sp macro="" textlink="">
      <xdr:nvSpPr>
        <xdr:cNvPr id="257" name="n_1mainValue【体育館・プール】&#10;一人当たり面積">
          <a:extLst>
            <a:ext uri="{FF2B5EF4-FFF2-40B4-BE49-F238E27FC236}">
              <a16:creationId xmlns:a16="http://schemas.microsoft.com/office/drawing/2014/main" id="{97B80B96-4341-4600-9975-E1F6219105DB}"/>
            </a:ext>
          </a:extLst>
        </xdr:cNvPr>
        <xdr:cNvSpPr txBox="1"/>
      </xdr:nvSpPr>
      <xdr:spPr>
        <a:xfrm>
          <a:off x="93917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5351</xdr:rowOff>
    </xdr:from>
    <xdr:ext cx="469744" cy="259045"/>
    <xdr:sp macro="" textlink="">
      <xdr:nvSpPr>
        <xdr:cNvPr id="258" name="n_2mainValue【体育館・プール】&#10;一人当たり面積">
          <a:extLst>
            <a:ext uri="{FF2B5EF4-FFF2-40B4-BE49-F238E27FC236}">
              <a16:creationId xmlns:a16="http://schemas.microsoft.com/office/drawing/2014/main" id="{F2FF2C9A-4F6E-4B3B-9DD2-6DAF983C7D97}"/>
            </a:ext>
          </a:extLst>
        </xdr:cNvPr>
        <xdr:cNvSpPr txBox="1"/>
      </xdr:nvSpPr>
      <xdr:spPr>
        <a:xfrm>
          <a:off x="8515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5351</xdr:rowOff>
    </xdr:from>
    <xdr:ext cx="469744" cy="259045"/>
    <xdr:sp macro="" textlink="">
      <xdr:nvSpPr>
        <xdr:cNvPr id="259" name="n_3mainValue【体育館・プール】&#10;一人当たり面積">
          <a:extLst>
            <a:ext uri="{FF2B5EF4-FFF2-40B4-BE49-F238E27FC236}">
              <a16:creationId xmlns:a16="http://schemas.microsoft.com/office/drawing/2014/main" id="{A237E277-1E60-4FB4-B788-BAD4EAAE7B77}"/>
            </a:ext>
          </a:extLst>
        </xdr:cNvPr>
        <xdr:cNvSpPr txBox="1"/>
      </xdr:nvSpPr>
      <xdr:spPr>
        <a:xfrm>
          <a:off x="7626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5351</xdr:rowOff>
    </xdr:from>
    <xdr:ext cx="469744" cy="259045"/>
    <xdr:sp macro="" textlink="">
      <xdr:nvSpPr>
        <xdr:cNvPr id="260" name="n_4mainValue【体育館・プール】&#10;一人当たり面積">
          <a:extLst>
            <a:ext uri="{FF2B5EF4-FFF2-40B4-BE49-F238E27FC236}">
              <a16:creationId xmlns:a16="http://schemas.microsoft.com/office/drawing/2014/main" id="{B0EEC6E4-7236-4DD0-96FB-37AAD930CCC3}"/>
            </a:ext>
          </a:extLst>
        </xdr:cNvPr>
        <xdr:cNvSpPr txBox="1"/>
      </xdr:nvSpPr>
      <xdr:spPr>
        <a:xfrm>
          <a:off x="6737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7FB360E-0F92-425A-8864-B3D19AEF145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8E0A945A-6FC2-496A-BC65-AD52FBCF3D8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7C14B7F5-C26D-41A6-B394-11AFEB97190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BE448BFF-7141-4417-86BF-9B169FE4403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C45FEB6-D68E-412A-B0DC-BBD9B3C900B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6D8FBE6F-E9FC-4D97-A5F4-0ABF2D3526D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D1855D2-69B9-40CE-BC9E-892DB85B66E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418A49F-A490-485B-9441-F78FA1383B3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673B20D4-5895-4207-ACA6-9487CD54BC2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8559CEEC-B256-4B86-8F55-FBE109CA1F6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57F61CB0-B1C8-4344-9F26-FCCE59A808E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11753498-925F-4BB6-A68C-D3FC5A59226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CD0D0027-014E-413B-ACEA-7AEA44B2E35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3727E62D-C038-4ABE-84FC-294A804B10C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EA7951E2-66CF-4C02-847C-DCA560085D3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B79A1A80-6D8A-409D-B0A8-79393D2F9FB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B3A2E338-7D8C-41BD-99BB-5FD3A39B7D3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6A69497F-D0AB-4274-8B1C-0D89D038512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E42C5B8F-4FE2-4976-A5CF-7F46138BE6F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8FCFBFD2-8A18-4D29-B64A-292B82E5029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AD2A4A8C-8EE2-4659-8BFB-CC781C1FB9F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F198240-DE7A-4498-B23A-50BCD03C8F3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3FBC1564-08B6-4740-BCE3-2EFC61A947B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BC2640CF-1C28-41D3-9FE3-87F45792E06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B7F54099-52F1-4B3E-A0E3-F884479B634A}"/>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E73CCCA9-8BA1-4AD6-8B0B-74623B5D6379}"/>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ED5829EA-5579-4686-A5DE-9005C7241037}"/>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15A3E05E-3D4E-4439-8936-9007438D9AFF}"/>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31B1F434-2D9C-4DE4-AAE2-AE2843EC4EC0}"/>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150513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1E9B1D27-5214-4F64-8000-427610A88346}"/>
            </a:ext>
          </a:extLst>
        </xdr:cNvPr>
        <xdr:cNvSpPr txBox="1"/>
      </xdr:nvSpPr>
      <xdr:spPr>
        <a:xfrm>
          <a:off x="4673600" y="14037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2B572782-2913-4289-908C-D1A8A3039DB1}"/>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AD757C1C-2B24-4D62-8D75-F5C0AFD46A9D}"/>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BCEA2FFF-017F-4570-A5D8-C31C013AA13D}"/>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D6AA64F5-ED99-4F58-A617-611382982682}"/>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40639</xdr:rowOff>
    </xdr:from>
    <xdr:to>
      <xdr:col>6</xdr:col>
      <xdr:colOff>38100</xdr:colOff>
      <xdr:row>81</xdr:row>
      <xdr:rowOff>142239</xdr:rowOff>
    </xdr:to>
    <xdr:sp macro="" textlink="">
      <xdr:nvSpPr>
        <xdr:cNvPr id="295" name="フローチャート: 判断 294">
          <a:extLst>
            <a:ext uri="{FF2B5EF4-FFF2-40B4-BE49-F238E27FC236}">
              <a16:creationId xmlns:a16="http://schemas.microsoft.com/office/drawing/2014/main" id="{5A927639-FDF4-475D-B18E-369D5E232B9A}"/>
            </a:ext>
          </a:extLst>
        </xdr:cNvPr>
        <xdr:cNvSpPr/>
      </xdr:nvSpPr>
      <xdr:spPr>
        <a:xfrm>
          <a:off x="1079500" y="13928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AB34C67-3D9F-45E2-ACAB-7E1202472E7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2821EDD-3283-4A24-983F-1BE43900672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AA9F198-65EC-4922-8C64-EE8F5629C20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6804797-7AEA-4A2C-954B-693D0FEB7F8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9CE7D5A-265E-4E1E-BEE4-95D66944C5B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160655</xdr:rowOff>
    </xdr:from>
    <xdr:to>
      <xdr:col>24</xdr:col>
      <xdr:colOff>114300</xdr:colOff>
      <xdr:row>82</xdr:row>
      <xdr:rowOff>90805</xdr:rowOff>
    </xdr:to>
    <xdr:sp macro="" textlink="">
      <xdr:nvSpPr>
        <xdr:cNvPr id="301" name="楕円 300">
          <a:extLst>
            <a:ext uri="{FF2B5EF4-FFF2-40B4-BE49-F238E27FC236}">
              <a16:creationId xmlns:a16="http://schemas.microsoft.com/office/drawing/2014/main" id="{139F9BE8-119A-4306-BA02-F7A7632DC039}"/>
            </a:ext>
          </a:extLst>
        </xdr:cNvPr>
        <xdr:cNvSpPr/>
      </xdr:nvSpPr>
      <xdr:spPr>
        <a:xfrm>
          <a:off x="45847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12082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FD3476FC-4D0E-4394-A6C4-2B2B6C505FB1}"/>
            </a:ext>
          </a:extLst>
        </xdr:cNvPr>
        <xdr:cNvSpPr txBox="1"/>
      </xdr:nvSpPr>
      <xdr:spPr>
        <a:xfrm>
          <a:off x="4673600"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113030</xdr:rowOff>
    </xdr:from>
    <xdr:to>
      <xdr:col>20</xdr:col>
      <xdr:colOff>38100</xdr:colOff>
      <xdr:row>82</xdr:row>
      <xdr:rowOff>43180</xdr:rowOff>
    </xdr:to>
    <xdr:sp macro="" textlink="">
      <xdr:nvSpPr>
        <xdr:cNvPr id="303" name="楕円 302">
          <a:extLst>
            <a:ext uri="{FF2B5EF4-FFF2-40B4-BE49-F238E27FC236}">
              <a16:creationId xmlns:a16="http://schemas.microsoft.com/office/drawing/2014/main" id="{6519B141-43C1-4DE0-BB82-7191C7154A08}"/>
            </a:ext>
          </a:extLst>
        </xdr:cNvPr>
        <xdr:cNvSpPr/>
      </xdr:nvSpPr>
      <xdr:spPr>
        <a:xfrm>
          <a:off x="3746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163830</xdr:rowOff>
    </xdr:from>
    <xdr:to>
      <xdr:col>24</xdr:col>
      <xdr:colOff>63500</xdr:colOff>
      <xdr:row>82</xdr:row>
      <xdr:rowOff>40005</xdr:rowOff>
    </xdr:to>
    <xdr:cxnSp macro="">
      <xdr:nvCxnSpPr>
        <xdr:cNvPr id="304" name="直線コネクタ 303">
          <a:extLst>
            <a:ext uri="{FF2B5EF4-FFF2-40B4-BE49-F238E27FC236}">
              <a16:creationId xmlns:a16="http://schemas.microsoft.com/office/drawing/2014/main" id="{46AC602B-AA17-4258-9177-374A9A34AC0E}"/>
            </a:ext>
          </a:extLst>
        </xdr:cNvPr>
        <xdr:cNvCxnSpPr/>
      </xdr:nvCxnSpPr>
      <xdr:spPr>
        <a:xfrm>
          <a:off x="3797300" y="1405128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76836</xdr:rowOff>
    </xdr:from>
    <xdr:to>
      <xdr:col>15</xdr:col>
      <xdr:colOff>101600</xdr:colOff>
      <xdr:row>82</xdr:row>
      <xdr:rowOff>6986</xdr:rowOff>
    </xdr:to>
    <xdr:sp macro="" textlink="">
      <xdr:nvSpPr>
        <xdr:cNvPr id="305" name="楕円 304">
          <a:extLst>
            <a:ext uri="{FF2B5EF4-FFF2-40B4-BE49-F238E27FC236}">
              <a16:creationId xmlns:a16="http://schemas.microsoft.com/office/drawing/2014/main" id="{D3DB5514-F0B3-4375-98ED-1110EDE1A3F2}"/>
            </a:ext>
          </a:extLst>
        </xdr:cNvPr>
        <xdr:cNvSpPr/>
      </xdr:nvSpPr>
      <xdr:spPr>
        <a:xfrm>
          <a:off x="2857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127636</xdr:rowOff>
    </xdr:from>
    <xdr:to>
      <xdr:col>19</xdr:col>
      <xdr:colOff>177800</xdr:colOff>
      <xdr:row>81</xdr:row>
      <xdr:rowOff>163830</xdr:rowOff>
    </xdr:to>
    <xdr:cxnSp macro="">
      <xdr:nvCxnSpPr>
        <xdr:cNvPr id="306" name="直線コネクタ 305">
          <a:extLst>
            <a:ext uri="{FF2B5EF4-FFF2-40B4-BE49-F238E27FC236}">
              <a16:creationId xmlns:a16="http://schemas.microsoft.com/office/drawing/2014/main" id="{4BE5DABD-F67F-4CDE-AF22-801116BFC708}"/>
            </a:ext>
          </a:extLst>
        </xdr:cNvPr>
        <xdr:cNvCxnSpPr/>
      </xdr:nvCxnSpPr>
      <xdr:spPr>
        <a:xfrm>
          <a:off x="2908300" y="140150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27305</xdr:rowOff>
    </xdr:from>
    <xdr:to>
      <xdr:col>10</xdr:col>
      <xdr:colOff>165100</xdr:colOff>
      <xdr:row>81</xdr:row>
      <xdr:rowOff>128905</xdr:rowOff>
    </xdr:to>
    <xdr:sp macro="" textlink="">
      <xdr:nvSpPr>
        <xdr:cNvPr id="307" name="楕円 306">
          <a:extLst>
            <a:ext uri="{FF2B5EF4-FFF2-40B4-BE49-F238E27FC236}">
              <a16:creationId xmlns:a16="http://schemas.microsoft.com/office/drawing/2014/main" id="{F0FF1689-21C9-4EDF-96B7-BB93AC47217A}"/>
            </a:ext>
          </a:extLst>
        </xdr:cNvPr>
        <xdr:cNvSpPr/>
      </xdr:nvSpPr>
      <xdr:spPr>
        <a:xfrm>
          <a:off x="19685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78105</xdr:rowOff>
    </xdr:from>
    <xdr:to>
      <xdr:col>15</xdr:col>
      <xdr:colOff>50800</xdr:colOff>
      <xdr:row>81</xdr:row>
      <xdr:rowOff>127636</xdr:rowOff>
    </xdr:to>
    <xdr:cxnSp macro="">
      <xdr:nvCxnSpPr>
        <xdr:cNvPr id="308" name="直線コネクタ 307">
          <a:extLst>
            <a:ext uri="{FF2B5EF4-FFF2-40B4-BE49-F238E27FC236}">
              <a16:creationId xmlns:a16="http://schemas.microsoft.com/office/drawing/2014/main" id="{5F2D82B0-2D14-43B3-A324-A3551662C7D8}"/>
            </a:ext>
          </a:extLst>
        </xdr:cNvPr>
        <xdr:cNvCxnSpPr/>
      </xdr:nvCxnSpPr>
      <xdr:spPr>
        <a:xfrm>
          <a:off x="2019300" y="139655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156845</xdr:rowOff>
    </xdr:from>
    <xdr:to>
      <xdr:col>6</xdr:col>
      <xdr:colOff>38100</xdr:colOff>
      <xdr:row>81</xdr:row>
      <xdr:rowOff>86995</xdr:rowOff>
    </xdr:to>
    <xdr:sp macro="" textlink="">
      <xdr:nvSpPr>
        <xdr:cNvPr id="309" name="楕円 308">
          <a:extLst>
            <a:ext uri="{FF2B5EF4-FFF2-40B4-BE49-F238E27FC236}">
              <a16:creationId xmlns:a16="http://schemas.microsoft.com/office/drawing/2014/main" id="{4961F77E-10BE-451A-AAE5-ABAD4B9CB492}"/>
            </a:ext>
          </a:extLst>
        </xdr:cNvPr>
        <xdr:cNvSpPr/>
      </xdr:nvSpPr>
      <xdr:spPr>
        <a:xfrm>
          <a:off x="10795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36195</xdr:rowOff>
    </xdr:from>
    <xdr:to>
      <xdr:col>10</xdr:col>
      <xdr:colOff>114300</xdr:colOff>
      <xdr:row>81</xdr:row>
      <xdr:rowOff>78105</xdr:rowOff>
    </xdr:to>
    <xdr:cxnSp macro="">
      <xdr:nvCxnSpPr>
        <xdr:cNvPr id="310" name="直線コネクタ 309">
          <a:extLst>
            <a:ext uri="{FF2B5EF4-FFF2-40B4-BE49-F238E27FC236}">
              <a16:creationId xmlns:a16="http://schemas.microsoft.com/office/drawing/2014/main" id="{2BA5293C-BE34-4F81-8E7C-0FF878E6AA4E}"/>
            </a:ext>
          </a:extLst>
        </xdr:cNvPr>
        <xdr:cNvCxnSpPr/>
      </xdr:nvCxnSpPr>
      <xdr:spPr>
        <a:xfrm>
          <a:off x="1130300" y="139236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53357</xdr:rowOff>
    </xdr:from>
    <xdr:ext cx="405111" cy="259045"/>
    <xdr:sp macro="" textlink="">
      <xdr:nvSpPr>
        <xdr:cNvPr id="311" name="n_1aveValue【福祉施設】&#10;有形固定資産減価償却率">
          <a:extLst>
            <a:ext uri="{FF2B5EF4-FFF2-40B4-BE49-F238E27FC236}">
              <a16:creationId xmlns:a16="http://schemas.microsoft.com/office/drawing/2014/main" id="{BB8262AA-F892-49C9-A1CB-57E3D89944D7}"/>
            </a:ext>
          </a:extLst>
        </xdr:cNvPr>
        <xdr:cNvSpPr txBox="1"/>
      </xdr:nvSpPr>
      <xdr:spPr>
        <a:xfrm>
          <a:off x="35820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2" name="n_2aveValue【福祉施設】&#10;有形固定資産減価償却率">
          <a:extLst>
            <a:ext uri="{FF2B5EF4-FFF2-40B4-BE49-F238E27FC236}">
              <a16:creationId xmlns:a16="http://schemas.microsoft.com/office/drawing/2014/main" id="{FF1EBD89-6ED5-4CE6-8108-53D1205C8FFD}"/>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3F1E69DF-2CAE-4E26-AF98-309EF8D7CD50}"/>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133366</xdr:rowOff>
    </xdr:from>
    <xdr:ext cx="405111" cy="259045"/>
    <xdr:sp macro="" textlink="">
      <xdr:nvSpPr>
        <xdr:cNvPr id="314" name="n_4aveValue【福祉施設】&#10;有形固定資産減価償却率">
          <a:extLst>
            <a:ext uri="{FF2B5EF4-FFF2-40B4-BE49-F238E27FC236}">
              <a16:creationId xmlns:a16="http://schemas.microsoft.com/office/drawing/2014/main" id="{739810BB-53F6-4E58-B8EE-177542ECE47C}"/>
            </a:ext>
          </a:extLst>
        </xdr:cNvPr>
        <xdr:cNvSpPr txBox="1"/>
      </xdr:nvSpPr>
      <xdr:spPr>
        <a:xfrm>
          <a:off x="927744" y="14020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59707</xdr:rowOff>
    </xdr:from>
    <xdr:ext cx="405111" cy="259045"/>
    <xdr:sp macro="" textlink="">
      <xdr:nvSpPr>
        <xdr:cNvPr id="315" name="n_1mainValue【福祉施設】&#10;有形固定資産減価償却率">
          <a:extLst>
            <a:ext uri="{FF2B5EF4-FFF2-40B4-BE49-F238E27FC236}">
              <a16:creationId xmlns:a16="http://schemas.microsoft.com/office/drawing/2014/main" id="{B0EF4732-AF0A-4C3E-8718-9F67A1EFDF78}"/>
            </a:ext>
          </a:extLst>
        </xdr:cNvPr>
        <xdr:cNvSpPr txBox="1"/>
      </xdr:nvSpPr>
      <xdr:spPr>
        <a:xfrm>
          <a:off x="3582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23513</xdr:rowOff>
    </xdr:from>
    <xdr:ext cx="405111" cy="259045"/>
    <xdr:sp macro="" textlink="">
      <xdr:nvSpPr>
        <xdr:cNvPr id="316" name="n_2mainValue【福祉施設】&#10;有形固定資産減価償却率">
          <a:extLst>
            <a:ext uri="{FF2B5EF4-FFF2-40B4-BE49-F238E27FC236}">
              <a16:creationId xmlns:a16="http://schemas.microsoft.com/office/drawing/2014/main" id="{9F63B92A-D0AE-48D6-81AA-72F85CB529DB}"/>
            </a:ext>
          </a:extLst>
        </xdr:cNvPr>
        <xdr:cNvSpPr txBox="1"/>
      </xdr:nvSpPr>
      <xdr:spPr>
        <a:xfrm>
          <a:off x="2705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145432</xdr:rowOff>
    </xdr:from>
    <xdr:ext cx="405111" cy="259045"/>
    <xdr:sp macro="" textlink="">
      <xdr:nvSpPr>
        <xdr:cNvPr id="317" name="n_3mainValue【福祉施設】&#10;有形固定資産減価償却率">
          <a:extLst>
            <a:ext uri="{FF2B5EF4-FFF2-40B4-BE49-F238E27FC236}">
              <a16:creationId xmlns:a16="http://schemas.microsoft.com/office/drawing/2014/main" id="{B9E93FA1-1F0F-4A6E-BDE5-586CA02D52EE}"/>
            </a:ext>
          </a:extLst>
        </xdr:cNvPr>
        <xdr:cNvSpPr txBox="1"/>
      </xdr:nvSpPr>
      <xdr:spPr>
        <a:xfrm>
          <a:off x="1816744" y="1368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103522</xdr:rowOff>
    </xdr:from>
    <xdr:ext cx="405111" cy="259045"/>
    <xdr:sp macro="" textlink="">
      <xdr:nvSpPr>
        <xdr:cNvPr id="318" name="n_4mainValue【福祉施設】&#10;有形固定資産減価償却率">
          <a:extLst>
            <a:ext uri="{FF2B5EF4-FFF2-40B4-BE49-F238E27FC236}">
              <a16:creationId xmlns:a16="http://schemas.microsoft.com/office/drawing/2014/main" id="{EE5408E0-F841-416D-96F9-5C58E173CEA5}"/>
            </a:ext>
          </a:extLst>
        </xdr:cNvPr>
        <xdr:cNvSpPr txBox="1"/>
      </xdr:nvSpPr>
      <xdr:spPr>
        <a:xfrm>
          <a:off x="92774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CE13DAD-9D06-49CA-A27C-BC94B1B979D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66CCD8A5-202A-4E50-8D6F-19C61BA466C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EE24AC24-7DE8-42BF-82C8-45E42329D19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9D9111ED-642B-49B5-B859-0AEAD1DB664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BA1AE9B5-532A-4893-B154-8747D285BB7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A97E325-B90B-458F-91E3-969C2279236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2520984-15B4-4101-B0BC-80A13C20875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2C5B95D7-919D-4D06-ABBB-EB846122C14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9AA06CE6-80C3-4A24-9672-80A239B74FD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D9561AA3-D11D-4E91-85C2-09346435D2A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55C4EE5F-5915-4273-AE99-5709637C029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68BEC74F-5460-44E5-B01C-27B86FB6BD6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94C39DC3-3EDA-452D-8004-58C0CDDAFE5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A5D4FBC1-397B-432E-BCA0-E6EDD8FE227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48CB96EF-3243-48FB-924E-D6AB946C16B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2F0E52BE-B17A-4521-920D-4CA4F100CD6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9572959D-6FA3-45F0-BB15-952B87DF6BA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733B468-9F91-4AC1-8808-202F090F505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1D4B15D8-F39E-405A-B29D-7AB0A4E8633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517ABD2C-59B4-45ED-A970-D3D4F3D2486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BE5062EB-7D4C-4E2B-A088-3AE6F90CC79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2766A3BD-935B-4D02-ACFF-77E31F6471B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2758D0A-B351-402F-9FCF-2B8723F6057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DDB4F91-7ABA-4C75-9DD6-BBFAA1F874E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2B853BD1-4A75-42FD-B5B3-0A74616BAF0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2D9CD738-9CE1-4EEE-88B4-EF4C2BC424B4}"/>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62C2FC98-07BC-4A98-81B1-0DC08D3F100A}"/>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909F3F31-7A83-4C07-A6B4-43F29178FC39}"/>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9EF4D9E9-8C4F-4B8E-B48F-FD5A6016233C}"/>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C4C477E1-3BE3-4669-B186-18D797E9BF6B}"/>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99077</xdr:rowOff>
    </xdr:from>
    <xdr:ext cx="469744" cy="259045"/>
    <xdr:sp macro="" textlink="">
      <xdr:nvSpPr>
        <xdr:cNvPr id="349" name="【福祉施設】&#10;一人当たり面積平均値テキスト">
          <a:extLst>
            <a:ext uri="{FF2B5EF4-FFF2-40B4-BE49-F238E27FC236}">
              <a16:creationId xmlns:a16="http://schemas.microsoft.com/office/drawing/2014/main" id="{793C6E10-8299-4079-B81D-B06DB1ADCC9B}"/>
            </a:ext>
          </a:extLst>
        </xdr:cNvPr>
        <xdr:cNvSpPr txBox="1"/>
      </xdr:nvSpPr>
      <xdr:spPr>
        <a:xfrm>
          <a:off x="10515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69BEB6EF-0747-4304-861B-75490AA12207}"/>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BD126035-F770-46C4-9CEE-0D0DB4ED0BE0}"/>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A5E7BE1F-0A3A-444C-A965-8FA2840BAACE}"/>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6D678536-D24E-4CE6-BC28-6CD08F4C04B7}"/>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41729</xdr:rowOff>
    </xdr:from>
    <xdr:to>
      <xdr:col>36</xdr:col>
      <xdr:colOff>165100</xdr:colOff>
      <xdr:row>82</xdr:row>
      <xdr:rowOff>143329</xdr:rowOff>
    </xdr:to>
    <xdr:sp macro="" textlink="">
      <xdr:nvSpPr>
        <xdr:cNvPr id="354" name="フローチャート: 判断 353">
          <a:extLst>
            <a:ext uri="{FF2B5EF4-FFF2-40B4-BE49-F238E27FC236}">
              <a16:creationId xmlns:a16="http://schemas.microsoft.com/office/drawing/2014/main" id="{21FDCBA9-A850-456F-A63F-752715EA22A2}"/>
            </a:ext>
          </a:extLst>
        </xdr:cNvPr>
        <xdr:cNvSpPr/>
      </xdr:nvSpPr>
      <xdr:spPr>
        <a:xfrm>
          <a:off x="6921500" y="14100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59B2F8C-02D6-4C2A-A4E7-90A3DF2DB2E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C5D5F91-5275-4C41-823F-46A966DB071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91E638C-2169-4396-B85B-F7BF9609687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463B80A-793C-4C10-B8DD-3AFD64747CB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ACC5A1F-893A-4208-BC40-511D0FD12B6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90714</xdr:rowOff>
    </xdr:from>
    <xdr:to>
      <xdr:col>55</xdr:col>
      <xdr:colOff>50800</xdr:colOff>
      <xdr:row>81</xdr:row>
      <xdr:rowOff>20864</xdr:rowOff>
    </xdr:to>
    <xdr:sp macro="" textlink="">
      <xdr:nvSpPr>
        <xdr:cNvPr id="360" name="楕円 359">
          <a:extLst>
            <a:ext uri="{FF2B5EF4-FFF2-40B4-BE49-F238E27FC236}">
              <a16:creationId xmlns:a16="http://schemas.microsoft.com/office/drawing/2014/main" id="{E5749F71-CC34-47E9-B681-A017E09D5641}"/>
            </a:ext>
          </a:extLst>
        </xdr:cNvPr>
        <xdr:cNvSpPr/>
      </xdr:nvSpPr>
      <xdr:spPr>
        <a:xfrm>
          <a:off x="10426700" y="1380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113591</xdr:rowOff>
    </xdr:from>
    <xdr:ext cx="469744" cy="259045"/>
    <xdr:sp macro="" textlink="">
      <xdr:nvSpPr>
        <xdr:cNvPr id="361" name="【福祉施設】&#10;一人当たり面積該当値テキスト">
          <a:extLst>
            <a:ext uri="{FF2B5EF4-FFF2-40B4-BE49-F238E27FC236}">
              <a16:creationId xmlns:a16="http://schemas.microsoft.com/office/drawing/2014/main" id="{2FF464EE-D0DF-47EA-BD95-0D01AF62AABD}"/>
            </a:ext>
          </a:extLst>
        </xdr:cNvPr>
        <xdr:cNvSpPr txBox="1"/>
      </xdr:nvSpPr>
      <xdr:spPr>
        <a:xfrm>
          <a:off x="10515600" y="1365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79829</xdr:rowOff>
    </xdr:from>
    <xdr:to>
      <xdr:col>50</xdr:col>
      <xdr:colOff>165100</xdr:colOff>
      <xdr:row>81</xdr:row>
      <xdr:rowOff>9979</xdr:rowOff>
    </xdr:to>
    <xdr:sp macro="" textlink="">
      <xdr:nvSpPr>
        <xdr:cNvPr id="362" name="楕円 361">
          <a:extLst>
            <a:ext uri="{FF2B5EF4-FFF2-40B4-BE49-F238E27FC236}">
              <a16:creationId xmlns:a16="http://schemas.microsoft.com/office/drawing/2014/main" id="{951A8001-E361-4524-BA0C-5F5154766AE3}"/>
            </a:ext>
          </a:extLst>
        </xdr:cNvPr>
        <xdr:cNvSpPr/>
      </xdr:nvSpPr>
      <xdr:spPr>
        <a:xfrm>
          <a:off x="958850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130629</xdr:rowOff>
    </xdr:from>
    <xdr:to>
      <xdr:col>55</xdr:col>
      <xdr:colOff>0</xdr:colOff>
      <xdr:row>80</xdr:row>
      <xdr:rowOff>141514</xdr:rowOff>
    </xdr:to>
    <xdr:cxnSp macro="">
      <xdr:nvCxnSpPr>
        <xdr:cNvPr id="363" name="直線コネクタ 362">
          <a:extLst>
            <a:ext uri="{FF2B5EF4-FFF2-40B4-BE49-F238E27FC236}">
              <a16:creationId xmlns:a16="http://schemas.microsoft.com/office/drawing/2014/main" id="{A21F4317-E56C-44A6-A346-9F29B1B8A7C7}"/>
            </a:ext>
          </a:extLst>
        </xdr:cNvPr>
        <xdr:cNvCxnSpPr/>
      </xdr:nvCxnSpPr>
      <xdr:spPr>
        <a:xfrm>
          <a:off x="9639300" y="13846629"/>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79829</xdr:rowOff>
    </xdr:from>
    <xdr:to>
      <xdr:col>46</xdr:col>
      <xdr:colOff>38100</xdr:colOff>
      <xdr:row>81</xdr:row>
      <xdr:rowOff>9979</xdr:rowOff>
    </xdr:to>
    <xdr:sp macro="" textlink="">
      <xdr:nvSpPr>
        <xdr:cNvPr id="364" name="楕円 363">
          <a:extLst>
            <a:ext uri="{FF2B5EF4-FFF2-40B4-BE49-F238E27FC236}">
              <a16:creationId xmlns:a16="http://schemas.microsoft.com/office/drawing/2014/main" id="{ABA9FE3B-1AC2-470B-B13C-5B3E7FD49FBE}"/>
            </a:ext>
          </a:extLst>
        </xdr:cNvPr>
        <xdr:cNvSpPr/>
      </xdr:nvSpPr>
      <xdr:spPr>
        <a:xfrm>
          <a:off x="869950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130629</xdr:rowOff>
    </xdr:from>
    <xdr:to>
      <xdr:col>50</xdr:col>
      <xdr:colOff>114300</xdr:colOff>
      <xdr:row>80</xdr:row>
      <xdr:rowOff>130629</xdr:rowOff>
    </xdr:to>
    <xdr:cxnSp macro="">
      <xdr:nvCxnSpPr>
        <xdr:cNvPr id="365" name="直線コネクタ 364">
          <a:extLst>
            <a:ext uri="{FF2B5EF4-FFF2-40B4-BE49-F238E27FC236}">
              <a16:creationId xmlns:a16="http://schemas.microsoft.com/office/drawing/2014/main" id="{9A6A7E19-8ED1-4375-838B-68F2E71421F8}"/>
            </a:ext>
          </a:extLst>
        </xdr:cNvPr>
        <xdr:cNvCxnSpPr/>
      </xdr:nvCxnSpPr>
      <xdr:spPr>
        <a:xfrm>
          <a:off x="8750300" y="13846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79829</xdr:rowOff>
    </xdr:from>
    <xdr:to>
      <xdr:col>41</xdr:col>
      <xdr:colOff>101600</xdr:colOff>
      <xdr:row>81</xdr:row>
      <xdr:rowOff>9979</xdr:rowOff>
    </xdr:to>
    <xdr:sp macro="" textlink="">
      <xdr:nvSpPr>
        <xdr:cNvPr id="366" name="楕円 365">
          <a:extLst>
            <a:ext uri="{FF2B5EF4-FFF2-40B4-BE49-F238E27FC236}">
              <a16:creationId xmlns:a16="http://schemas.microsoft.com/office/drawing/2014/main" id="{1685794E-079A-41B9-9C31-419B173B2E13}"/>
            </a:ext>
          </a:extLst>
        </xdr:cNvPr>
        <xdr:cNvSpPr/>
      </xdr:nvSpPr>
      <xdr:spPr>
        <a:xfrm>
          <a:off x="781050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130629</xdr:rowOff>
    </xdr:from>
    <xdr:to>
      <xdr:col>45</xdr:col>
      <xdr:colOff>177800</xdr:colOff>
      <xdr:row>80</xdr:row>
      <xdr:rowOff>130629</xdr:rowOff>
    </xdr:to>
    <xdr:cxnSp macro="">
      <xdr:nvCxnSpPr>
        <xdr:cNvPr id="367" name="直線コネクタ 366">
          <a:extLst>
            <a:ext uri="{FF2B5EF4-FFF2-40B4-BE49-F238E27FC236}">
              <a16:creationId xmlns:a16="http://schemas.microsoft.com/office/drawing/2014/main" id="{257AEF93-FBF6-4072-B1C2-ED0DF2772226}"/>
            </a:ext>
          </a:extLst>
        </xdr:cNvPr>
        <xdr:cNvCxnSpPr/>
      </xdr:nvCxnSpPr>
      <xdr:spPr>
        <a:xfrm>
          <a:off x="7861300" y="13846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79829</xdr:rowOff>
    </xdr:from>
    <xdr:to>
      <xdr:col>36</xdr:col>
      <xdr:colOff>165100</xdr:colOff>
      <xdr:row>81</xdr:row>
      <xdr:rowOff>9979</xdr:rowOff>
    </xdr:to>
    <xdr:sp macro="" textlink="">
      <xdr:nvSpPr>
        <xdr:cNvPr id="368" name="楕円 367">
          <a:extLst>
            <a:ext uri="{FF2B5EF4-FFF2-40B4-BE49-F238E27FC236}">
              <a16:creationId xmlns:a16="http://schemas.microsoft.com/office/drawing/2014/main" id="{0F204A08-D7D1-4FEA-8EFB-A997B3934691}"/>
            </a:ext>
          </a:extLst>
        </xdr:cNvPr>
        <xdr:cNvSpPr/>
      </xdr:nvSpPr>
      <xdr:spPr>
        <a:xfrm>
          <a:off x="692150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130629</xdr:rowOff>
    </xdr:from>
    <xdr:to>
      <xdr:col>41</xdr:col>
      <xdr:colOff>50800</xdr:colOff>
      <xdr:row>80</xdr:row>
      <xdr:rowOff>130629</xdr:rowOff>
    </xdr:to>
    <xdr:cxnSp macro="">
      <xdr:nvCxnSpPr>
        <xdr:cNvPr id="369" name="直線コネクタ 368">
          <a:extLst>
            <a:ext uri="{FF2B5EF4-FFF2-40B4-BE49-F238E27FC236}">
              <a16:creationId xmlns:a16="http://schemas.microsoft.com/office/drawing/2014/main" id="{21009B26-C7B3-4D8E-BA6F-86829A8E6F0D}"/>
            </a:ext>
          </a:extLst>
        </xdr:cNvPr>
        <xdr:cNvCxnSpPr/>
      </xdr:nvCxnSpPr>
      <xdr:spPr>
        <a:xfrm>
          <a:off x="6972300" y="13846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0" name="n_1aveValue【福祉施設】&#10;一人当たり面積">
          <a:extLst>
            <a:ext uri="{FF2B5EF4-FFF2-40B4-BE49-F238E27FC236}">
              <a16:creationId xmlns:a16="http://schemas.microsoft.com/office/drawing/2014/main" id="{A0C5B6D3-1D8C-46B7-BCD6-B6892B782ADA}"/>
            </a:ext>
          </a:extLst>
        </xdr:cNvPr>
        <xdr:cNvSpPr txBox="1"/>
      </xdr:nvSpPr>
      <xdr:spPr>
        <a:xfrm>
          <a:off x="93917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1" name="n_2aveValue【福祉施設】&#10;一人当たり面積">
          <a:extLst>
            <a:ext uri="{FF2B5EF4-FFF2-40B4-BE49-F238E27FC236}">
              <a16:creationId xmlns:a16="http://schemas.microsoft.com/office/drawing/2014/main" id="{B669A9DF-F286-42F6-9B53-304FE7B85E82}"/>
            </a:ext>
          </a:extLst>
        </xdr:cNvPr>
        <xdr:cNvSpPr txBox="1"/>
      </xdr:nvSpPr>
      <xdr:spPr>
        <a:xfrm>
          <a:off x="8515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aveValue【福祉施設】&#10;一人当たり面積">
          <a:extLst>
            <a:ext uri="{FF2B5EF4-FFF2-40B4-BE49-F238E27FC236}">
              <a16:creationId xmlns:a16="http://schemas.microsoft.com/office/drawing/2014/main" id="{8A79CA2B-17E5-4E87-AA68-E00E3EDD2E4A}"/>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134456</xdr:rowOff>
    </xdr:from>
    <xdr:ext cx="469744" cy="259045"/>
    <xdr:sp macro="" textlink="">
      <xdr:nvSpPr>
        <xdr:cNvPr id="373" name="n_4aveValue【福祉施設】&#10;一人当たり面積">
          <a:extLst>
            <a:ext uri="{FF2B5EF4-FFF2-40B4-BE49-F238E27FC236}">
              <a16:creationId xmlns:a16="http://schemas.microsoft.com/office/drawing/2014/main" id="{46E3BAF8-47E6-4321-980C-B4B5F570DF52}"/>
            </a:ext>
          </a:extLst>
        </xdr:cNvPr>
        <xdr:cNvSpPr txBox="1"/>
      </xdr:nvSpPr>
      <xdr:spPr>
        <a:xfrm>
          <a:off x="6737427" y="1419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26506</xdr:rowOff>
    </xdr:from>
    <xdr:ext cx="469744" cy="259045"/>
    <xdr:sp macro="" textlink="">
      <xdr:nvSpPr>
        <xdr:cNvPr id="374" name="n_1mainValue【福祉施設】&#10;一人当たり面積">
          <a:extLst>
            <a:ext uri="{FF2B5EF4-FFF2-40B4-BE49-F238E27FC236}">
              <a16:creationId xmlns:a16="http://schemas.microsoft.com/office/drawing/2014/main" id="{5D5FEA79-247E-42C7-90CE-82EF9C57424E}"/>
            </a:ext>
          </a:extLst>
        </xdr:cNvPr>
        <xdr:cNvSpPr txBox="1"/>
      </xdr:nvSpPr>
      <xdr:spPr>
        <a:xfrm>
          <a:off x="9391727" y="1357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26506</xdr:rowOff>
    </xdr:from>
    <xdr:ext cx="469744" cy="259045"/>
    <xdr:sp macro="" textlink="">
      <xdr:nvSpPr>
        <xdr:cNvPr id="375" name="n_2mainValue【福祉施設】&#10;一人当たり面積">
          <a:extLst>
            <a:ext uri="{FF2B5EF4-FFF2-40B4-BE49-F238E27FC236}">
              <a16:creationId xmlns:a16="http://schemas.microsoft.com/office/drawing/2014/main" id="{032E3548-3A95-4251-B668-BA2C301C8430}"/>
            </a:ext>
          </a:extLst>
        </xdr:cNvPr>
        <xdr:cNvSpPr txBox="1"/>
      </xdr:nvSpPr>
      <xdr:spPr>
        <a:xfrm>
          <a:off x="8515427" y="1357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26506</xdr:rowOff>
    </xdr:from>
    <xdr:ext cx="469744" cy="259045"/>
    <xdr:sp macro="" textlink="">
      <xdr:nvSpPr>
        <xdr:cNvPr id="376" name="n_3mainValue【福祉施設】&#10;一人当たり面積">
          <a:extLst>
            <a:ext uri="{FF2B5EF4-FFF2-40B4-BE49-F238E27FC236}">
              <a16:creationId xmlns:a16="http://schemas.microsoft.com/office/drawing/2014/main" id="{A4E5937F-1C23-409E-B262-3C702F9E1E61}"/>
            </a:ext>
          </a:extLst>
        </xdr:cNvPr>
        <xdr:cNvSpPr txBox="1"/>
      </xdr:nvSpPr>
      <xdr:spPr>
        <a:xfrm>
          <a:off x="7626427" y="1357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26506</xdr:rowOff>
    </xdr:from>
    <xdr:ext cx="469744" cy="259045"/>
    <xdr:sp macro="" textlink="">
      <xdr:nvSpPr>
        <xdr:cNvPr id="377" name="n_4mainValue【福祉施設】&#10;一人当たり面積">
          <a:extLst>
            <a:ext uri="{FF2B5EF4-FFF2-40B4-BE49-F238E27FC236}">
              <a16:creationId xmlns:a16="http://schemas.microsoft.com/office/drawing/2014/main" id="{763302C1-8FF2-416C-9557-C43A23BC1DB8}"/>
            </a:ext>
          </a:extLst>
        </xdr:cNvPr>
        <xdr:cNvSpPr txBox="1"/>
      </xdr:nvSpPr>
      <xdr:spPr>
        <a:xfrm>
          <a:off x="6737427" y="1357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88424FE-D8C5-49D8-8263-76C36F32A96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934204AF-D261-4EDB-B2F5-195F66DF08F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C1BBE85-591C-4801-B0C0-5A0DEF1B40E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12E7D807-4822-41CD-9D48-F1E53ABD33D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6AF0765-D8E6-47A2-AE85-33346A77B44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6C0D01C-130C-460D-85CA-24A0DB05639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EDE6DF9-F392-4F8A-9188-1287847D163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79B3742-11DD-44B4-9BAC-3E316262432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8A8D6753-6BAB-4B3F-B881-CBEED70A4CC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16B93E49-3D24-4DB4-8F89-E1423C0BD88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ADED370F-EABA-4D06-B009-8AFCC4FFBE3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2BE51E89-8AB6-4F6F-9478-F7DE63156CAD}"/>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4BE2D0D8-E515-4478-BACF-D0DF74224C52}"/>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C09F7482-FC2A-4CAC-8B7F-82D887024ADB}"/>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7466833D-142E-4B3B-8EF9-5869971CB6AB}"/>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B110F8AA-EA5C-4735-AAD8-3EAFD7560D1A}"/>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F51CDE2B-875A-45E5-AAE8-941CBBAA843C}"/>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726B0C80-55D7-4D56-8115-C2B0B870F8B5}"/>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629D101D-17E0-44DB-A1DE-15BEFF5E8FBD}"/>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8A6F20F7-DC40-4090-831A-8655B6EDA5D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EBACE6F6-46A8-445A-A0C1-223CC189C1B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0FAE9DAA-E2B2-4FCD-A96B-34A8A9E431A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8CEC8938-C66A-454E-BD49-D29FF3FE9149}"/>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61C22641-6672-49AC-B597-88CBC603820E}"/>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9389A9CC-12E3-4937-9BFB-792C39B505F1}"/>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67ECDADA-36BC-4CD7-8A3A-F9E5A3671E20}"/>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47B23680-0938-4076-A211-9016BDBE4A66}"/>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93F22792-B735-40C5-BE5E-EFD6BE0C4DC0}"/>
            </a:ext>
          </a:extLst>
        </xdr:cNvPr>
        <xdr:cNvSpPr txBox="1"/>
      </xdr:nvSpPr>
      <xdr:spPr>
        <a:xfrm>
          <a:off x="4673600" y="1738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731A0C3E-3CEB-4DD1-88BA-16ACB043D744}"/>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96770186-DC22-4371-BAAA-5249DC5ACE13}"/>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C33F3131-CCF1-45BC-8F19-DB8882247F5F}"/>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4146B179-1BC8-48B6-9416-51E0B65850CE}"/>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36830</xdr:rowOff>
    </xdr:from>
    <xdr:to>
      <xdr:col>6</xdr:col>
      <xdr:colOff>38100</xdr:colOff>
      <xdr:row>101</xdr:row>
      <xdr:rowOff>138430</xdr:rowOff>
    </xdr:to>
    <xdr:sp macro="" textlink="">
      <xdr:nvSpPr>
        <xdr:cNvPr id="410" name="フローチャート: 判断 409">
          <a:extLst>
            <a:ext uri="{FF2B5EF4-FFF2-40B4-BE49-F238E27FC236}">
              <a16:creationId xmlns:a16="http://schemas.microsoft.com/office/drawing/2014/main" id="{F7FBDF55-AA89-4C75-A560-CBB2B0731E91}"/>
            </a:ext>
          </a:extLst>
        </xdr:cNvPr>
        <xdr:cNvSpPr/>
      </xdr:nvSpPr>
      <xdr:spPr>
        <a:xfrm>
          <a:off x="1079500" y="1735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7AC4545-4627-4142-81C1-A9B31C65B48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B26C1BB-D07F-4160-82E5-3C080FC268C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9D9541B-DE59-4253-96FB-0976B0F2B7F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A29836B-965D-4BF4-A6C1-AC67E79A72C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F6F6F66-6779-4928-B174-C34B99F98FF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137413</xdr:rowOff>
    </xdr:from>
    <xdr:to>
      <xdr:col>24</xdr:col>
      <xdr:colOff>114300</xdr:colOff>
      <xdr:row>103</xdr:row>
      <xdr:rowOff>67563</xdr:rowOff>
    </xdr:to>
    <xdr:sp macro="" textlink="">
      <xdr:nvSpPr>
        <xdr:cNvPr id="416" name="楕円 415">
          <a:extLst>
            <a:ext uri="{FF2B5EF4-FFF2-40B4-BE49-F238E27FC236}">
              <a16:creationId xmlns:a16="http://schemas.microsoft.com/office/drawing/2014/main" id="{95D94E47-6D3E-4370-B12C-D03BD64983CA}"/>
            </a:ext>
          </a:extLst>
        </xdr:cNvPr>
        <xdr:cNvSpPr/>
      </xdr:nvSpPr>
      <xdr:spPr>
        <a:xfrm>
          <a:off x="4584700" y="176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115840</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ACD25F89-8AD9-4FA2-A145-EB075A864D41}"/>
            </a:ext>
          </a:extLst>
        </xdr:cNvPr>
        <xdr:cNvSpPr txBox="1"/>
      </xdr:nvSpPr>
      <xdr:spPr>
        <a:xfrm>
          <a:off x="4673600" y="17603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89408</xdr:rowOff>
    </xdr:from>
    <xdr:to>
      <xdr:col>20</xdr:col>
      <xdr:colOff>38100</xdr:colOff>
      <xdr:row>103</xdr:row>
      <xdr:rowOff>19558</xdr:rowOff>
    </xdr:to>
    <xdr:sp macro="" textlink="">
      <xdr:nvSpPr>
        <xdr:cNvPr id="418" name="楕円 417">
          <a:extLst>
            <a:ext uri="{FF2B5EF4-FFF2-40B4-BE49-F238E27FC236}">
              <a16:creationId xmlns:a16="http://schemas.microsoft.com/office/drawing/2014/main" id="{001495C7-7046-4C04-B75A-936C5764DEC5}"/>
            </a:ext>
          </a:extLst>
        </xdr:cNvPr>
        <xdr:cNvSpPr/>
      </xdr:nvSpPr>
      <xdr:spPr>
        <a:xfrm>
          <a:off x="3746500" y="1757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140208</xdr:rowOff>
    </xdr:from>
    <xdr:to>
      <xdr:col>24</xdr:col>
      <xdr:colOff>63500</xdr:colOff>
      <xdr:row>103</xdr:row>
      <xdr:rowOff>16763</xdr:rowOff>
    </xdr:to>
    <xdr:cxnSp macro="">
      <xdr:nvCxnSpPr>
        <xdr:cNvPr id="419" name="直線コネクタ 418">
          <a:extLst>
            <a:ext uri="{FF2B5EF4-FFF2-40B4-BE49-F238E27FC236}">
              <a16:creationId xmlns:a16="http://schemas.microsoft.com/office/drawing/2014/main" id="{B34E39FE-C2C0-48DC-866F-EBEF58E2BC8C}"/>
            </a:ext>
          </a:extLst>
        </xdr:cNvPr>
        <xdr:cNvCxnSpPr/>
      </xdr:nvCxnSpPr>
      <xdr:spPr>
        <a:xfrm>
          <a:off x="3797300" y="17628108"/>
          <a:ext cx="8382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39115</xdr:rowOff>
    </xdr:from>
    <xdr:to>
      <xdr:col>15</xdr:col>
      <xdr:colOff>101600</xdr:colOff>
      <xdr:row>102</xdr:row>
      <xdr:rowOff>140715</xdr:rowOff>
    </xdr:to>
    <xdr:sp macro="" textlink="">
      <xdr:nvSpPr>
        <xdr:cNvPr id="420" name="楕円 419">
          <a:extLst>
            <a:ext uri="{FF2B5EF4-FFF2-40B4-BE49-F238E27FC236}">
              <a16:creationId xmlns:a16="http://schemas.microsoft.com/office/drawing/2014/main" id="{204436DB-5BF9-4603-9F91-8CCDBBFA614D}"/>
            </a:ext>
          </a:extLst>
        </xdr:cNvPr>
        <xdr:cNvSpPr/>
      </xdr:nvSpPr>
      <xdr:spPr>
        <a:xfrm>
          <a:off x="2857500" y="1752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89915</xdr:rowOff>
    </xdr:from>
    <xdr:to>
      <xdr:col>19</xdr:col>
      <xdr:colOff>177800</xdr:colOff>
      <xdr:row>102</xdr:row>
      <xdr:rowOff>140208</xdr:rowOff>
    </xdr:to>
    <xdr:cxnSp macro="">
      <xdr:nvCxnSpPr>
        <xdr:cNvPr id="421" name="直線コネクタ 420">
          <a:extLst>
            <a:ext uri="{FF2B5EF4-FFF2-40B4-BE49-F238E27FC236}">
              <a16:creationId xmlns:a16="http://schemas.microsoft.com/office/drawing/2014/main" id="{5A4E1157-1845-4ED4-A4B9-6B3F9CA06EFE}"/>
            </a:ext>
          </a:extLst>
        </xdr:cNvPr>
        <xdr:cNvCxnSpPr/>
      </xdr:nvCxnSpPr>
      <xdr:spPr>
        <a:xfrm>
          <a:off x="2908300" y="17577815"/>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18542</xdr:rowOff>
    </xdr:from>
    <xdr:to>
      <xdr:col>10</xdr:col>
      <xdr:colOff>165100</xdr:colOff>
      <xdr:row>102</xdr:row>
      <xdr:rowOff>120142</xdr:rowOff>
    </xdr:to>
    <xdr:sp macro="" textlink="">
      <xdr:nvSpPr>
        <xdr:cNvPr id="422" name="楕円 421">
          <a:extLst>
            <a:ext uri="{FF2B5EF4-FFF2-40B4-BE49-F238E27FC236}">
              <a16:creationId xmlns:a16="http://schemas.microsoft.com/office/drawing/2014/main" id="{7DD8DE05-462E-484B-8F0D-BBE88B73EA66}"/>
            </a:ext>
          </a:extLst>
        </xdr:cNvPr>
        <xdr:cNvSpPr/>
      </xdr:nvSpPr>
      <xdr:spPr>
        <a:xfrm>
          <a:off x="1968500" y="1750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69342</xdr:rowOff>
    </xdr:from>
    <xdr:to>
      <xdr:col>15</xdr:col>
      <xdr:colOff>50800</xdr:colOff>
      <xdr:row>102</xdr:row>
      <xdr:rowOff>89915</xdr:rowOff>
    </xdr:to>
    <xdr:cxnSp macro="">
      <xdr:nvCxnSpPr>
        <xdr:cNvPr id="423" name="直線コネクタ 422">
          <a:extLst>
            <a:ext uri="{FF2B5EF4-FFF2-40B4-BE49-F238E27FC236}">
              <a16:creationId xmlns:a16="http://schemas.microsoft.com/office/drawing/2014/main" id="{80C65855-CA3D-4B52-80D9-089FACD6D406}"/>
            </a:ext>
          </a:extLst>
        </xdr:cNvPr>
        <xdr:cNvCxnSpPr/>
      </xdr:nvCxnSpPr>
      <xdr:spPr>
        <a:xfrm>
          <a:off x="2019300" y="17557242"/>
          <a:ext cx="88900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144272</xdr:rowOff>
    </xdr:from>
    <xdr:to>
      <xdr:col>6</xdr:col>
      <xdr:colOff>38100</xdr:colOff>
      <xdr:row>102</xdr:row>
      <xdr:rowOff>74422</xdr:rowOff>
    </xdr:to>
    <xdr:sp macro="" textlink="">
      <xdr:nvSpPr>
        <xdr:cNvPr id="424" name="楕円 423">
          <a:extLst>
            <a:ext uri="{FF2B5EF4-FFF2-40B4-BE49-F238E27FC236}">
              <a16:creationId xmlns:a16="http://schemas.microsoft.com/office/drawing/2014/main" id="{D70C085F-A350-4804-823E-B85289FFD288}"/>
            </a:ext>
          </a:extLst>
        </xdr:cNvPr>
        <xdr:cNvSpPr/>
      </xdr:nvSpPr>
      <xdr:spPr>
        <a:xfrm>
          <a:off x="1079500" y="1746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23622</xdr:rowOff>
    </xdr:from>
    <xdr:to>
      <xdr:col>10</xdr:col>
      <xdr:colOff>114300</xdr:colOff>
      <xdr:row>102</xdr:row>
      <xdr:rowOff>69342</xdr:rowOff>
    </xdr:to>
    <xdr:cxnSp macro="">
      <xdr:nvCxnSpPr>
        <xdr:cNvPr id="425" name="直線コネクタ 424">
          <a:extLst>
            <a:ext uri="{FF2B5EF4-FFF2-40B4-BE49-F238E27FC236}">
              <a16:creationId xmlns:a16="http://schemas.microsoft.com/office/drawing/2014/main" id="{B01C5689-0491-44B2-9F34-A044DD7D72E9}"/>
            </a:ext>
          </a:extLst>
        </xdr:cNvPr>
        <xdr:cNvCxnSpPr/>
      </xdr:nvCxnSpPr>
      <xdr:spPr>
        <a:xfrm>
          <a:off x="1130300" y="1751152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619C9D1C-BD4B-4192-A6D5-A0CD55A52B62}"/>
            </a:ext>
          </a:extLst>
        </xdr:cNvPr>
        <xdr:cNvSpPr txBox="1"/>
      </xdr:nvSpPr>
      <xdr:spPr>
        <a:xfrm>
          <a:off x="3582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58208563-2964-4AFF-8BAD-F7047249064E}"/>
            </a:ext>
          </a:extLst>
        </xdr:cNvPr>
        <xdr:cNvSpPr txBox="1"/>
      </xdr:nvSpPr>
      <xdr:spPr>
        <a:xfrm>
          <a:off x="2705744" y="172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2B65145B-B21B-4BEE-9269-B4900399ED4E}"/>
            </a:ext>
          </a:extLst>
        </xdr:cNvPr>
        <xdr:cNvSpPr txBox="1"/>
      </xdr:nvSpPr>
      <xdr:spPr>
        <a:xfrm>
          <a:off x="1816744" y="1723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154957</xdr:rowOff>
    </xdr:from>
    <xdr:ext cx="405111" cy="259045"/>
    <xdr:sp macro="" textlink="">
      <xdr:nvSpPr>
        <xdr:cNvPr id="429" name="n_4aveValue【市民会館】&#10;有形固定資産減価償却率">
          <a:extLst>
            <a:ext uri="{FF2B5EF4-FFF2-40B4-BE49-F238E27FC236}">
              <a16:creationId xmlns:a16="http://schemas.microsoft.com/office/drawing/2014/main" id="{79F52702-678E-49C0-B129-4045AC95B85B}"/>
            </a:ext>
          </a:extLst>
        </xdr:cNvPr>
        <xdr:cNvSpPr txBox="1"/>
      </xdr:nvSpPr>
      <xdr:spPr>
        <a:xfrm>
          <a:off x="92774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10685</xdr:rowOff>
    </xdr:from>
    <xdr:ext cx="405111" cy="259045"/>
    <xdr:sp macro="" textlink="">
      <xdr:nvSpPr>
        <xdr:cNvPr id="430" name="n_1mainValue【市民会館】&#10;有形固定資産減価償却率">
          <a:extLst>
            <a:ext uri="{FF2B5EF4-FFF2-40B4-BE49-F238E27FC236}">
              <a16:creationId xmlns:a16="http://schemas.microsoft.com/office/drawing/2014/main" id="{D82EACEE-1700-48A4-8101-679E2BC5A8F3}"/>
            </a:ext>
          </a:extLst>
        </xdr:cNvPr>
        <xdr:cNvSpPr txBox="1"/>
      </xdr:nvSpPr>
      <xdr:spPr>
        <a:xfrm>
          <a:off x="3582044" y="1767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131842</xdr:rowOff>
    </xdr:from>
    <xdr:ext cx="405111" cy="259045"/>
    <xdr:sp macro="" textlink="">
      <xdr:nvSpPr>
        <xdr:cNvPr id="431" name="n_2mainValue【市民会館】&#10;有形固定資産減価償却率">
          <a:extLst>
            <a:ext uri="{FF2B5EF4-FFF2-40B4-BE49-F238E27FC236}">
              <a16:creationId xmlns:a16="http://schemas.microsoft.com/office/drawing/2014/main" id="{A3D385A2-7A51-4BC9-AA0C-B27EA12ABD80}"/>
            </a:ext>
          </a:extLst>
        </xdr:cNvPr>
        <xdr:cNvSpPr txBox="1"/>
      </xdr:nvSpPr>
      <xdr:spPr>
        <a:xfrm>
          <a:off x="2705744" y="17619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111269</xdr:rowOff>
    </xdr:from>
    <xdr:ext cx="405111" cy="259045"/>
    <xdr:sp macro="" textlink="">
      <xdr:nvSpPr>
        <xdr:cNvPr id="432" name="n_3mainValue【市民会館】&#10;有形固定資産減価償却率">
          <a:extLst>
            <a:ext uri="{FF2B5EF4-FFF2-40B4-BE49-F238E27FC236}">
              <a16:creationId xmlns:a16="http://schemas.microsoft.com/office/drawing/2014/main" id="{F190942B-261A-42BB-9029-DF501E6CFE9B}"/>
            </a:ext>
          </a:extLst>
        </xdr:cNvPr>
        <xdr:cNvSpPr txBox="1"/>
      </xdr:nvSpPr>
      <xdr:spPr>
        <a:xfrm>
          <a:off x="1816744" y="1759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65549</xdr:rowOff>
    </xdr:from>
    <xdr:ext cx="405111" cy="259045"/>
    <xdr:sp macro="" textlink="">
      <xdr:nvSpPr>
        <xdr:cNvPr id="433" name="n_4mainValue【市民会館】&#10;有形固定資産減価償却率">
          <a:extLst>
            <a:ext uri="{FF2B5EF4-FFF2-40B4-BE49-F238E27FC236}">
              <a16:creationId xmlns:a16="http://schemas.microsoft.com/office/drawing/2014/main" id="{9D490BEF-D278-41B0-AA1F-475C8BD17489}"/>
            </a:ext>
          </a:extLst>
        </xdr:cNvPr>
        <xdr:cNvSpPr txBox="1"/>
      </xdr:nvSpPr>
      <xdr:spPr>
        <a:xfrm>
          <a:off x="927744" y="17553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E8532496-8B3F-40CE-AC6E-BC6C4DCFDBA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580E63C7-EBD1-4344-9897-1D7B9942C7D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F4FF6F89-312E-4D1F-8109-248B73D14AC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8BC378BF-2037-4407-9F2E-8EC2320F3D3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ABFB17FA-05A7-47A6-94D5-A47C162534B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7553541E-3285-4475-9348-2BCB9F0D228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A609279-2AAC-41D4-ABCB-947F5953E89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F41B218B-6E9F-4969-8681-63BAE2CC101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FDAE03CF-921D-4926-8E09-129DD2CF561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63554CC3-545E-4260-B81F-F588B8F4E93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D95A135D-7665-4637-AD15-AADC05E97E9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28412A22-5850-4CEE-9609-44E451A39CEE}"/>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CCA3F2C2-AA2C-43EB-9F09-6DDA878D63D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CA28F5E2-8BC0-4EFD-8B2C-5E0DE7914D2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E19FD970-94E0-489B-976B-2F5D4748E72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387448F3-4D08-4BE6-8EE7-8D20085A752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2FF239B4-5FF8-4AA0-A95E-6AF76140CB2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0AD60E63-BC1E-4C7D-BA4D-7DB8F43BE7B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55C47406-FCCC-4EBE-A658-A821A468977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320C9974-3FDC-49B5-A842-38F573799F8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656D1736-1106-4893-A321-BE8E9C27A1D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F204EE39-EC64-4B9D-AE7A-BAFBCE0E920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25EF7275-301F-4637-963B-D3D46976DE7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C079C05C-2A9E-4E39-A9CF-EF78ED842295}"/>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04F064B7-C374-437F-B2E1-5902CD0169A6}"/>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52A85152-0C9E-4F06-9F6E-0E684F833866}"/>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FBEB271C-A605-4F03-B7D5-1F77EB7A633D}"/>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813CC3E0-079D-4BAD-B76E-0F853F5F0B1F}"/>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7638</xdr:rowOff>
    </xdr:from>
    <xdr:ext cx="469744" cy="259045"/>
    <xdr:sp macro="" textlink="">
      <xdr:nvSpPr>
        <xdr:cNvPr id="462" name="【市民会館】&#10;一人当たり面積平均値テキスト">
          <a:extLst>
            <a:ext uri="{FF2B5EF4-FFF2-40B4-BE49-F238E27FC236}">
              <a16:creationId xmlns:a16="http://schemas.microsoft.com/office/drawing/2014/main" id="{AEA52D82-32DD-4633-8100-3194418D77A9}"/>
            </a:ext>
          </a:extLst>
        </xdr:cNvPr>
        <xdr:cNvSpPr txBox="1"/>
      </xdr:nvSpPr>
      <xdr:spPr>
        <a:xfrm>
          <a:off x="10515600" y="18009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3D454978-1FFE-460F-BB6E-467AD292B123}"/>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BD64CF39-66F3-40BE-BF6A-2AFB2EC67C8E}"/>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99B4B06A-653B-4B65-AD7A-8A432E6E9FDF}"/>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8CD11CD6-7B4A-4305-B921-28470E7BB703}"/>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128270</xdr:rowOff>
    </xdr:from>
    <xdr:to>
      <xdr:col>36</xdr:col>
      <xdr:colOff>165100</xdr:colOff>
      <xdr:row>104</xdr:row>
      <xdr:rowOff>58420</xdr:rowOff>
    </xdr:to>
    <xdr:sp macro="" textlink="">
      <xdr:nvSpPr>
        <xdr:cNvPr id="467" name="フローチャート: 判断 466">
          <a:extLst>
            <a:ext uri="{FF2B5EF4-FFF2-40B4-BE49-F238E27FC236}">
              <a16:creationId xmlns:a16="http://schemas.microsoft.com/office/drawing/2014/main" id="{7DE340E3-0269-466F-A8BE-60C4B2B0863C}"/>
            </a:ext>
          </a:extLst>
        </xdr:cNvPr>
        <xdr:cNvSpPr/>
      </xdr:nvSpPr>
      <xdr:spPr>
        <a:xfrm>
          <a:off x="692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BE86EAB-EBB7-467F-A5EC-31382B2664C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275DC0D-4406-4C3E-9C8F-1BEBA228F10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6C24FD0-369B-4A62-A02C-544FFBB7846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29CF2BD-C195-498D-B24A-94CA40EFF78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7A41DA2-760D-49E1-9EBB-8E5CCBE7E7E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162561</xdr:rowOff>
    </xdr:from>
    <xdr:to>
      <xdr:col>55</xdr:col>
      <xdr:colOff>50800</xdr:colOff>
      <xdr:row>101</xdr:row>
      <xdr:rowOff>92711</xdr:rowOff>
    </xdr:to>
    <xdr:sp macro="" textlink="">
      <xdr:nvSpPr>
        <xdr:cNvPr id="473" name="楕円 472">
          <a:extLst>
            <a:ext uri="{FF2B5EF4-FFF2-40B4-BE49-F238E27FC236}">
              <a16:creationId xmlns:a16="http://schemas.microsoft.com/office/drawing/2014/main" id="{4CBE874C-775E-4597-9B9A-8F9CD0103E53}"/>
            </a:ext>
          </a:extLst>
        </xdr:cNvPr>
        <xdr:cNvSpPr/>
      </xdr:nvSpPr>
      <xdr:spPr>
        <a:xfrm>
          <a:off x="104267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13988</xdr:rowOff>
    </xdr:from>
    <xdr:ext cx="469744" cy="259045"/>
    <xdr:sp macro="" textlink="">
      <xdr:nvSpPr>
        <xdr:cNvPr id="474" name="【市民会館】&#10;一人当たり面積該当値テキスト">
          <a:extLst>
            <a:ext uri="{FF2B5EF4-FFF2-40B4-BE49-F238E27FC236}">
              <a16:creationId xmlns:a16="http://schemas.microsoft.com/office/drawing/2014/main" id="{657FAAD9-EA38-495C-BE05-F956361A3200}"/>
            </a:ext>
          </a:extLst>
        </xdr:cNvPr>
        <xdr:cNvSpPr txBox="1"/>
      </xdr:nvSpPr>
      <xdr:spPr>
        <a:xfrm>
          <a:off x="10515600" y="1715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162561</xdr:rowOff>
    </xdr:from>
    <xdr:to>
      <xdr:col>50</xdr:col>
      <xdr:colOff>165100</xdr:colOff>
      <xdr:row>101</xdr:row>
      <xdr:rowOff>92711</xdr:rowOff>
    </xdr:to>
    <xdr:sp macro="" textlink="">
      <xdr:nvSpPr>
        <xdr:cNvPr id="475" name="楕円 474">
          <a:extLst>
            <a:ext uri="{FF2B5EF4-FFF2-40B4-BE49-F238E27FC236}">
              <a16:creationId xmlns:a16="http://schemas.microsoft.com/office/drawing/2014/main" id="{C274B9B3-4DD4-43AB-9B2F-CE3A620E7985}"/>
            </a:ext>
          </a:extLst>
        </xdr:cNvPr>
        <xdr:cNvSpPr/>
      </xdr:nvSpPr>
      <xdr:spPr>
        <a:xfrm>
          <a:off x="95885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41911</xdr:rowOff>
    </xdr:from>
    <xdr:to>
      <xdr:col>55</xdr:col>
      <xdr:colOff>0</xdr:colOff>
      <xdr:row>101</xdr:row>
      <xdr:rowOff>41911</xdr:rowOff>
    </xdr:to>
    <xdr:cxnSp macro="">
      <xdr:nvCxnSpPr>
        <xdr:cNvPr id="476" name="直線コネクタ 475">
          <a:extLst>
            <a:ext uri="{FF2B5EF4-FFF2-40B4-BE49-F238E27FC236}">
              <a16:creationId xmlns:a16="http://schemas.microsoft.com/office/drawing/2014/main" id="{CC3F150B-096E-498A-83DA-D9A20D81DBBE}"/>
            </a:ext>
          </a:extLst>
        </xdr:cNvPr>
        <xdr:cNvCxnSpPr/>
      </xdr:nvCxnSpPr>
      <xdr:spPr>
        <a:xfrm>
          <a:off x="9639300" y="17358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162561</xdr:rowOff>
    </xdr:from>
    <xdr:to>
      <xdr:col>46</xdr:col>
      <xdr:colOff>38100</xdr:colOff>
      <xdr:row>101</xdr:row>
      <xdr:rowOff>92711</xdr:rowOff>
    </xdr:to>
    <xdr:sp macro="" textlink="">
      <xdr:nvSpPr>
        <xdr:cNvPr id="477" name="楕円 476">
          <a:extLst>
            <a:ext uri="{FF2B5EF4-FFF2-40B4-BE49-F238E27FC236}">
              <a16:creationId xmlns:a16="http://schemas.microsoft.com/office/drawing/2014/main" id="{C2EB015F-DC35-4E9C-9AB3-860803F3894A}"/>
            </a:ext>
          </a:extLst>
        </xdr:cNvPr>
        <xdr:cNvSpPr/>
      </xdr:nvSpPr>
      <xdr:spPr>
        <a:xfrm>
          <a:off x="86995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41911</xdr:rowOff>
    </xdr:from>
    <xdr:to>
      <xdr:col>50</xdr:col>
      <xdr:colOff>114300</xdr:colOff>
      <xdr:row>101</xdr:row>
      <xdr:rowOff>41911</xdr:rowOff>
    </xdr:to>
    <xdr:cxnSp macro="">
      <xdr:nvCxnSpPr>
        <xdr:cNvPr id="478" name="直線コネクタ 477">
          <a:extLst>
            <a:ext uri="{FF2B5EF4-FFF2-40B4-BE49-F238E27FC236}">
              <a16:creationId xmlns:a16="http://schemas.microsoft.com/office/drawing/2014/main" id="{441736D1-D913-46D1-AF1C-732C76EEC9C6}"/>
            </a:ext>
          </a:extLst>
        </xdr:cNvPr>
        <xdr:cNvCxnSpPr/>
      </xdr:nvCxnSpPr>
      <xdr:spPr>
        <a:xfrm>
          <a:off x="8750300" y="17358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154939</xdr:rowOff>
    </xdr:from>
    <xdr:to>
      <xdr:col>41</xdr:col>
      <xdr:colOff>101600</xdr:colOff>
      <xdr:row>101</xdr:row>
      <xdr:rowOff>85089</xdr:rowOff>
    </xdr:to>
    <xdr:sp macro="" textlink="">
      <xdr:nvSpPr>
        <xdr:cNvPr id="479" name="楕円 478">
          <a:extLst>
            <a:ext uri="{FF2B5EF4-FFF2-40B4-BE49-F238E27FC236}">
              <a16:creationId xmlns:a16="http://schemas.microsoft.com/office/drawing/2014/main" id="{97853031-7110-4B3F-B8AF-CF4882EED12E}"/>
            </a:ext>
          </a:extLst>
        </xdr:cNvPr>
        <xdr:cNvSpPr/>
      </xdr:nvSpPr>
      <xdr:spPr>
        <a:xfrm>
          <a:off x="7810500" y="1729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34289</xdr:rowOff>
    </xdr:from>
    <xdr:to>
      <xdr:col>45</xdr:col>
      <xdr:colOff>177800</xdr:colOff>
      <xdr:row>101</xdr:row>
      <xdr:rowOff>41911</xdr:rowOff>
    </xdr:to>
    <xdr:cxnSp macro="">
      <xdr:nvCxnSpPr>
        <xdr:cNvPr id="480" name="直線コネクタ 479">
          <a:extLst>
            <a:ext uri="{FF2B5EF4-FFF2-40B4-BE49-F238E27FC236}">
              <a16:creationId xmlns:a16="http://schemas.microsoft.com/office/drawing/2014/main" id="{74A8633F-C140-4616-BE41-8B770ED8FD84}"/>
            </a:ext>
          </a:extLst>
        </xdr:cNvPr>
        <xdr:cNvCxnSpPr/>
      </xdr:nvCxnSpPr>
      <xdr:spPr>
        <a:xfrm>
          <a:off x="7861300" y="173507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154939</xdr:rowOff>
    </xdr:from>
    <xdr:to>
      <xdr:col>36</xdr:col>
      <xdr:colOff>165100</xdr:colOff>
      <xdr:row>101</xdr:row>
      <xdr:rowOff>85089</xdr:rowOff>
    </xdr:to>
    <xdr:sp macro="" textlink="">
      <xdr:nvSpPr>
        <xdr:cNvPr id="481" name="楕円 480">
          <a:extLst>
            <a:ext uri="{FF2B5EF4-FFF2-40B4-BE49-F238E27FC236}">
              <a16:creationId xmlns:a16="http://schemas.microsoft.com/office/drawing/2014/main" id="{104DA7CD-C420-40DE-8D99-65AE8C8D95EB}"/>
            </a:ext>
          </a:extLst>
        </xdr:cNvPr>
        <xdr:cNvSpPr/>
      </xdr:nvSpPr>
      <xdr:spPr>
        <a:xfrm>
          <a:off x="6921500" y="1729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34289</xdr:rowOff>
    </xdr:from>
    <xdr:to>
      <xdr:col>41</xdr:col>
      <xdr:colOff>50800</xdr:colOff>
      <xdr:row>101</xdr:row>
      <xdr:rowOff>34289</xdr:rowOff>
    </xdr:to>
    <xdr:cxnSp macro="">
      <xdr:nvCxnSpPr>
        <xdr:cNvPr id="482" name="直線コネクタ 481">
          <a:extLst>
            <a:ext uri="{FF2B5EF4-FFF2-40B4-BE49-F238E27FC236}">
              <a16:creationId xmlns:a16="http://schemas.microsoft.com/office/drawing/2014/main" id="{8A560BF1-90F5-4864-B7C3-FD75A88A3785}"/>
            </a:ext>
          </a:extLst>
        </xdr:cNvPr>
        <xdr:cNvCxnSpPr/>
      </xdr:nvCxnSpPr>
      <xdr:spPr>
        <a:xfrm>
          <a:off x="6972300" y="17350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129557</xdr:rowOff>
    </xdr:from>
    <xdr:ext cx="469744" cy="259045"/>
    <xdr:sp macro="" textlink="">
      <xdr:nvSpPr>
        <xdr:cNvPr id="483" name="n_1aveValue【市民会館】&#10;一人当たり面積">
          <a:extLst>
            <a:ext uri="{FF2B5EF4-FFF2-40B4-BE49-F238E27FC236}">
              <a16:creationId xmlns:a16="http://schemas.microsoft.com/office/drawing/2014/main" id="{648DADFE-D51B-4983-9C7C-638572E4B7BD}"/>
            </a:ext>
          </a:extLst>
        </xdr:cNvPr>
        <xdr:cNvSpPr txBox="1"/>
      </xdr:nvSpPr>
      <xdr:spPr>
        <a:xfrm>
          <a:off x="93917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129557</xdr:rowOff>
    </xdr:from>
    <xdr:ext cx="469744" cy="259045"/>
    <xdr:sp macro="" textlink="">
      <xdr:nvSpPr>
        <xdr:cNvPr id="484" name="n_2aveValue【市民会館】&#10;一人当たり面積">
          <a:extLst>
            <a:ext uri="{FF2B5EF4-FFF2-40B4-BE49-F238E27FC236}">
              <a16:creationId xmlns:a16="http://schemas.microsoft.com/office/drawing/2014/main" id="{C61069C3-A5E9-46EC-A8D6-04C0D7018D8F}"/>
            </a:ext>
          </a:extLst>
        </xdr:cNvPr>
        <xdr:cNvSpPr txBox="1"/>
      </xdr:nvSpPr>
      <xdr:spPr>
        <a:xfrm>
          <a:off x="8515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129557</xdr:rowOff>
    </xdr:from>
    <xdr:ext cx="469744" cy="259045"/>
    <xdr:sp macro="" textlink="">
      <xdr:nvSpPr>
        <xdr:cNvPr id="485" name="n_3aveValue【市民会館】&#10;一人当たり面積">
          <a:extLst>
            <a:ext uri="{FF2B5EF4-FFF2-40B4-BE49-F238E27FC236}">
              <a16:creationId xmlns:a16="http://schemas.microsoft.com/office/drawing/2014/main" id="{CFF7D98D-1CCE-44BA-B680-C4CCEF3C73A5}"/>
            </a:ext>
          </a:extLst>
        </xdr:cNvPr>
        <xdr:cNvSpPr txBox="1"/>
      </xdr:nvSpPr>
      <xdr:spPr>
        <a:xfrm>
          <a:off x="7626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49547</xdr:rowOff>
    </xdr:from>
    <xdr:ext cx="469744" cy="259045"/>
    <xdr:sp macro="" textlink="">
      <xdr:nvSpPr>
        <xdr:cNvPr id="486" name="n_4aveValue【市民会館】&#10;一人当たり面積">
          <a:extLst>
            <a:ext uri="{FF2B5EF4-FFF2-40B4-BE49-F238E27FC236}">
              <a16:creationId xmlns:a16="http://schemas.microsoft.com/office/drawing/2014/main" id="{8207B1FD-070D-4CF0-A8F5-A071E76E1C59}"/>
            </a:ext>
          </a:extLst>
        </xdr:cNvPr>
        <xdr:cNvSpPr txBox="1"/>
      </xdr:nvSpPr>
      <xdr:spPr>
        <a:xfrm>
          <a:off x="6737427" y="1788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109238</xdr:rowOff>
    </xdr:from>
    <xdr:ext cx="469744" cy="259045"/>
    <xdr:sp macro="" textlink="">
      <xdr:nvSpPr>
        <xdr:cNvPr id="487" name="n_1mainValue【市民会館】&#10;一人当たり面積">
          <a:extLst>
            <a:ext uri="{FF2B5EF4-FFF2-40B4-BE49-F238E27FC236}">
              <a16:creationId xmlns:a16="http://schemas.microsoft.com/office/drawing/2014/main" id="{E2FADC36-475A-46F1-A195-F30AF660D918}"/>
            </a:ext>
          </a:extLst>
        </xdr:cNvPr>
        <xdr:cNvSpPr txBox="1"/>
      </xdr:nvSpPr>
      <xdr:spPr>
        <a:xfrm>
          <a:off x="9391727" y="1708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109238</xdr:rowOff>
    </xdr:from>
    <xdr:ext cx="469744" cy="259045"/>
    <xdr:sp macro="" textlink="">
      <xdr:nvSpPr>
        <xdr:cNvPr id="488" name="n_2mainValue【市民会館】&#10;一人当たり面積">
          <a:extLst>
            <a:ext uri="{FF2B5EF4-FFF2-40B4-BE49-F238E27FC236}">
              <a16:creationId xmlns:a16="http://schemas.microsoft.com/office/drawing/2014/main" id="{189B886B-3AEB-45BD-91FC-B4613BEE864E}"/>
            </a:ext>
          </a:extLst>
        </xdr:cNvPr>
        <xdr:cNvSpPr txBox="1"/>
      </xdr:nvSpPr>
      <xdr:spPr>
        <a:xfrm>
          <a:off x="8515427" y="1708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101616</xdr:rowOff>
    </xdr:from>
    <xdr:ext cx="469744" cy="259045"/>
    <xdr:sp macro="" textlink="">
      <xdr:nvSpPr>
        <xdr:cNvPr id="489" name="n_3mainValue【市民会館】&#10;一人当たり面積">
          <a:extLst>
            <a:ext uri="{FF2B5EF4-FFF2-40B4-BE49-F238E27FC236}">
              <a16:creationId xmlns:a16="http://schemas.microsoft.com/office/drawing/2014/main" id="{18C13408-60EA-4A11-9A3B-AB1B91C761B8}"/>
            </a:ext>
          </a:extLst>
        </xdr:cNvPr>
        <xdr:cNvSpPr txBox="1"/>
      </xdr:nvSpPr>
      <xdr:spPr>
        <a:xfrm>
          <a:off x="7626427" y="1707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101616</xdr:rowOff>
    </xdr:from>
    <xdr:ext cx="469744" cy="259045"/>
    <xdr:sp macro="" textlink="">
      <xdr:nvSpPr>
        <xdr:cNvPr id="490" name="n_4mainValue【市民会館】&#10;一人当たり面積">
          <a:extLst>
            <a:ext uri="{FF2B5EF4-FFF2-40B4-BE49-F238E27FC236}">
              <a16:creationId xmlns:a16="http://schemas.microsoft.com/office/drawing/2014/main" id="{7EEA0628-6F96-4CB1-AC5E-4341CCAC6A14}"/>
            </a:ext>
          </a:extLst>
        </xdr:cNvPr>
        <xdr:cNvSpPr txBox="1"/>
      </xdr:nvSpPr>
      <xdr:spPr>
        <a:xfrm>
          <a:off x="6737427" y="1707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900D7E85-E487-4750-8D87-83EA2448C14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922F91FB-6B81-459D-B72A-CBDB580B608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EECFE41F-436B-4B92-A49B-7F191F1E1F3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82D31563-CDE0-4FA7-9476-D62DD76D795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1966592-8693-45D2-B4C3-3A3EE3C30FE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1F0A2849-DBE9-46F5-B2B6-2399694711F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3A584182-9439-4879-B055-04BB725E7F8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BF2CAC0F-C1D1-4BB2-BF3E-D6FB46A5C7D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98F7B989-9A48-446D-8485-9C88113D63A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7E4CE361-5B74-4A46-A426-EEB0AA2EA37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53DB6D2E-9BC0-4557-8F4D-1251030AD81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F5745B1B-9163-45E1-879E-4A8D6653B69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A6B46BDC-1072-44BA-8B6C-30277A25E61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7BCB76F3-310D-4652-950F-CCCD8F2C88A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A57EA874-B4EE-42D6-938B-29ABE5F41D4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1F6C975E-9B0E-4C52-9AE6-CC5C26733CB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13007ADB-360A-42CE-9FA8-DE5B4D99A17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5F7248AD-AC92-4390-BD12-F9CBFB69CF6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51D623B4-12FE-41DC-9502-AC4243AD07A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957E9E85-49B7-491A-AF3D-C0B9354B21D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790F1914-28BE-4FC4-8005-2A291B91036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CF17BF3F-C221-4284-B23E-D48FC8F5B27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EAD10759-482C-411E-90E7-70A57B70D6B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447D29EE-965D-4FF4-AAEF-E368989C364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1A866D47-2309-44C6-B554-35439CD67C9D}"/>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BA50A23-90F4-4954-8C55-84214F5A5606}"/>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C260D883-4788-4AE9-A9AD-9EE1B53C14C9}"/>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99A1BF55-1B23-4974-8A8F-E9B9F22C220A}"/>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F2CEABDC-93C9-4AD3-AF3D-95BBB8A6CF9A}"/>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510311D4-38C1-4F5C-AD85-31E419D0EB6F}"/>
            </a:ext>
          </a:extLst>
        </xdr:cNvPr>
        <xdr:cNvSpPr txBox="1"/>
      </xdr:nvSpPr>
      <xdr:spPr>
        <a:xfrm>
          <a:off x="16357600" y="6405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8293EB6A-6448-4C02-BD50-C41F520C7598}"/>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14CAAE1E-6B9B-4D72-B111-4A434402DD71}"/>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DCB51024-FCB0-48EE-B104-70CF1F897890}"/>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617F4FAB-9040-41BC-9BD3-76C7FEA78F4B}"/>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82550</xdr:rowOff>
    </xdr:from>
    <xdr:to>
      <xdr:col>67</xdr:col>
      <xdr:colOff>101600</xdr:colOff>
      <xdr:row>38</xdr:row>
      <xdr:rowOff>12700</xdr:rowOff>
    </xdr:to>
    <xdr:sp macro="" textlink="">
      <xdr:nvSpPr>
        <xdr:cNvPr id="525" name="フローチャート: 判断 524">
          <a:extLst>
            <a:ext uri="{FF2B5EF4-FFF2-40B4-BE49-F238E27FC236}">
              <a16:creationId xmlns:a16="http://schemas.microsoft.com/office/drawing/2014/main" id="{6E2A546D-98A2-4337-A0AE-F7E0705CCB16}"/>
            </a:ext>
          </a:extLst>
        </xdr:cNvPr>
        <xdr:cNvSpPr/>
      </xdr:nvSpPr>
      <xdr:spPr>
        <a:xfrm>
          <a:off x="12763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09449A2-BA9C-413F-B0FE-62681F991ED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7071666-A888-4305-827B-0EC038A355B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528591E-E1E2-4172-B6C7-E8877CA89DF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B82AED2-BD39-4B41-BE26-0AD15F4F068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0094F46-AC26-4DDA-9B68-23282272CC2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139700</xdr:rowOff>
    </xdr:from>
    <xdr:to>
      <xdr:col>85</xdr:col>
      <xdr:colOff>177800</xdr:colOff>
      <xdr:row>39</xdr:row>
      <xdr:rowOff>69850</xdr:rowOff>
    </xdr:to>
    <xdr:sp macro="" textlink="">
      <xdr:nvSpPr>
        <xdr:cNvPr id="531" name="楕円 530">
          <a:extLst>
            <a:ext uri="{FF2B5EF4-FFF2-40B4-BE49-F238E27FC236}">
              <a16:creationId xmlns:a16="http://schemas.microsoft.com/office/drawing/2014/main" id="{94ABE279-0AD3-4D6D-A309-4EB42F8DA3B8}"/>
            </a:ext>
          </a:extLst>
        </xdr:cNvPr>
        <xdr:cNvSpPr/>
      </xdr:nvSpPr>
      <xdr:spPr>
        <a:xfrm>
          <a:off x="16268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118127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601B39FB-494F-4454-AD69-E96268ECB710}"/>
            </a:ext>
          </a:extLst>
        </xdr:cNvPr>
        <xdr:cNvSpPr txBox="1"/>
      </xdr:nvSpPr>
      <xdr:spPr>
        <a:xfrm>
          <a:off x="163576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80645</xdr:rowOff>
    </xdr:from>
    <xdr:to>
      <xdr:col>81</xdr:col>
      <xdr:colOff>101600</xdr:colOff>
      <xdr:row>39</xdr:row>
      <xdr:rowOff>10795</xdr:rowOff>
    </xdr:to>
    <xdr:sp macro="" textlink="">
      <xdr:nvSpPr>
        <xdr:cNvPr id="533" name="楕円 532">
          <a:extLst>
            <a:ext uri="{FF2B5EF4-FFF2-40B4-BE49-F238E27FC236}">
              <a16:creationId xmlns:a16="http://schemas.microsoft.com/office/drawing/2014/main" id="{9BC19BF7-12B3-4FCD-8386-89327BA8F236}"/>
            </a:ext>
          </a:extLst>
        </xdr:cNvPr>
        <xdr:cNvSpPr/>
      </xdr:nvSpPr>
      <xdr:spPr>
        <a:xfrm>
          <a:off x="15430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131445</xdr:rowOff>
    </xdr:from>
    <xdr:to>
      <xdr:col>85</xdr:col>
      <xdr:colOff>127000</xdr:colOff>
      <xdr:row>39</xdr:row>
      <xdr:rowOff>19050</xdr:rowOff>
    </xdr:to>
    <xdr:cxnSp macro="">
      <xdr:nvCxnSpPr>
        <xdr:cNvPr id="534" name="直線コネクタ 533">
          <a:extLst>
            <a:ext uri="{FF2B5EF4-FFF2-40B4-BE49-F238E27FC236}">
              <a16:creationId xmlns:a16="http://schemas.microsoft.com/office/drawing/2014/main" id="{E5666E1A-A0E6-4961-B40D-75A333B71873}"/>
            </a:ext>
          </a:extLst>
        </xdr:cNvPr>
        <xdr:cNvCxnSpPr/>
      </xdr:nvCxnSpPr>
      <xdr:spPr>
        <a:xfrm>
          <a:off x="15481300" y="664654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23495</xdr:rowOff>
    </xdr:from>
    <xdr:to>
      <xdr:col>76</xdr:col>
      <xdr:colOff>165100</xdr:colOff>
      <xdr:row>38</xdr:row>
      <xdr:rowOff>125095</xdr:rowOff>
    </xdr:to>
    <xdr:sp macro="" textlink="">
      <xdr:nvSpPr>
        <xdr:cNvPr id="535" name="楕円 534">
          <a:extLst>
            <a:ext uri="{FF2B5EF4-FFF2-40B4-BE49-F238E27FC236}">
              <a16:creationId xmlns:a16="http://schemas.microsoft.com/office/drawing/2014/main" id="{132CCC63-5190-47C7-81F4-FFD9725250CD}"/>
            </a:ext>
          </a:extLst>
        </xdr:cNvPr>
        <xdr:cNvSpPr/>
      </xdr:nvSpPr>
      <xdr:spPr>
        <a:xfrm>
          <a:off x="14541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74295</xdr:rowOff>
    </xdr:from>
    <xdr:to>
      <xdr:col>81</xdr:col>
      <xdr:colOff>50800</xdr:colOff>
      <xdr:row>38</xdr:row>
      <xdr:rowOff>131445</xdr:rowOff>
    </xdr:to>
    <xdr:cxnSp macro="">
      <xdr:nvCxnSpPr>
        <xdr:cNvPr id="536" name="直線コネクタ 535">
          <a:extLst>
            <a:ext uri="{FF2B5EF4-FFF2-40B4-BE49-F238E27FC236}">
              <a16:creationId xmlns:a16="http://schemas.microsoft.com/office/drawing/2014/main" id="{F4BED7A9-1D8C-4BC9-B2DF-2629600EA3F3}"/>
            </a:ext>
          </a:extLst>
        </xdr:cNvPr>
        <xdr:cNvCxnSpPr/>
      </xdr:nvCxnSpPr>
      <xdr:spPr>
        <a:xfrm>
          <a:off x="14592300" y="65893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139700</xdr:rowOff>
    </xdr:from>
    <xdr:to>
      <xdr:col>72</xdr:col>
      <xdr:colOff>38100</xdr:colOff>
      <xdr:row>38</xdr:row>
      <xdr:rowOff>69850</xdr:rowOff>
    </xdr:to>
    <xdr:sp macro="" textlink="">
      <xdr:nvSpPr>
        <xdr:cNvPr id="537" name="楕円 536">
          <a:extLst>
            <a:ext uri="{FF2B5EF4-FFF2-40B4-BE49-F238E27FC236}">
              <a16:creationId xmlns:a16="http://schemas.microsoft.com/office/drawing/2014/main" id="{497448EF-63B2-4124-8A06-ABF9D9A7BC28}"/>
            </a:ext>
          </a:extLst>
        </xdr:cNvPr>
        <xdr:cNvSpPr/>
      </xdr:nvSpPr>
      <xdr:spPr>
        <a:xfrm>
          <a:off x="13652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19050</xdr:rowOff>
    </xdr:from>
    <xdr:to>
      <xdr:col>76</xdr:col>
      <xdr:colOff>114300</xdr:colOff>
      <xdr:row>38</xdr:row>
      <xdr:rowOff>74295</xdr:rowOff>
    </xdr:to>
    <xdr:cxnSp macro="">
      <xdr:nvCxnSpPr>
        <xdr:cNvPr id="538" name="直線コネクタ 537">
          <a:extLst>
            <a:ext uri="{FF2B5EF4-FFF2-40B4-BE49-F238E27FC236}">
              <a16:creationId xmlns:a16="http://schemas.microsoft.com/office/drawing/2014/main" id="{D5A71F9A-7F90-4CDE-A366-37E6BF51DC2F}"/>
            </a:ext>
          </a:extLst>
        </xdr:cNvPr>
        <xdr:cNvCxnSpPr/>
      </xdr:nvCxnSpPr>
      <xdr:spPr>
        <a:xfrm>
          <a:off x="13703300" y="65341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80645</xdr:rowOff>
    </xdr:from>
    <xdr:to>
      <xdr:col>67</xdr:col>
      <xdr:colOff>101600</xdr:colOff>
      <xdr:row>38</xdr:row>
      <xdr:rowOff>10795</xdr:rowOff>
    </xdr:to>
    <xdr:sp macro="" textlink="">
      <xdr:nvSpPr>
        <xdr:cNvPr id="539" name="楕円 538">
          <a:extLst>
            <a:ext uri="{FF2B5EF4-FFF2-40B4-BE49-F238E27FC236}">
              <a16:creationId xmlns:a16="http://schemas.microsoft.com/office/drawing/2014/main" id="{EB9F9277-DA84-4436-B4A1-72855EFBE7C0}"/>
            </a:ext>
          </a:extLst>
        </xdr:cNvPr>
        <xdr:cNvSpPr/>
      </xdr:nvSpPr>
      <xdr:spPr>
        <a:xfrm>
          <a:off x="12763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131445</xdr:rowOff>
    </xdr:from>
    <xdr:to>
      <xdr:col>71</xdr:col>
      <xdr:colOff>177800</xdr:colOff>
      <xdr:row>38</xdr:row>
      <xdr:rowOff>19050</xdr:rowOff>
    </xdr:to>
    <xdr:cxnSp macro="">
      <xdr:nvCxnSpPr>
        <xdr:cNvPr id="540" name="直線コネクタ 539">
          <a:extLst>
            <a:ext uri="{FF2B5EF4-FFF2-40B4-BE49-F238E27FC236}">
              <a16:creationId xmlns:a16="http://schemas.microsoft.com/office/drawing/2014/main" id="{1AAE5423-A21C-465C-B148-7C4DCE2F6C00}"/>
            </a:ext>
          </a:extLst>
        </xdr:cNvPr>
        <xdr:cNvCxnSpPr/>
      </xdr:nvCxnSpPr>
      <xdr:spPr>
        <a:xfrm>
          <a:off x="12814300" y="647509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4D504CB4-F7E2-4008-AD13-E7F4586CB06D}"/>
            </a:ext>
          </a:extLst>
        </xdr:cNvPr>
        <xdr:cNvSpPr txBox="1"/>
      </xdr:nvSpPr>
      <xdr:spPr>
        <a:xfrm>
          <a:off x="152660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62DFDC4-19EE-42CB-B52E-42FA8CAC45FB}"/>
            </a:ext>
          </a:extLst>
        </xdr:cNvPr>
        <xdr:cNvSpPr txBox="1"/>
      </xdr:nvSpPr>
      <xdr:spPr>
        <a:xfrm>
          <a:off x="14389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314E1133-B767-48E9-933B-07E3407C7373}"/>
            </a:ext>
          </a:extLst>
        </xdr:cNvPr>
        <xdr:cNvSpPr txBox="1"/>
      </xdr:nvSpPr>
      <xdr:spPr>
        <a:xfrm>
          <a:off x="13500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3827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773D9799-4C25-4B5A-B6AB-26DB5DDE21A4}"/>
            </a:ext>
          </a:extLst>
        </xdr:cNvPr>
        <xdr:cNvSpPr txBox="1"/>
      </xdr:nvSpPr>
      <xdr:spPr>
        <a:xfrm>
          <a:off x="12611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1922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2FADD4F5-A35B-41F7-969D-0261B1CC71D6}"/>
            </a:ext>
          </a:extLst>
        </xdr:cNvPr>
        <xdr:cNvSpPr txBox="1"/>
      </xdr:nvSpPr>
      <xdr:spPr>
        <a:xfrm>
          <a:off x="152660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116222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A106DD75-D04D-4101-A747-AA60C944458B}"/>
            </a:ext>
          </a:extLst>
        </xdr:cNvPr>
        <xdr:cNvSpPr txBox="1"/>
      </xdr:nvSpPr>
      <xdr:spPr>
        <a:xfrm>
          <a:off x="14389744"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86377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F806CCC3-5C65-4BFA-A4BB-1407A210A667}"/>
            </a:ext>
          </a:extLst>
        </xdr:cNvPr>
        <xdr:cNvSpPr txBox="1"/>
      </xdr:nvSpPr>
      <xdr:spPr>
        <a:xfrm>
          <a:off x="13500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27322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53E650E2-688C-4BC2-82E0-93E85E102A86}"/>
            </a:ext>
          </a:extLst>
        </xdr:cNvPr>
        <xdr:cNvSpPr txBox="1"/>
      </xdr:nvSpPr>
      <xdr:spPr>
        <a:xfrm>
          <a:off x="12611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EB0C1FEF-82AF-4521-AD42-25933E72E82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CD934FBF-C432-4683-BC49-3FA0ED4CC95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8B4FB0EF-11E4-450E-848F-86A34FCB2A5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4AFE2A97-3E75-4CD0-A70A-6DCA61A84CC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D6FB9AC3-9418-41AE-A040-076F714CBA3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70F43E75-EE06-485C-A144-6E6681B4F32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22BA809-F42B-497E-94EA-FA9F55FE2EF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1534A334-489A-4B68-9719-2B3857AC3C4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6CC4683-F3B1-49A5-A3B0-798860515B6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4576178-4568-4205-9CD9-60724D65E2E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E89A345-D542-41E0-B92C-242BB81A8DE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10430230-D56A-4823-AFA8-DE34F974DF6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664D6FA6-378A-460C-80F8-0CC6B7D6B75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50FB50A2-BD7C-4F69-A245-047DBC0E402C}"/>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F55DDCA1-0830-4F55-8E40-8013AEB5080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12442AAB-898D-45A2-ACE8-E45F44E5478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1C973D4A-B5F1-463C-9C7C-5B4BD77AA12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820FADB4-A900-48E5-8C87-C44F4D65E85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0004ECF-79B8-454D-ABF8-3C0F47144DA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AEB69270-A850-42D7-A508-0D43105836E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1378585F-133C-4218-A5FC-CC6C549DB1A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A90F5FF2-2B9F-4FA2-8112-258D60167FF8}"/>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B44EFCFA-F89D-4E3D-9256-4EB510238D2E}"/>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0392DCF0-38AB-4415-9530-4B4FAF0D2341}"/>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B117A424-E320-49E8-B16E-B1F911C6C659}"/>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FCF6B615-CDDD-40E8-A371-9C6E8C9EBD35}"/>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85637C0C-435D-4770-A818-E207C0E0DF35}"/>
            </a:ext>
          </a:extLst>
        </xdr:cNvPr>
        <xdr:cNvSpPr txBox="1"/>
      </xdr:nvSpPr>
      <xdr:spPr>
        <a:xfrm>
          <a:off x="22199600" y="642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42DF8E1D-F40A-4F76-AED3-E7014763C081}"/>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F95F270D-F48D-4399-B5AF-33031F00718E}"/>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CF586174-D15F-455F-8D4D-C284B363D2D2}"/>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D0FFC98C-F00C-4890-BA58-6812F8CD6DE2}"/>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148460</xdr:rowOff>
    </xdr:from>
    <xdr:to>
      <xdr:col>98</xdr:col>
      <xdr:colOff>38100</xdr:colOff>
      <xdr:row>40</xdr:row>
      <xdr:rowOff>78610</xdr:rowOff>
    </xdr:to>
    <xdr:sp macro="" textlink="">
      <xdr:nvSpPr>
        <xdr:cNvPr id="580" name="フローチャート: 判断 579">
          <a:extLst>
            <a:ext uri="{FF2B5EF4-FFF2-40B4-BE49-F238E27FC236}">
              <a16:creationId xmlns:a16="http://schemas.microsoft.com/office/drawing/2014/main" id="{DB51BF4B-60E5-42DB-AFBE-3C2AE34352A4}"/>
            </a:ext>
          </a:extLst>
        </xdr:cNvPr>
        <xdr:cNvSpPr/>
      </xdr:nvSpPr>
      <xdr:spPr>
        <a:xfrm>
          <a:off x="18605500" y="683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0E2E268-9DE3-4A15-9E91-7BB9421FCB4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8AA2EFD-33F1-425E-905D-ED2E15030B4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37DAAC4-27D8-4DE4-8BE0-E886688FC69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899BFBA-FDD6-4DFD-A30E-7408056F95D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1ED6CB1-FAAE-4F37-A068-78FF3387A20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134789</xdr:rowOff>
    </xdr:from>
    <xdr:to>
      <xdr:col>116</xdr:col>
      <xdr:colOff>114300</xdr:colOff>
      <xdr:row>41</xdr:row>
      <xdr:rowOff>64939</xdr:rowOff>
    </xdr:to>
    <xdr:sp macro="" textlink="">
      <xdr:nvSpPr>
        <xdr:cNvPr id="586" name="楕円 585">
          <a:extLst>
            <a:ext uri="{FF2B5EF4-FFF2-40B4-BE49-F238E27FC236}">
              <a16:creationId xmlns:a16="http://schemas.microsoft.com/office/drawing/2014/main" id="{2BE1B168-39C5-4EBD-85E7-B402B987F949}"/>
            </a:ext>
          </a:extLst>
        </xdr:cNvPr>
        <xdr:cNvSpPr/>
      </xdr:nvSpPr>
      <xdr:spPr>
        <a:xfrm>
          <a:off x="22110700" y="699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49716</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0BCAFF78-87A6-4ED1-BF45-04AB497CA119}"/>
            </a:ext>
          </a:extLst>
        </xdr:cNvPr>
        <xdr:cNvSpPr txBox="1"/>
      </xdr:nvSpPr>
      <xdr:spPr>
        <a:xfrm>
          <a:off x="22199600" y="690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136765</xdr:rowOff>
    </xdr:from>
    <xdr:to>
      <xdr:col>112</xdr:col>
      <xdr:colOff>38100</xdr:colOff>
      <xdr:row>41</xdr:row>
      <xdr:rowOff>66915</xdr:rowOff>
    </xdr:to>
    <xdr:sp macro="" textlink="">
      <xdr:nvSpPr>
        <xdr:cNvPr id="588" name="楕円 587">
          <a:extLst>
            <a:ext uri="{FF2B5EF4-FFF2-40B4-BE49-F238E27FC236}">
              <a16:creationId xmlns:a16="http://schemas.microsoft.com/office/drawing/2014/main" id="{F4C5209C-7442-4594-8E17-17EEC64F1953}"/>
            </a:ext>
          </a:extLst>
        </xdr:cNvPr>
        <xdr:cNvSpPr/>
      </xdr:nvSpPr>
      <xdr:spPr>
        <a:xfrm>
          <a:off x="21272500" y="699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14139</xdr:rowOff>
    </xdr:from>
    <xdr:to>
      <xdr:col>116</xdr:col>
      <xdr:colOff>63500</xdr:colOff>
      <xdr:row>41</xdr:row>
      <xdr:rowOff>16115</xdr:rowOff>
    </xdr:to>
    <xdr:cxnSp macro="">
      <xdr:nvCxnSpPr>
        <xdr:cNvPr id="589" name="直線コネクタ 588">
          <a:extLst>
            <a:ext uri="{FF2B5EF4-FFF2-40B4-BE49-F238E27FC236}">
              <a16:creationId xmlns:a16="http://schemas.microsoft.com/office/drawing/2014/main" id="{1D4B5C95-D17F-4AD6-A4D0-E081A073D070}"/>
            </a:ext>
          </a:extLst>
        </xdr:cNvPr>
        <xdr:cNvCxnSpPr/>
      </xdr:nvCxnSpPr>
      <xdr:spPr>
        <a:xfrm flipV="1">
          <a:off x="21323300" y="7043589"/>
          <a:ext cx="838200" cy="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138292</xdr:rowOff>
    </xdr:from>
    <xdr:to>
      <xdr:col>107</xdr:col>
      <xdr:colOff>101600</xdr:colOff>
      <xdr:row>41</xdr:row>
      <xdr:rowOff>68442</xdr:rowOff>
    </xdr:to>
    <xdr:sp macro="" textlink="">
      <xdr:nvSpPr>
        <xdr:cNvPr id="590" name="楕円 589">
          <a:extLst>
            <a:ext uri="{FF2B5EF4-FFF2-40B4-BE49-F238E27FC236}">
              <a16:creationId xmlns:a16="http://schemas.microsoft.com/office/drawing/2014/main" id="{4F87A12C-4C78-4D23-B2EA-AB2EB8024442}"/>
            </a:ext>
          </a:extLst>
        </xdr:cNvPr>
        <xdr:cNvSpPr/>
      </xdr:nvSpPr>
      <xdr:spPr>
        <a:xfrm>
          <a:off x="20383500" y="699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16115</xdr:rowOff>
    </xdr:from>
    <xdr:to>
      <xdr:col>111</xdr:col>
      <xdr:colOff>177800</xdr:colOff>
      <xdr:row>41</xdr:row>
      <xdr:rowOff>17642</xdr:rowOff>
    </xdr:to>
    <xdr:cxnSp macro="">
      <xdr:nvCxnSpPr>
        <xdr:cNvPr id="591" name="直線コネクタ 590">
          <a:extLst>
            <a:ext uri="{FF2B5EF4-FFF2-40B4-BE49-F238E27FC236}">
              <a16:creationId xmlns:a16="http://schemas.microsoft.com/office/drawing/2014/main" id="{B9AD40A3-7EAD-4913-8D63-829B756E945F}"/>
            </a:ext>
          </a:extLst>
        </xdr:cNvPr>
        <xdr:cNvCxnSpPr/>
      </xdr:nvCxnSpPr>
      <xdr:spPr>
        <a:xfrm flipV="1">
          <a:off x="20434300" y="7045565"/>
          <a:ext cx="889000" cy="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140569</xdr:rowOff>
    </xdr:from>
    <xdr:to>
      <xdr:col>102</xdr:col>
      <xdr:colOff>165100</xdr:colOff>
      <xdr:row>41</xdr:row>
      <xdr:rowOff>70719</xdr:rowOff>
    </xdr:to>
    <xdr:sp macro="" textlink="">
      <xdr:nvSpPr>
        <xdr:cNvPr id="592" name="楕円 591">
          <a:extLst>
            <a:ext uri="{FF2B5EF4-FFF2-40B4-BE49-F238E27FC236}">
              <a16:creationId xmlns:a16="http://schemas.microsoft.com/office/drawing/2014/main" id="{6CDEE012-B469-432C-BDC2-734129C49641}"/>
            </a:ext>
          </a:extLst>
        </xdr:cNvPr>
        <xdr:cNvSpPr/>
      </xdr:nvSpPr>
      <xdr:spPr>
        <a:xfrm>
          <a:off x="19494500" y="699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17642</xdr:rowOff>
    </xdr:from>
    <xdr:to>
      <xdr:col>107</xdr:col>
      <xdr:colOff>50800</xdr:colOff>
      <xdr:row>41</xdr:row>
      <xdr:rowOff>19919</xdr:rowOff>
    </xdr:to>
    <xdr:cxnSp macro="">
      <xdr:nvCxnSpPr>
        <xdr:cNvPr id="593" name="直線コネクタ 592">
          <a:extLst>
            <a:ext uri="{FF2B5EF4-FFF2-40B4-BE49-F238E27FC236}">
              <a16:creationId xmlns:a16="http://schemas.microsoft.com/office/drawing/2014/main" id="{3888BB08-510A-4851-B034-74CBA5C81487}"/>
            </a:ext>
          </a:extLst>
        </xdr:cNvPr>
        <xdr:cNvCxnSpPr/>
      </xdr:nvCxnSpPr>
      <xdr:spPr>
        <a:xfrm flipV="1">
          <a:off x="19545300" y="7047092"/>
          <a:ext cx="889000" cy="2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142270</xdr:rowOff>
    </xdr:from>
    <xdr:to>
      <xdr:col>98</xdr:col>
      <xdr:colOff>38100</xdr:colOff>
      <xdr:row>41</xdr:row>
      <xdr:rowOff>72420</xdr:rowOff>
    </xdr:to>
    <xdr:sp macro="" textlink="">
      <xdr:nvSpPr>
        <xdr:cNvPr id="594" name="楕円 593">
          <a:extLst>
            <a:ext uri="{FF2B5EF4-FFF2-40B4-BE49-F238E27FC236}">
              <a16:creationId xmlns:a16="http://schemas.microsoft.com/office/drawing/2014/main" id="{830B4933-5C95-4993-A725-A9C428186374}"/>
            </a:ext>
          </a:extLst>
        </xdr:cNvPr>
        <xdr:cNvSpPr/>
      </xdr:nvSpPr>
      <xdr:spPr>
        <a:xfrm>
          <a:off x="18605500" y="700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19919</xdr:rowOff>
    </xdr:from>
    <xdr:to>
      <xdr:col>102</xdr:col>
      <xdr:colOff>114300</xdr:colOff>
      <xdr:row>41</xdr:row>
      <xdr:rowOff>21620</xdr:rowOff>
    </xdr:to>
    <xdr:cxnSp macro="">
      <xdr:nvCxnSpPr>
        <xdr:cNvPr id="595" name="直線コネクタ 594">
          <a:extLst>
            <a:ext uri="{FF2B5EF4-FFF2-40B4-BE49-F238E27FC236}">
              <a16:creationId xmlns:a16="http://schemas.microsoft.com/office/drawing/2014/main" id="{09C97E48-AC68-4C2A-BA73-0AB3E9DB8F46}"/>
            </a:ext>
          </a:extLst>
        </xdr:cNvPr>
        <xdr:cNvCxnSpPr/>
      </xdr:nvCxnSpPr>
      <xdr:spPr>
        <a:xfrm flipV="1">
          <a:off x="18656300" y="7049369"/>
          <a:ext cx="889000" cy="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3E74ADEB-7274-4E4C-B777-0D39C66978E2}"/>
            </a:ext>
          </a:extLst>
        </xdr:cNvPr>
        <xdr:cNvSpPr txBox="1"/>
      </xdr:nvSpPr>
      <xdr:spPr>
        <a:xfrm>
          <a:off x="21043411" y="634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EC102ACF-A943-4246-AC6E-1F5AC745FC44}"/>
            </a:ext>
          </a:extLst>
        </xdr:cNvPr>
        <xdr:cNvSpPr txBox="1"/>
      </xdr:nvSpPr>
      <xdr:spPr>
        <a:xfrm>
          <a:off x="20167111" y="635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D4692E56-F6E4-4E72-8A30-8A950874ABBC}"/>
            </a:ext>
          </a:extLst>
        </xdr:cNvPr>
        <xdr:cNvSpPr txBox="1"/>
      </xdr:nvSpPr>
      <xdr:spPr>
        <a:xfrm>
          <a:off x="19278111" y="63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95137</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4AE9D118-1ED6-434E-88BD-2B5D052DFA81}"/>
            </a:ext>
          </a:extLst>
        </xdr:cNvPr>
        <xdr:cNvSpPr txBox="1"/>
      </xdr:nvSpPr>
      <xdr:spPr>
        <a:xfrm>
          <a:off x="18389111" y="661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58042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EA49B5B5-CBB8-4953-9FA3-CAFBAB7AF373}"/>
            </a:ext>
          </a:extLst>
        </xdr:cNvPr>
        <xdr:cNvSpPr txBox="1"/>
      </xdr:nvSpPr>
      <xdr:spPr>
        <a:xfrm>
          <a:off x="21043411" y="708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59569</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7F734739-5B88-496A-B2E3-7E0D80D90517}"/>
            </a:ext>
          </a:extLst>
        </xdr:cNvPr>
        <xdr:cNvSpPr txBox="1"/>
      </xdr:nvSpPr>
      <xdr:spPr>
        <a:xfrm>
          <a:off x="20167111" y="708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61846</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28A50701-F782-4200-8E0E-1585F3C4986D}"/>
            </a:ext>
          </a:extLst>
        </xdr:cNvPr>
        <xdr:cNvSpPr txBox="1"/>
      </xdr:nvSpPr>
      <xdr:spPr>
        <a:xfrm>
          <a:off x="19278111" y="7091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63547</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29354F0A-A109-4829-B3DF-690FEBFDD10E}"/>
            </a:ext>
          </a:extLst>
        </xdr:cNvPr>
        <xdr:cNvSpPr txBox="1"/>
      </xdr:nvSpPr>
      <xdr:spPr>
        <a:xfrm>
          <a:off x="18389111" y="709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564FD22-2628-4335-82A2-FAA81D7227C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25EB8BE7-96A5-43E9-8FAF-4B0A76BF455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D0FDA34A-ADBD-46F1-92F0-7716AE30B7E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B6854DED-DC7E-4743-8C96-042508E0196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795BABDA-D428-4166-AEE6-01667BC7F4F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6BE9481-DD5F-457D-9C62-4046E059763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C919F623-482C-4675-B6AF-E1074251444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805285CB-AF90-4DD9-A407-EAD54209FF1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27AA6480-D0E9-44A2-889F-738971C78AA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DE7D49C7-E1E6-4235-9962-53EB80FED07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471023DA-D220-4071-894D-22893E8C4D4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BA72EAC1-9EAC-40EC-AA06-38ADFA5E2E1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F5AB6021-C5AD-4952-AA72-D21CC8F03AE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2D82C926-4590-464E-9E18-5C42F3C0F12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D182F994-4A73-4899-888E-0D4BE49AC92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3BD05BF7-0C58-4088-A3A2-02CB167A906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1F867A0E-4C60-4D13-83C9-07519955778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208F85F0-581A-4599-8F3E-1F86E4E7376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747386F3-7D15-44A7-9FDA-4A2D41CA0AA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42C4BD8C-413B-4CD5-A80C-9B1C036AD64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70B6790D-59D6-4D6A-83EB-8582AE03B99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489319FA-A1F1-4896-817C-08F7743E237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0B4D1FB0-226E-44CB-AB1B-4C69053398E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725A87AE-D114-4E25-AA59-78CE43B2566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430FF28E-6DBC-4C6D-A199-E660D0A3197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474D76BE-AB12-4DD1-A0BE-0CFEF8FB53FF}"/>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43C69761-0AA7-4335-B335-3399DC77766F}"/>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353470D2-530E-4FCA-B006-3F21E4FCBC5C}"/>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CFB6D7C6-3665-4333-A6A8-8D4CFF2E47A4}"/>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1CF1F0B0-6D89-4B44-8329-34AF5D095444}"/>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E061CDC4-0076-486A-9D7D-886DF80E86FE}"/>
            </a:ext>
          </a:extLst>
        </xdr:cNvPr>
        <xdr:cNvSpPr txBox="1"/>
      </xdr:nvSpPr>
      <xdr:spPr>
        <a:xfrm>
          <a:off x="16357600" y="1020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C1C4D8DF-A42B-4E36-B2FD-8AD6F20AE9EC}"/>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CFCE36E7-0E3E-4707-B49D-D5D703488389}"/>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2F9DCAD0-AB83-4B96-83A4-BC05A57FF416}"/>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108B7B12-435A-4A43-BFE1-0B915B534EE0}"/>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117384</xdr:rowOff>
    </xdr:from>
    <xdr:to>
      <xdr:col>67</xdr:col>
      <xdr:colOff>101600</xdr:colOff>
      <xdr:row>60</xdr:row>
      <xdr:rowOff>47534</xdr:rowOff>
    </xdr:to>
    <xdr:sp macro="" textlink="">
      <xdr:nvSpPr>
        <xdr:cNvPr id="639" name="フローチャート: 判断 638">
          <a:extLst>
            <a:ext uri="{FF2B5EF4-FFF2-40B4-BE49-F238E27FC236}">
              <a16:creationId xmlns:a16="http://schemas.microsoft.com/office/drawing/2014/main" id="{125A3ACD-7250-4337-97A7-49C1231A5BAF}"/>
            </a:ext>
          </a:extLst>
        </xdr:cNvPr>
        <xdr:cNvSpPr/>
      </xdr:nvSpPr>
      <xdr:spPr>
        <a:xfrm>
          <a:off x="12763500" y="1023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EB715FB-C39D-48F3-A62B-5531A9502FB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3AA2D084-EFB9-4563-8C25-EB324A3BD75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B29F684-8577-421D-AD80-4798C2A8037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B21C27E-38A4-4C37-A637-78A37931350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DED19D6-8070-4D29-8B5D-A67A899BBD2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16147</xdr:rowOff>
    </xdr:from>
    <xdr:to>
      <xdr:col>85</xdr:col>
      <xdr:colOff>177800</xdr:colOff>
      <xdr:row>62</xdr:row>
      <xdr:rowOff>117747</xdr:rowOff>
    </xdr:to>
    <xdr:sp macro="" textlink="">
      <xdr:nvSpPr>
        <xdr:cNvPr id="645" name="楕円 644">
          <a:extLst>
            <a:ext uri="{FF2B5EF4-FFF2-40B4-BE49-F238E27FC236}">
              <a16:creationId xmlns:a16="http://schemas.microsoft.com/office/drawing/2014/main" id="{CC77D594-C6E8-4C16-B408-537237FAF2E1}"/>
            </a:ext>
          </a:extLst>
        </xdr:cNvPr>
        <xdr:cNvSpPr/>
      </xdr:nvSpPr>
      <xdr:spPr>
        <a:xfrm>
          <a:off x="162687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166024</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CC07BC95-9547-4770-9380-7A91DA0E14B0}"/>
            </a:ext>
          </a:extLst>
        </xdr:cNvPr>
        <xdr:cNvSpPr txBox="1"/>
      </xdr:nvSpPr>
      <xdr:spPr>
        <a:xfrm>
          <a:off x="16357600"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140244</xdr:rowOff>
    </xdr:from>
    <xdr:to>
      <xdr:col>81</xdr:col>
      <xdr:colOff>101600</xdr:colOff>
      <xdr:row>62</xdr:row>
      <xdr:rowOff>70394</xdr:rowOff>
    </xdr:to>
    <xdr:sp macro="" textlink="">
      <xdr:nvSpPr>
        <xdr:cNvPr id="647" name="楕円 646">
          <a:extLst>
            <a:ext uri="{FF2B5EF4-FFF2-40B4-BE49-F238E27FC236}">
              <a16:creationId xmlns:a16="http://schemas.microsoft.com/office/drawing/2014/main" id="{D9844AB7-3682-4534-B5DB-A111705298BB}"/>
            </a:ext>
          </a:extLst>
        </xdr:cNvPr>
        <xdr:cNvSpPr/>
      </xdr:nvSpPr>
      <xdr:spPr>
        <a:xfrm>
          <a:off x="15430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19594</xdr:rowOff>
    </xdr:from>
    <xdr:to>
      <xdr:col>85</xdr:col>
      <xdr:colOff>127000</xdr:colOff>
      <xdr:row>62</xdr:row>
      <xdr:rowOff>66947</xdr:rowOff>
    </xdr:to>
    <xdr:cxnSp macro="">
      <xdr:nvCxnSpPr>
        <xdr:cNvPr id="648" name="直線コネクタ 647">
          <a:extLst>
            <a:ext uri="{FF2B5EF4-FFF2-40B4-BE49-F238E27FC236}">
              <a16:creationId xmlns:a16="http://schemas.microsoft.com/office/drawing/2014/main" id="{CD0BFE62-FAFB-422B-8A22-9403AEF51348}"/>
            </a:ext>
          </a:extLst>
        </xdr:cNvPr>
        <xdr:cNvCxnSpPr/>
      </xdr:nvCxnSpPr>
      <xdr:spPr>
        <a:xfrm>
          <a:off x="15481300" y="10649494"/>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127181</xdr:rowOff>
    </xdr:from>
    <xdr:to>
      <xdr:col>76</xdr:col>
      <xdr:colOff>165100</xdr:colOff>
      <xdr:row>64</xdr:row>
      <xdr:rowOff>57331</xdr:rowOff>
    </xdr:to>
    <xdr:sp macro="" textlink="">
      <xdr:nvSpPr>
        <xdr:cNvPr id="649" name="楕円 648">
          <a:extLst>
            <a:ext uri="{FF2B5EF4-FFF2-40B4-BE49-F238E27FC236}">
              <a16:creationId xmlns:a16="http://schemas.microsoft.com/office/drawing/2014/main" id="{BFDC8822-A587-4D56-9B5D-39A786599096}"/>
            </a:ext>
          </a:extLst>
        </xdr:cNvPr>
        <xdr:cNvSpPr/>
      </xdr:nvSpPr>
      <xdr:spPr>
        <a:xfrm>
          <a:off x="14541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19594</xdr:rowOff>
    </xdr:from>
    <xdr:to>
      <xdr:col>81</xdr:col>
      <xdr:colOff>50800</xdr:colOff>
      <xdr:row>64</xdr:row>
      <xdr:rowOff>6531</xdr:rowOff>
    </xdr:to>
    <xdr:cxnSp macro="">
      <xdr:nvCxnSpPr>
        <xdr:cNvPr id="650" name="直線コネクタ 649">
          <a:extLst>
            <a:ext uri="{FF2B5EF4-FFF2-40B4-BE49-F238E27FC236}">
              <a16:creationId xmlns:a16="http://schemas.microsoft.com/office/drawing/2014/main" id="{BFB221C2-A3AF-4080-8D75-EC082BBAFD98}"/>
            </a:ext>
          </a:extLst>
        </xdr:cNvPr>
        <xdr:cNvCxnSpPr/>
      </xdr:nvCxnSpPr>
      <xdr:spPr>
        <a:xfrm flipV="1">
          <a:off x="14592300" y="10649494"/>
          <a:ext cx="889000" cy="32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73297</xdr:rowOff>
    </xdr:from>
    <xdr:to>
      <xdr:col>72</xdr:col>
      <xdr:colOff>38100</xdr:colOff>
      <xdr:row>64</xdr:row>
      <xdr:rowOff>3447</xdr:rowOff>
    </xdr:to>
    <xdr:sp macro="" textlink="">
      <xdr:nvSpPr>
        <xdr:cNvPr id="651" name="楕円 650">
          <a:extLst>
            <a:ext uri="{FF2B5EF4-FFF2-40B4-BE49-F238E27FC236}">
              <a16:creationId xmlns:a16="http://schemas.microsoft.com/office/drawing/2014/main" id="{085DDB11-95CD-48E1-9327-51DC4DCFBDDC}"/>
            </a:ext>
          </a:extLst>
        </xdr:cNvPr>
        <xdr:cNvSpPr/>
      </xdr:nvSpPr>
      <xdr:spPr>
        <a:xfrm>
          <a:off x="13652500" y="108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124097</xdr:rowOff>
    </xdr:from>
    <xdr:to>
      <xdr:col>76</xdr:col>
      <xdr:colOff>114300</xdr:colOff>
      <xdr:row>64</xdr:row>
      <xdr:rowOff>6531</xdr:rowOff>
    </xdr:to>
    <xdr:cxnSp macro="">
      <xdr:nvCxnSpPr>
        <xdr:cNvPr id="652" name="直線コネクタ 651">
          <a:extLst>
            <a:ext uri="{FF2B5EF4-FFF2-40B4-BE49-F238E27FC236}">
              <a16:creationId xmlns:a16="http://schemas.microsoft.com/office/drawing/2014/main" id="{D812F441-6F12-4A38-B57D-EC8365869D82}"/>
            </a:ext>
          </a:extLst>
        </xdr:cNvPr>
        <xdr:cNvCxnSpPr/>
      </xdr:nvCxnSpPr>
      <xdr:spPr>
        <a:xfrm>
          <a:off x="13703300" y="10925447"/>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19413</xdr:rowOff>
    </xdr:from>
    <xdr:to>
      <xdr:col>67</xdr:col>
      <xdr:colOff>101600</xdr:colOff>
      <xdr:row>63</xdr:row>
      <xdr:rowOff>121013</xdr:rowOff>
    </xdr:to>
    <xdr:sp macro="" textlink="">
      <xdr:nvSpPr>
        <xdr:cNvPr id="653" name="楕円 652">
          <a:extLst>
            <a:ext uri="{FF2B5EF4-FFF2-40B4-BE49-F238E27FC236}">
              <a16:creationId xmlns:a16="http://schemas.microsoft.com/office/drawing/2014/main" id="{065817D8-CC0E-4876-B5C4-F341D70A403F}"/>
            </a:ext>
          </a:extLst>
        </xdr:cNvPr>
        <xdr:cNvSpPr/>
      </xdr:nvSpPr>
      <xdr:spPr>
        <a:xfrm>
          <a:off x="12763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70213</xdr:rowOff>
    </xdr:from>
    <xdr:to>
      <xdr:col>71</xdr:col>
      <xdr:colOff>177800</xdr:colOff>
      <xdr:row>63</xdr:row>
      <xdr:rowOff>124097</xdr:rowOff>
    </xdr:to>
    <xdr:cxnSp macro="">
      <xdr:nvCxnSpPr>
        <xdr:cNvPr id="654" name="直線コネクタ 653">
          <a:extLst>
            <a:ext uri="{FF2B5EF4-FFF2-40B4-BE49-F238E27FC236}">
              <a16:creationId xmlns:a16="http://schemas.microsoft.com/office/drawing/2014/main" id="{91CA07A8-A114-46CF-A443-6623EAEDE5F7}"/>
            </a:ext>
          </a:extLst>
        </xdr:cNvPr>
        <xdr:cNvCxnSpPr/>
      </xdr:nvCxnSpPr>
      <xdr:spPr>
        <a:xfrm>
          <a:off x="12814300" y="1087156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618CB3DA-D11D-469D-8E85-B0755A0C8907}"/>
            </a:ext>
          </a:extLst>
        </xdr:cNvPr>
        <xdr:cNvSpPr txBox="1"/>
      </xdr:nvSpPr>
      <xdr:spPr>
        <a:xfrm>
          <a:off x="15266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70CC06D8-3C48-461E-8D78-F56CEFEE8CE4}"/>
            </a:ext>
          </a:extLst>
        </xdr:cNvPr>
        <xdr:cNvSpPr txBox="1"/>
      </xdr:nvSpPr>
      <xdr:spPr>
        <a:xfrm>
          <a:off x="14389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80870EE7-3209-4CF7-B2A4-794A8BC2CC1D}"/>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64061</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3180114A-BE5D-42F8-9309-5697E8A76D72}"/>
            </a:ext>
          </a:extLst>
        </xdr:cNvPr>
        <xdr:cNvSpPr txBox="1"/>
      </xdr:nvSpPr>
      <xdr:spPr>
        <a:xfrm>
          <a:off x="126117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61521</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0C153CC8-A8A6-4141-9D00-9B1492664E68}"/>
            </a:ext>
          </a:extLst>
        </xdr:cNvPr>
        <xdr:cNvSpPr txBox="1"/>
      </xdr:nvSpPr>
      <xdr:spPr>
        <a:xfrm>
          <a:off x="152660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48458</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2D7BB92B-A0F5-4570-A316-306ABA1B0286}"/>
            </a:ext>
          </a:extLst>
        </xdr:cNvPr>
        <xdr:cNvSpPr txBox="1"/>
      </xdr:nvSpPr>
      <xdr:spPr>
        <a:xfrm>
          <a:off x="14389744" y="1102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166024</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40F50FA6-47F5-43D8-B553-A94D4092B7F5}"/>
            </a:ext>
          </a:extLst>
        </xdr:cNvPr>
        <xdr:cNvSpPr txBox="1"/>
      </xdr:nvSpPr>
      <xdr:spPr>
        <a:xfrm>
          <a:off x="13500744" y="1096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112140</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B1D3AA45-738C-405E-B2C2-E51F2E2A93CF}"/>
            </a:ext>
          </a:extLst>
        </xdr:cNvPr>
        <xdr:cNvSpPr txBox="1"/>
      </xdr:nvSpPr>
      <xdr:spPr>
        <a:xfrm>
          <a:off x="12611744" y="1091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4EAA2264-8DC0-4248-97BD-DDFD45F03CC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F68CD926-2738-44BD-B7FB-8A901C0B246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BAD7C1CF-4448-4692-A1E2-785A619EC8F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38DDC4A1-7EEA-4918-AA44-45F535CB70E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D42DC128-8D1B-460A-9BDC-C07FA510A48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593CB64-7A1A-47EB-8B55-411462A535E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2C011239-67C8-4BCA-BBCA-8A3C595BFBB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D3FC27CE-EA2C-4770-9585-7C6D3929F25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1BD5AC58-2D30-462A-AF2D-0058C9FED2B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C512BC47-373F-4CBA-B05B-AC392226C62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96CC3F1E-AEFA-46DD-908C-92C269D0FCB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530596A0-691E-4F2F-8005-4827587E635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C7C2F8E3-2FDE-42ED-9A31-FE458EC6BAF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4990E1E3-1891-46C1-9F0B-C718CE43718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8685AB12-C5DC-4B00-8551-CF62057EBB4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92CAA1C4-2824-47E0-B26E-DE01DBE58FD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E3801A12-9D92-47EE-BFE0-A61A3E9E343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2061DF85-D247-4D63-B3D6-37F457D9D96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B587385A-8980-4BDD-AB6D-70BBABF31E1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C190E288-5FCA-42AD-B245-24B92A436EE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C5878CE9-7653-4066-9C09-5FB191FF364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6B626532-55A7-4ABB-B205-06CC1879C25B}"/>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78A31F4A-B746-45A6-A2B1-B886AC782BF1}"/>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8F580608-0C30-4A24-98EC-476A0537893F}"/>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E6549C0F-B696-42E5-9350-B03BBC7D415A}"/>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2A392317-0B3D-419D-A3E1-F38566A423F3}"/>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347913AE-3D29-4098-86D2-3840478EFD52}"/>
            </a:ext>
          </a:extLst>
        </xdr:cNvPr>
        <xdr:cNvSpPr txBox="1"/>
      </xdr:nvSpPr>
      <xdr:spPr>
        <a:xfrm>
          <a:off x="22199600" y="1040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A0B645B7-EBC3-4CE4-802A-79F4F588FD08}"/>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CD3B174B-2978-4AED-9668-A6BB56628319}"/>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2F9E9167-DF62-4507-B06E-79D14D274882}"/>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DB0E059B-DCE7-47BD-B6AE-DDF7F03D25DA}"/>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120650</xdr:rowOff>
    </xdr:from>
    <xdr:to>
      <xdr:col>98</xdr:col>
      <xdr:colOff>38100</xdr:colOff>
      <xdr:row>62</xdr:row>
      <xdr:rowOff>50800</xdr:rowOff>
    </xdr:to>
    <xdr:sp macro="" textlink="">
      <xdr:nvSpPr>
        <xdr:cNvPr id="694" name="フローチャート: 判断 693">
          <a:extLst>
            <a:ext uri="{FF2B5EF4-FFF2-40B4-BE49-F238E27FC236}">
              <a16:creationId xmlns:a16="http://schemas.microsoft.com/office/drawing/2014/main" id="{FFD8F1AC-861D-48B5-A5B6-8A3D8F2F37FC}"/>
            </a:ext>
          </a:extLst>
        </xdr:cNvPr>
        <xdr:cNvSpPr/>
      </xdr:nvSpPr>
      <xdr:spPr>
        <a:xfrm>
          <a:off x="18605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5FBF19E3-DEF3-4757-BF11-F5080F9DCF5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54AA423-2B49-4BC8-9015-A336DCE6E77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0A94DCF-AC98-4E70-B191-2C4C3FF9462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2ADEB228-D143-4C05-9CA2-CC7B77FA1AB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64807AD-AAD1-4EA8-872A-8F5C87E9B80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74930</xdr:rowOff>
    </xdr:from>
    <xdr:to>
      <xdr:col>116</xdr:col>
      <xdr:colOff>114300</xdr:colOff>
      <xdr:row>64</xdr:row>
      <xdr:rowOff>5080</xdr:rowOff>
    </xdr:to>
    <xdr:sp macro="" textlink="">
      <xdr:nvSpPr>
        <xdr:cNvPr id="700" name="楕円 699">
          <a:extLst>
            <a:ext uri="{FF2B5EF4-FFF2-40B4-BE49-F238E27FC236}">
              <a16:creationId xmlns:a16="http://schemas.microsoft.com/office/drawing/2014/main" id="{D44539E6-7F7C-44CE-9756-863DB621E535}"/>
            </a:ext>
          </a:extLst>
        </xdr:cNvPr>
        <xdr:cNvSpPr/>
      </xdr:nvSpPr>
      <xdr:spPr>
        <a:xfrm>
          <a:off x="221107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161307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67FB4823-9340-409A-81E6-E983B03E573A}"/>
            </a:ext>
          </a:extLst>
        </xdr:cNvPr>
        <xdr:cNvSpPr txBox="1"/>
      </xdr:nvSpPr>
      <xdr:spPr>
        <a:xfrm>
          <a:off x="22199600" y="1079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74930</xdr:rowOff>
    </xdr:from>
    <xdr:to>
      <xdr:col>112</xdr:col>
      <xdr:colOff>38100</xdr:colOff>
      <xdr:row>64</xdr:row>
      <xdr:rowOff>5080</xdr:rowOff>
    </xdr:to>
    <xdr:sp macro="" textlink="">
      <xdr:nvSpPr>
        <xdr:cNvPr id="702" name="楕円 701">
          <a:extLst>
            <a:ext uri="{FF2B5EF4-FFF2-40B4-BE49-F238E27FC236}">
              <a16:creationId xmlns:a16="http://schemas.microsoft.com/office/drawing/2014/main" id="{7B381B73-99F1-4810-852D-3115BBC74BBA}"/>
            </a:ext>
          </a:extLst>
        </xdr:cNvPr>
        <xdr:cNvSpPr/>
      </xdr:nvSpPr>
      <xdr:spPr>
        <a:xfrm>
          <a:off x="21272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125730</xdr:rowOff>
    </xdr:from>
    <xdr:to>
      <xdr:col>116</xdr:col>
      <xdr:colOff>63500</xdr:colOff>
      <xdr:row>63</xdr:row>
      <xdr:rowOff>125730</xdr:rowOff>
    </xdr:to>
    <xdr:cxnSp macro="">
      <xdr:nvCxnSpPr>
        <xdr:cNvPr id="703" name="直線コネクタ 702">
          <a:extLst>
            <a:ext uri="{FF2B5EF4-FFF2-40B4-BE49-F238E27FC236}">
              <a16:creationId xmlns:a16="http://schemas.microsoft.com/office/drawing/2014/main" id="{692A6912-B7C9-4327-A31F-326AD3858AEC}"/>
            </a:ext>
          </a:extLst>
        </xdr:cNvPr>
        <xdr:cNvCxnSpPr/>
      </xdr:nvCxnSpPr>
      <xdr:spPr>
        <a:xfrm>
          <a:off x="21323300" y="1092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74930</xdr:rowOff>
    </xdr:from>
    <xdr:to>
      <xdr:col>107</xdr:col>
      <xdr:colOff>101600</xdr:colOff>
      <xdr:row>64</xdr:row>
      <xdr:rowOff>5080</xdr:rowOff>
    </xdr:to>
    <xdr:sp macro="" textlink="">
      <xdr:nvSpPr>
        <xdr:cNvPr id="704" name="楕円 703">
          <a:extLst>
            <a:ext uri="{FF2B5EF4-FFF2-40B4-BE49-F238E27FC236}">
              <a16:creationId xmlns:a16="http://schemas.microsoft.com/office/drawing/2014/main" id="{93834AC1-ACD4-4F0D-86BA-0AAE0982AC5C}"/>
            </a:ext>
          </a:extLst>
        </xdr:cNvPr>
        <xdr:cNvSpPr/>
      </xdr:nvSpPr>
      <xdr:spPr>
        <a:xfrm>
          <a:off x="20383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125730</xdr:rowOff>
    </xdr:from>
    <xdr:to>
      <xdr:col>111</xdr:col>
      <xdr:colOff>177800</xdr:colOff>
      <xdr:row>63</xdr:row>
      <xdr:rowOff>125730</xdr:rowOff>
    </xdr:to>
    <xdr:cxnSp macro="">
      <xdr:nvCxnSpPr>
        <xdr:cNvPr id="705" name="直線コネクタ 704">
          <a:extLst>
            <a:ext uri="{FF2B5EF4-FFF2-40B4-BE49-F238E27FC236}">
              <a16:creationId xmlns:a16="http://schemas.microsoft.com/office/drawing/2014/main" id="{0E1F8063-890D-4D43-8EC5-AAD51C7246ED}"/>
            </a:ext>
          </a:extLst>
        </xdr:cNvPr>
        <xdr:cNvCxnSpPr/>
      </xdr:nvCxnSpPr>
      <xdr:spPr>
        <a:xfrm>
          <a:off x="20434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74930</xdr:rowOff>
    </xdr:from>
    <xdr:to>
      <xdr:col>102</xdr:col>
      <xdr:colOff>165100</xdr:colOff>
      <xdr:row>64</xdr:row>
      <xdr:rowOff>5080</xdr:rowOff>
    </xdr:to>
    <xdr:sp macro="" textlink="">
      <xdr:nvSpPr>
        <xdr:cNvPr id="706" name="楕円 705">
          <a:extLst>
            <a:ext uri="{FF2B5EF4-FFF2-40B4-BE49-F238E27FC236}">
              <a16:creationId xmlns:a16="http://schemas.microsoft.com/office/drawing/2014/main" id="{71B731A3-8BAF-4FD5-8A03-E72A1FF99190}"/>
            </a:ext>
          </a:extLst>
        </xdr:cNvPr>
        <xdr:cNvSpPr/>
      </xdr:nvSpPr>
      <xdr:spPr>
        <a:xfrm>
          <a:off x="19494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125730</xdr:rowOff>
    </xdr:from>
    <xdr:to>
      <xdr:col>107</xdr:col>
      <xdr:colOff>50800</xdr:colOff>
      <xdr:row>63</xdr:row>
      <xdr:rowOff>125730</xdr:rowOff>
    </xdr:to>
    <xdr:cxnSp macro="">
      <xdr:nvCxnSpPr>
        <xdr:cNvPr id="707" name="直線コネクタ 706">
          <a:extLst>
            <a:ext uri="{FF2B5EF4-FFF2-40B4-BE49-F238E27FC236}">
              <a16:creationId xmlns:a16="http://schemas.microsoft.com/office/drawing/2014/main" id="{86C294B5-2DDD-4567-97F6-EF5EB32FC38F}"/>
            </a:ext>
          </a:extLst>
        </xdr:cNvPr>
        <xdr:cNvCxnSpPr/>
      </xdr:nvCxnSpPr>
      <xdr:spPr>
        <a:xfrm>
          <a:off x="19545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74930</xdr:rowOff>
    </xdr:from>
    <xdr:to>
      <xdr:col>98</xdr:col>
      <xdr:colOff>38100</xdr:colOff>
      <xdr:row>64</xdr:row>
      <xdr:rowOff>5080</xdr:rowOff>
    </xdr:to>
    <xdr:sp macro="" textlink="">
      <xdr:nvSpPr>
        <xdr:cNvPr id="708" name="楕円 707">
          <a:extLst>
            <a:ext uri="{FF2B5EF4-FFF2-40B4-BE49-F238E27FC236}">
              <a16:creationId xmlns:a16="http://schemas.microsoft.com/office/drawing/2014/main" id="{4A3EA956-6805-4027-B95C-FE242E139492}"/>
            </a:ext>
          </a:extLst>
        </xdr:cNvPr>
        <xdr:cNvSpPr/>
      </xdr:nvSpPr>
      <xdr:spPr>
        <a:xfrm>
          <a:off x="18605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125730</xdr:rowOff>
    </xdr:from>
    <xdr:to>
      <xdr:col>102</xdr:col>
      <xdr:colOff>114300</xdr:colOff>
      <xdr:row>63</xdr:row>
      <xdr:rowOff>125730</xdr:rowOff>
    </xdr:to>
    <xdr:cxnSp macro="">
      <xdr:nvCxnSpPr>
        <xdr:cNvPr id="709" name="直線コネクタ 708">
          <a:extLst>
            <a:ext uri="{FF2B5EF4-FFF2-40B4-BE49-F238E27FC236}">
              <a16:creationId xmlns:a16="http://schemas.microsoft.com/office/drawing/2014/main" id="{6AD5A8D9-57CF-45D2-82EB-94DFD6F25226}"/>
            </a:ext>
          </a:extLst>
        </xdr:cNvPr>
        <xdr:cNvCxnSpPr/>
      </xdr:nvCxnSpPr>
      <xdr:spPr>
        <a:xfrm>
          <a:off x="18656300" y="1092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1F4C9E2F-8BFF-49C5-9D08-EC3E85EF8B18}"/>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2C3CF6FD-5B83-41A9-88A6-096D55743D12}"/>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76F35E3A-7366-4369-A581-FC5CE090F070}"/>
            </a:ext>
          </a:extLst>
        </xdr:cNvPr>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67327</xdr:rowOff>
    </xdr:from>
    <xdr:ext cx="469744" cy="259045"/>
    <xdr:sp macro="" textlink="">
      <xdr:nvSpPr>
        <xdr:cNvPr id="713" name="n_4aveValue【保健センター・保健所】&#10;一人当たり面積">
          <a:extLst>
            <a:ext uri="{FF2B5EF4-FFF2-40B4-BE49-F238E27FC236}">
              <a16:creationId xmlns:a16="http://schemas.microsoft.com/office/drawing/2014/main" id="{55765441-0D3F-4B5E-A45E-3D9CA8D63A1E}"/>
            </a:ext>
          </a:extLst>
        </xdr:cNvPr>
        <xdr:cNvSpPr txBox="1"/>
      </xdr:nvSpPr>
      <xdr:spPr>
        <a:xfrm>
          <a:off x="18421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167657</xdr:rowOff>
    </xdr:from>
    <xdr:ext cx="469744" cy="259045"/>
    <xdr:sp macro="" textlink="">
      <xdr:nvSpPr>
        <xdr:cNvPr id="714" name="n_1mainValue【保健センター・保健所】&#10;一人当たり面積">
          <a:extLst>
            <a:ext uri="{FF2B5EF4-FFF2-40B4-BE49-F238E27FC236}">
              <a16:creationId xmlns:a16="http://schemas.microsoft.com/office/drawing/2014/main" id="{F5E98613-8926-46FD-9D38-1A720D365D4E}"/>
            </a:ext>
          </a:extLst>
        </xdr:cNvPr>
        <xdr:cNvSpPr txBox="1"/>
      </xdr:nvSpPr>
      <xdr:spPr>
        <a:xfrm>
          <a:off x="210757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167657</xdr:rowOff>
    </xdr:from>
    <xdr:ext cx="469744" cy="259045"/>
    <xdr:sp macro="" textlink="">
      <xdr:nvSpPr>
        <xdr:cNvPr id="715" name="n_2mainValue【保健センター・保健所】&#10;一人当たり面積">
          <a:extLst>
            <a:ext uri="{FF2B5EF4-FFF2-40B4-BE49-F238E27FC236}">
              <a16:creationId xmlns:a16="http://schemas.microsoft.com/office/drawing/2014/main" id="{F2C8B363-0DAC-46D7-B818-39C2A0AC3201}"/>
            </a:ext>
          </a:extLst>
        </xdr:cNvPr>
        <xdr:cNvSpPr txBox="1"/>
      </xdr:nvSpPr>
      <xdr:spPr>
        <a:xfrm>
          <a:off x="20199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167657</xdr:rowOff>
    </xdr:from>
    <xdr:ext cx="469744" cy="259045"/>
    <xdr:sp macro="" textlink="">
      <xdr:nvSpPr>
        <xdr:cNvPr id="716" name="n_3mainValue【保健センター・保健所】&#10;一人当たり面積">
          <a:extLst>
            <a:ext uri="{FF2B5EF4-FFF2-40B4-BE49-F238E27FC236}">
              <a16:creationId xmlns:a16="http://schemas.microsoft.com/office/drawing/2014/main" id="{D83041C4-B005-4AAB-8705-CC57EBBF11E9}"/>
            </a:ext>
          </a:extLst>
        </xdr:cNvPr>
        <xdr:cNvSpPr txBox="1"/>
      </xdr:nvSpPr>
      <xdr:spPr>
        <a:xfrm>
          <a:off x="19310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167657</xdr:rowOff>
    </xdr:from>
    <xdr:ext cx="469744" cy="259045"/>
    <xdr:sp macro="" textlink="">
      <xdr:nvSpPr>
        <xdr:cNvPr id="717" name="n_4mainValue【保健センター・保健所】&#10;一人当たり面積">
          <a:extLst>
            <a:ext uri="{FF2B5EF4-FFF2-40B4-BE49-F238E27FC236}">
              <a16:creationId xmlns:a16="http://schemas.microsoft.com/office/drawing/2014/main" id="{580BA1AF-40AA-471C-BA13-BEDB3B54DD98}"/>
            </a:ext>
          </a:extLst>
        </xdr:cNvPr>
        <xdr:cNvSpPr txBox="1"/>
      </xdr:nvSpPr>
      <xdr:spPr>
        <a:xfrm>
          <a:off x="184214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AA665946-BFA3-4E14-8F95-20CD73AD4B1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C4D893E0-E0F7-40A8-8167-D0E3190A0D0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2912835F-4D9A-4E79-A325-DE4A6CE2B7F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E28C30F5-E330-4F8F-A348-0E5501B6662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51106494-40A0-4BA8-9FD4-D7F53FFDCD6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EBCFD576-102C-4F90-BD50-1457E694AFF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B87B2417-D943-40C6-8123-F09D5791FA9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7CF03510-4893-4178-AB88-46029A72180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96600E6C-046A-4B71-A358-E9DD6816E1C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83F1AFA4-D1DC-4456-ABBC-32AFA5BCCF3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A2052D1E-EE73-4F08-A4B7-77B2C0BF6F3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540C24B5-4A12-4481-A061-72EC61A834F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EC318FB2-B661-4A50-A1BA-D7BFA6EBD0D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4F7F6480-2691-453D-A375-2AF9B3EC200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0104CF4F-1FA8-48D8-BCB4-7987C5AC321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7FDFD8E9-D2B0-40EE-A79D-01E030E1AAD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27373740-D2EC-4C4B-A183-D7AD739EB29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0BF3C633-56BC-4A54-8238-00021907AA9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7B21BA65-D7F3-49D5-8C05-391964D4034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D3F0C7AC-4F9D-487C-BED2-4CBC0EDE7F2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D979E26A-F018-4413-8BF8-B2B1CA0A266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91DE9FC9-368E-4B64-8E6E-124F896E76C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827C6B0B-1C6A-4292-BA54-B55BD699DC0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D42C9D7C-0593-4F1A-8AFB-9CA28E32D11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3BA4043C-E5CF-41B6-BF95-294A3A2D1644}"/>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489DDDFD-E40F-4EDC-BB68-C634274E17A1}"/>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2AF4C270-E7ED-44B3-A6FA-1A6738D2744A}"/>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F1D19978-D88C-4EAE-8BB0-E7A44BCB78AF}"/>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48C16660-0AB0-407D-8778-9FDB7BC3B847}"/>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39B164BA-BBFC-4BE3-B4BF-549E7F8F976B}"/>
            </a:ext>
          </a:extLst>
        </xdr:cNvPr>
        <xdr:cNvSpPr txBox="1"/>
      </xdr:nvSpPr>
      <xdr:spPr>
        <a:xfrm>
          <a:off x="1635760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A497C5EA-5DAD-48AE-842E-E339744790B3}"/>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E5BBED2D-DF79-4ED5-8041-3CDAF745E520}"/>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A628A410-ADE4-4642-958D-A158A1DF8D90}"/>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A24DBAFF-C488-4091-A7D5-C4BAE4D3F4C2}"/>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76836</xdr:rowOff>
    </xdr:from>
    <xdr:to>
      <xdr:col>67</xdr:col>
      <xdr:colOff>101600</xdr:colOff>
      <xdr:row>84</xdr:row>
      <xdr:rowOff>6986</xdr:rowOff>
    </xdr:to>
    <xdr:sp macro="" textlink="">
      <xdr:nvSpPr>
        <xdr:cNvPr id="752" name="フローチャート: 判断 751">
          <a:extLst>
            <a:ext uri="{FF2B5EF4-FFF2-40B4-BE49-F238E27FC236}">
              <a16:creationId xmlns:a16="http://schemas.microsoft.com/office/drawing/2014/main" id="{D0FBD94B-6E31-4A3D-8FF5-B8DF4D7329F1}"/>
            </a:ext>
          </a:extLst>
        </xdr:cNvPr>
        <xdr:cNvSpPr/>
      </xdr:nvSpPr>
      <xdr:spPr>
        <a:xfrm>
          <a:off x="12763500" y="1430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8B9D1EA8-A2E7-404C-B010-064A7132286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BE62E584-6316-4534-878D-D9FCE3C027A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615B1F1-E20A-4F27-800F-CEBC9244ABF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CD604044-6ED7-432B-A69C-6B258E7FD7C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BF589795-B5B5-4E36-8CC2-710FBDC06DB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17780</xdr:rowOff>
    </xdr:from>
    <xdr:to>
      <xdr:col>85</xdr:col>
      <xdr:colOff>177800</xdr:colOff>
      <xdr:row>85</xdr:row>
      <xdr:rowOff>119380</xdr:rowOff>
    </xdr:to>
    <xdr:sp macro="" textlink="">
      <xdr:nvSpPr>
        <xdr:cNvPr id="758" name="楕円 757">
          <a:extLst>
            <a:ext uri="{FF2B5EF4-FFF2-40B4-BE49-F238E27FC236}">
              <a16:creationId xmlns:a16="http://schemas.microsoft.com/office/drawing/2014/main" id="{8D2A4A9E-30C6-4826-BA8A-10772E1BF9AA}"/>
            </a:ext>
          </a:extLst>
        </xdr:cNvPr>
        <xdr:cNvSpPr/>
      </xdr:nvSpPr>
      <xdr:spPr>
        <a:xfrm>
          <a:off x="162687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104157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3D5EF37B-E73C-490B-AC4B-52B039E171AA}"/>
            </a:ext>
          </a:extLst>
        </xdr:cNvPr>
        <xdr:cNvSpPr txBox="1"/>
      </xdr:nvSpPr>
      <xdr:spPr>
        <a:xfrm>
          <a:off x="16357600" y="1450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636</xdr:rowOff>
    </xdr:from>
    <xdr:to>
      <xdr:col>81</xdr:col>
      <xdr:colOff>101600</xdr:colOff>
      <xdr:row>85</xdr:row>
      <xdr:rowOff>102236</xdr:rowOff>
    </xdr:to>
    <xdr:sp macro="" textlink="">
      <xdr:nvSpPr>
        <xdr:cNvPr id="760" name="楕円 759">
          <a:extLst>
            <a:ext uri="{FF2B5EF4-FFF2-40B4-BE49-F238E27FC236}">
              <a16:creationId xmlns:a16="http://schemas.microsoft.com/office/drawing/2014/main" id="{76C0CFD3-4B7C-4F0D-9B5D-579528F379AD}"/>
            </a:ext>
          </a:extLst>
        </xdr:cNvPr>
        <xdr:cNvSpPr/>
      </xdr:nvSpPr>
      <xdr:spPr>
        <a:xfrm>
          <a:off x="15430500" y="1457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51436</xdr:rowOff>
    </xdr:from>
    <xdr:to>
      <xdr:col>85</xdr:col>
      <xdr:colOff>127000</xdr:colOff>
      <xdr:row>85</xdr:row>
      <xdr:rowOff>68580</xdr:rowOff>
    </xdr:to>
    <xdr:cxnSp macro="">
      <xdr:nvCxnSpPr>
        <xdr:cNvPr id="761" name="直線コネクタ 760">
          <a:extLst>
            <a:ext uri="{FF2B5EF4-FFF2-40B4-BE49-F238E27FC236}">
              <a16:creationId xmlns:a16="http://schemas.microsoft.com/office/drawing/2014/main" id="{43F87388-CDF7-4A57-8730-4BB9C4484C36}"/>
            </a:ext>
          </a:extLst>
        </xdr:cNvPr>
        <xdr:cNvCxnSpPr/>
      </xdr:nvCxnSpPr>
      <xdr:spPr>
        <a:xfrm>
          <a:off x="15481300" y="14624686"/>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153036</xdr:rowOff>
    </xdr:from>
    <xdr:to>
      <xdr:col>76</xdr:col>
      <xdr:colOff>165100</xdr:colOff>
      <xdr:row>85</xdr:row>
      <xdr:rowOff>83186</xdr:rowOff>
    </xdr:to>
    <xdr:sp macro="" textlink="">
      <xdr:nvSpPr>
        <xdr:cNvPr id="762" name="楕円 761">
          <a:extLst>
            <a:ext uri="{FF2B5EF4-FFF2-40B4-BE49-F238E27FC236}">
              <a16:creationId xmlns:a16="http://schemas.microsoft.com/office/drawing/2014/main" id="{27984E5C-0E9A-4B5B-9C28-CB9ED13C5F25}"/>
            </a:ext>
          </a:extLst>
        </xdr:cNvPr>
        <xdr:cNvSpPr/>
      </xdr:nvSpPr>
      <xdr:spPr>
        <a:xfrm>
          <a:off x="14541500" y="145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32386</xdr:rowOff>
    </xdr:from>
    <xdr:to>
      <xdr:col>81</xdr:col>
      <xdr:colOff>50800</xdr:colOff>
      <xdr:row>85</xdr:row>
      <xdr:rowOff>51436</xdr:rowOff>
    </xdr:to>
    <xdr:cxnSp macro="">
      <xdr:nvCxnSpPr>
        <xdr:cNvPr id="763" name="直線コネクタ 762">
          <a:extLst>
            <a:ext uri="{FF2B5EF4-FFF2-40B4-BE49-F238E27FC236}">
              <a16:creationId xmlns:a16="http://schemas.microsoft.com/office/drawing/2014/main" id="{906CFCE3-5675-4895-80E3-3FEF36877FBD}"/>
            </a:ext>
          </a:extLst>
        </xdr:cNvPr>
        <xdr:cNvCxnSpPr/>
      </xdr:nvCxnSpPr>
      <xdr:spPr>
        <a:xfrm>
          <a:off x="14592300" y="146056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10161</xdr:rowOff>
    </xdr:from>
    <xdr:to>
      <xdr:col>72</xdr:col>
      <xdr:colOff>38100</xdr:colOff>
      <xdr:row>85</xdr:row>
      <xdr:rowOff>111761</xdr:rowOff>
    </xdr:to>
    <xdr:sp macro="" textlink="">
      <xdr:nvSpPr>
        <xdr:cNvPr id="764" name="楕円 763">
          <a:extLst>
            <a:ext uri="{FF2B5EF4-FFF2-40B4-BE49-F238E27FC236}">
              <a16:creationId xmlns:a16="http://schemas.microsoft.com/office/drawing/2014/main" id="{869B9404-6D18-460D-93A2-97137A5F3621}"/>
            </a:ext>
          </a:extLst>
        </xdr:cNvPr>
        <xdr:cNvSpPr/>
      </xdr:nvSpPr>
      <xdr:spPr>
        <a:xfrm>
          <a:off x="13652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32386</xdr:rowOff>
    </xdr:from>
    <xdr:to>
      <xdr:col>76</xdr:col>
      <xdr:colOff>114300</xdr:colOff>
      <xdr:row>85</xdr:row>
      <xdr:rowOff>60961</xdr:rowOff>
    </xdr:to>
    <xdr:cxnSp macro="">
      <xdr:nvCxnSpPr>
        <xdr:cNvPr id="765" name="直線コネクタ 764">
          <a:extLst>
            <a:ext uri="{FF2B5EF4-FFF2-40B4-BE49-F238E27FC236}">
              <a16:creationId xmlns:a16="http://schemas.microsoft.com/office/drawing/2014/main" id="{1F571AAB-5593-4ED6-AC2A-CF8D7ABBA9E5}"/>
            </a:ext>
          </a:extLst>
        </xdr:cNvPr>
        <xdr:cNvCxnSpPr/>
      </xdr:nvCxnSpPr>
      <xdr:spPr>
        <a:xfrm flipV="1">
          <a:off x="13703300" y="1460563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168275</xdr:rowOff>
    </xdr:from>
    <xdr:to>
      <xdr:col>67</xdr:col>
      <xdr:colOff>101600</xdr:colOff>
      <xdr:row>85</xdr:row>
      <xdr:rowOff>98425</xdr:rowOff>
    </xdr:to>
    <xdr:sp macro="" textlink="">
      <xdr:nvSpPr>
        <xdr:cNvPr id="766" name="楕円 765">
          <a:extLst>
            <a:ext uri="{FF2B5EF4-FFF2-40B4-BE49-F238E27FC236}">
              <a16:creationId xmlns:a16="http://schemas.microsoft.com/office/drawing/2014/main" id="{5F93EB20-6AC8-4233-B190-866BCB6C8E0D}"/>
            </a:ext>
          </a:extLst>
        </xdr:cNvPr>
        <xdr:cNvSpPr/>
      </xdr:nvSpPr>
      <xdr:spPr>
        <a:xfrm>
          <a:off x="12763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47625</xdr:rowOff>
    </xdr:from>
    <xdr:to>
      <xdr:col>71</xdr:col>
      <xdr:colOff>177800</xdr:colOff>
      <xdr:row>85</xdr:row>
      <xdr:rowOff>60961</xdr:rowOff>
    </xdr:to>
    <xdr:cxnSp macro="">
      <xdr:nvCxnSpPr>
        <xdr:cNvPr id="767" name="直線コネクタ 766">
          <a:extLst>
            <a:ext uri="{FF2B5EF4-FFF2-40B4-BE49-F238E27FC236}">
              <a16:creationId xmlns:a16="http://schemas.microsoft.com/office/drawing/2014/main" id="{6CAB2A3F-90F7-48BA-98A6-03D020694885}"/>
            </a:ext>
          </a:extLst>
        </xdr:cNvPr>
        <xdr:cNvCxnSpPr/>
      </xdr:nvCxnSpPr>
      <xdr:spPr>
        <a:xfrm>
          <a:off x="12814300" y="146208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141622</xdr:rowOff>
    </xdr:from>
    <xdr:ext cx="405111" cy="259045"/>
    <xdr:sp macro="" textlink="">
      <xdr:nvSpPr>
        <xdr:cNvPr id="768" name="n_1aveValue【消防施設】&#10;有形固定資産減価償却率">
          <a:extLst>
            <a:ext uri="{FF2B5EF4-FFF2-40B4-BE49-F238E27FC236}">
              <a16:creationId xmlns:a16="http://schemas.microsoft.com/office/drawing/2014/main" id="{DAA55EE2-59F0-4C8E-AE43-62E0DFAF212C}"/>
            </a:ext>
          </a:extLst>
        </xdr:cNvPr>
        <xdr:cNvSpPr txBox="1"/>
      </xdr:nvSpPr>
      <xdr:spPr>
        <a:xfrm>
          <a:off x="15266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769" name="n_2aveValue【消防施設】&#10;有形固定資産減価償却率">
          <a:extLst>
            <a:ext uri="{FF2B5EF4-FFF2-40B4-BE49-F238E27FC236}">
              <a16:creationId xmlns:a16="http://schemas.microsoft.com/office/drawing/2014/main" id="{E106A6E6-E799-458F-A34F-513275BB6F19}"/>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770" name="n_3aveValue【消防施設】&#10;有形固定資産減価償却率">
          <a:extLst>
            <a:ext uri="{FF2B5EF4-FFF2-40B4-BE49-F238E27FC236}">
              <a16:creationId xmlns:a16="http://schemas.microsoft.com/office/drawing/2014/main" id="{1BC9D166-1223-45DC-99A3-A8C5336D7D28}"/>
            </a:ext>
          </a:extLst>
        </xdr:cNvPr>
        <xdr:cNvSpPr txBox="1"/>
      </xdr:nvSpPr>
      <xdr:spPr>
        <a:xfrm>
          <a:off x="135007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23513</xdr:rowOff>
    </xdr:from>
    <xdr:ext cx="405111" cy="259045"/>
    <xdr:sp macro="" textlink="">
      <xdr:nvSpPr>
        <xdr:cNvPr id="771" name="n_4aveValue【消防施設】&#10;有形固定資産減価償却率">
          <a:extLst>
            <a:ext uri="{FF2B5EF4-FFF2-40B4-BE49-F238E27FC236}">
              <a16:creationId xmlns:a16="http://schemas.microsoft.com/office/drawing/2014/main" id="{1F0571EC-5E23-440C-A92C-CADE72CABF13}"/>
            </a:ext>
          </a:extLst>
        </xdr:cNvPr>
        <xdr:cNvSpPr txBox="1"/>
      </xdr:nvSpPr>
      <xdr:spPr>
        <a:xfrm>
          <a:off x="12611744" y="1408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93363</xdr:rowOff>
    </xdr:from>
    <xdr:ext cx="405111" cy="259045"/>
    <xdr:sp macro="" textlink="">
      <xdr:nvSpPr>
        <xdr:cNvPr id="772" name="n_1mainValue【消防施設】&#10;有形固定資産減価償却率">
          <a:extLst>
            <a:ext uri="{FF2B5EF4-FFF2-40B4-BE49-F238E27FC236}">
              <a16:creationId xmlns:a16="http://schemas.microsoft.com/office/drawing/2014/main" id="{D83854CF-8379-47DD-B43B-E50EA968EEE8}"/>
            </a:ext>
          </a:extLst>
        </xdr:cNvPr>
        <xdr:cNvSpPr txBox="1"/>
      </xdr:nvSpPr>
      <xdr:spPr>
        <a:xfrm>
          <a:off x="15266044" y="1466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74313</xdr:rowOff>
    </xdr:from>
    <xdr:ext cx="405111" cy="259045"/>
    <xdr:sp macro="" textlink="">
      <xdr:nvSpPr>
        <xdr:cNvPr id="773" name="n_2mainValue【消防施設】&#10;有形固定資産減価償却率">
          <a:extLst>
            <a:ext uri="{FF2B5EF4-FFF2-40B4-BE49-F238E27FC236}">
              <a16:creationId xmlns:a16="http://schemas.microsoft.com/office/drawing/2014/main" id="{ECFC9A4C-B737-4D63-9670-8FF896D3F9D1}"/>
            </a:ext>
          </a:extLst>
        </xdr:cNvPr>
        <xdr:cNvSpPr txBox="1"/>
      </xdr:nvSpPr>
      <xdr:spPr>
        <a:xfrm>
          <a:off x="14389744" y="1464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102888</xdr:rowOff>
    </xdr:from>
    <xdr:ext cx="405111" cy="259045"/>
    <xdr:sp macro="" textlink="">
      <xdr:nvSpPr>
        <xdr:cNvPr id="774" name="n_3mainValue【消防施設】&#10;有形固定資産減価償却率">
          <a:extLst>
            <a:ext uri="{FF2B5EF4-FFF2-40B4-BE49-F238E27FC236}">
              <a16:creationId xmlns:a16="http://schemas.microsoft.com/office/drawing/2014/main" id="{DB6ACD75-9C40-4D63-A3B1-353A3CC35397}"/>
            </a:ext>
          </a:extLst>
        </xdr:cNvPr>
        <xdr:cNvSpPr txBox="1"/>
      </xdr:nvSpPr>
      <xdr:spPr>
        <a:xfrm>
          <a:off x="13500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89552</xdr:rowOff>
    </xdr:from>
    <xdr:ext cx="405111" cy="259045"/>
    <xdr:sp macro="" textlink="">
      <xdr:nvSpPr>
        <xdr:cNvPr id="775" name="n_4mainValue【消防施設】&#10;有形固定資産減価償却率">
          <a:extLst>
            <a:ext uri="{FF2B5EF4-FFF2-40B4-BE49-F238E27FC236}">
              <a16:creationId xmlns:a16="http://schemas.microsoft.com/office/drawing/2014/main" id="{43672522-5463-42EC-8207-F9E4A8175AD9}"/>
            </a:ext>
          </a:extLst>
        </xdr:cNvPr>
        <xdr:cNvSpPr txBox="1"/>
      </xdr:nvSpPr>
      <xdr:spPr>
        <a:xfrm>
          <a:off x="126117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779D5DEF-D6B2-4908-A62F-4E715A09585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937A9705-374E-44CA-970A-F865F617696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295558FD-0A05-44CB-AC72-049C4962E1E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44B3286D-B13E-4813-ADF7-2BB7B8D66C2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64C0E74D-1CBF-4156-87E5-748C88DE6E3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2857526C-8300-4CEA-8B6F-8A5CB992885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C764F106-3EC5-425B-828B-148F759524F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CF23D0A5-64E8-4C9C-A6ED-70B34C21109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DB5D91E5-838F-46FF-857A-B61024E25CC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28A2CF9E-C9DD-427F-AACC-A8651F3A3DA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0B32A483-AA23-48BD-8D37-EBD63CDAB24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594C4E86-F76E-473C-99BB-F303D8475C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2487E714-0F67-4511-89E2-62936C813AB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B85CF442-8163-4B64-8C23-32F1C4D7120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787B0957-EF0E-492A-ADFB-79C5DAD2CE0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4F02F770-FA72-40DA-9DFF-C8978869C80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6E41962C-A7A7-4561-97E1-B9C39E123E4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70177376-DD2B-4013-AC8E-A797B01F732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C16DD9E1-DC1F-4591-BEEA-545DB96D377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898B0050-E847-4254-8A3F-FF0C7405EC4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BC6B9DB2-548C-4057-950A-F0E74630B8D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89A15C25-3E78-4A4D-BEC2-A7CAAF10DC6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6D51E547-7CE6-48A4-8C88-4DA9697F186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24898F4F-B50A-4F2C-B295-0B21A4FD02CE}"/>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0EFF1999-8592-4371-B552-5B4BB1A898F8}"/>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59CA03C8-CDC9-42F0-B0C7-5B1FF6C7B96F}"/>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286BDBE9-3CE7-43FD-95C6-863E50BDEC2A}"/>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A3E3F6ED-2AD5-4F0B-8942-B08DEA03238D}"/>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48B8AD12-F47C-49FD-A257-985AF14919B3}"/>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A0A49127-CFC6-4163-B9FC-8991B7815DA9}"/>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07F59164-943B-4687-BD87-216914B754A7}"/>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41D4E132-C6F8-4671-8273-01BF6CA0009D}"/>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283E6379-DF1B-4F4E-B6DE-A7B34BA79474}"/>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133350</xdr:rowOff>
    </xdr:from>
    <xdr:to>
      <xdr:col>98</xdr:col>
      <xdr:colOff>38100</xdr:colOff>
      <xdr:row>84</xdr:row>
      <xdr:rowOff>63500</xdr:rowOff>
    </xdr:to>
    <xdr:sp macro="" textlink="">
      <xdr:nvSpPr>
        <xdr:cNvPr id="809" name="フローチャート: 判断 808">
          <a:extLst>
            <a:ext uri="{FF2B5EF4-FFF2-40B4-BE49-F238E27FC236}">
              <a16:creationId xmlns:a16="http://schemas.microsoft.com/office/drawing/2014/main" id="{46328EDE-A036-48E1-998C-C074E6C29EFF}"/>
            </a:ext>
          </a:extLst>
        </xdr:cNvPr>
        <xdr:cNvSpPr/>
      </xdr:nvSpPr>
      <xdr:spPr>
        <a:xfrm>
          <a:off x="18605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D8DE9EF3-B004-4F70-B33A-DAE1682A9F6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90A44A08-502C-4E79-AC2B-2BAEFC7AF40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7A3F7009-5929-47E4-A2B2-620B0BD2A98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41022319-0132-48C8-8565-8C0553F34B1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D4085A20-B12E-4199-94A0-2E9CBC09187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0</xdr:rowOff>
    </xdr:from>
    <xdr:to>
      <xdr:col>116</xdr:col>
      <xdr:colOff>114300</xdr:colOff>
      <xdr:row>86</xdr:row>
      <xdr:rowOff>101600</xdr:rowOff>
    </xdr:to>
    <xdr:sp macro="" textlink="">
      <xdr:nvSpPr>
        <xdr:cNvPr id="815" name="楕円 814">
          <a:extLst>
            <a:ext uri="{FF2B5EF4-FFF2-40B4-BE49-F238E27FC236}">
              <a16:creationId xmlns:a16="http://schemas.microsoft.com/office/drawing/2014/main" id="{3488100A-295A-4137-ACD4-A919826B91C9}"/>
            </a:ext>
          </a:extLst>
        </xdr:cNvPr>
        <xdr:cNvSpPr/>
      </xdr:nvSpPr>
      <xdr:spPr>
        <a:xfrm>
          <a:off x="221107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86377</xdr:rowOff>
    </xdr:from>
    <xdr:ext cx="469744" cy="259045"/>
    <xdr:sp macro="" textlink="">
      <xdr:nvSpPr>
        <xdr:cNvPr id="816" name="【消防施設】&#10;一人当たり面積該当値テキスト">
          <a:extLst>
            <a:ext uri="{FF2B5EF4-FFF2-40B4-BE49-F238E27FC236}">
              <a16:creationId xmlns:a16="http://schemas.microsoft.com/office/drawing/2014/main" id="{9E90909A-C63B-45F5-88EB-FF6A769EE6D4}"/>
            </a:ext>
          </a:extLst>
        </xdr:cNvPr>
        <xdr:cNvSpPr txBox="1"/>
      </xdr:nvSpPr>
      <xdr:spPr>
        <a:xfrm>
          <a:off x="22199600"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0</xdr:rowOff>
    </xdr:from>
    <xdr:to>
      <xdr:col>112</xdr:col>
      <xdr:colOff>38100</xdr:colOff>
      <xdr:row>86</xdr:row>
      <xdr:rowOff>101600</xdr:rowOff>
    </xdr:to>
    <xdr:sp macro="" textlink="">
      <xdr:nvSpPr>
        <xdr:cNvPr id="817" name="楕円 816">
          <a:extLst>
            <a:ext uri="{FF2B5EF4-FFF2-40B4-BE49-F238E27FC236}">
              <a16:creationId xmlns:a16="http://schemas.microsoft.com/office/drawing/2014/main" id="{4A05FDC7-F3C6-4840-A4AB-B15709D12816}"/>
            </a:ext>
          </a:extLst>
        </xdr:cNvPr>
        <xdr:cNvSpPr/>
      </xdr:nvSpPr>
      <xdr:spPr>
        <a:xfrm>
          <a:off x="21272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50800</xdr:rowOff>
    </xdr:from>
    <xdr:to>
      <xdr:col>116</xdr:col>
      <xdr:colOff>63500</xdr:colOff>
      <xdr:row>86</xdr:row>
      <xdr:rowOff>50800</xdr:rowOff>
    </xdr:to>
    <xdr:cxnSp macro="">
      <xdr:nvCxnSpPr>
        <xdr:cNvPr id="818" name="直線コネクタ 817">
          <a:extLst>
            <a:ext uri="{FF2B5EF4-FFF2-40B4-BE49-F238E27FC236}">
              <a16:creationId xmlns:a16="http://schemas.microsoft.com/office/drawing/2014/main" id="{33EDC1EC-36EE-43CC-B0DE-CA740D7A9427}"/>
            </a:ext>
          </a:extLst>
        </xdr:cNvPr>
        <xdr:cNvCxnSpPr/>
      </xdr:nvCxnSpPr>
      <xdr:spPr>
        <a:xfrm>
          <a:off x="21323300" y="14795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0</xdr:rowOff>
    </xdr:from>
    <xdr:to>
      <xdr:col>107</xdr:col>
      <xdr:colOff>101600</xdr:colOff>
      <xdr:row>86</xdr:row>
      <xdr:rowOff>101600</xdr:rowOff>
    </xdr:to>
    <xdr:sp macro="" textlink="">
      <xdr:nvSpPr>
        <xdr:cNvPr id="819" name="楕円 818">
          <a:extLst>
            <a:ext uri="{FF2B5EF4-FFF2-40B4-BE49-F238E27FC236}">
              <a16:creationId xmlns:a16="http://schemas.microsoft.com/office/drawing/2014/main" id="{8D776028-95D3-49A1-A9B2-A426F883042F}"/>
            </a:ext>
          </a:extLst>
        </xdr:cNvPr>
        <xdr:cNvSpPr/>
      </xdr:nvSpPr>
      <xdr:spPr>
        <a:xfrm>
          <a:off x="20383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50800</xdr:rowOff>
    </xdr:from>
    <xdr:to>
      <xdr:col>111</xdr:col>
      <xdr:colOff>177800</xdr:colOff>
      <xdr:row>86</xdr:row>
      <xdr:rowOff>50800</xdr:rowOff>
    </xdr:to>
    <xdr:cxnSp macro="">
      <xdr:nvCxnSpPr>
        <xdr:cNvPr id="820" name="直線コネクタ 819">
          <a:extLst>
            <a:ext uri="{FF2B5EF4-FFF2-40B4-BE49-F238E27FC236}">
              <a16:creationId xmlns:a16="http://schemas.microsoft.com/office/drawing/2014/main" id="{D9A5BEF4-E27B-42C0-B9AB-08FD061B1707}"/>
            </a:ext>
          </a:extLst>
        </xdr:cNvPr>
        <xdr:cNvCxnSpPr/>
      </xdr:nvCxnSpPr>
      <xdr:spPr>
        <a:xfrm>
          <a:off x="20434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0</xdr:rowOff>
    </xdr:from>
    <xdr:to>
      <xdr:col>102</xdr:col>
      <xdr:colOff>165100</xdr:colOff>
      <xdr:row>86</xdr:row>
      <xdr:rowOff>101600</xdr:rowOff>
    </xdr:to>
    <xdr:sp macro="" textlink="">
      <xdr:nvSpPr>
        <xdr:cNvPr id="821" name="楕円 820">
          <a:extLst>
            <a:ext uri="{FF2B5EF4-FFF2-40B4-BE49-F238E27FC236}">
              <a16:creationId xmlns:a16="http://schemas.microsoft.com/office/drawing/2014/main" id="{E34D9CF4-3EBB-4CF3-B31B-F7E3A0CB7006}"/>
            </a:ext>
          </a:extLst>
        </xdr:cNvPr>
        <xdr:cNvSpPr/>
      </xdr:nvSpPr>
      <xdr:spPr>
        <a:xfrm>
          <a:off x="19494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50800</xdr:rowOff>
    </xdr:from>
    <xdr:to>
      <xdr:col>107</xdr:col>
      <xdr:colOff>50800</xdr:colOff>
      <xdr:row>86</xdr:row>
      <xdr:rowOff>50800</xdr:rowOff>
    </xdr:to>
    <xdr:cxnSp macro="">
      <xdr:nvCxnSpPr>
        <xdr:cNvPr id="822" name="直線コネクタ 821">
          <a:extLst>
            <a:ext uri="{FF2B5EF4-FFF2-40B4-BE49-F238E27FC236}">
              <a16:creationId xmlns:a16="http://schemas.microsoft.com/office/drawing/2014/main" id="{DDE3C4C2-E56B-46C6-89B5-4EABED8BC494}"/>
            </a:ext>
          </a:extLst>
        </xdr:cNvPr>
        <xdr:cNvCxnSpPr/>
      </xdr:nvCxnSpPr>
      <xdr:spPr>
        <a:xfrm>
          <a:off x="19545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0</xdr:rowOff>
    </xdr:from>
    <xdr:to>
      <xdr:col>98</xdr:col>
      <xdr:colOff>38100</xdr:colOff>
      <xdr:row>86</xdr:row>
      <xdr:rowOff>101600</xdr:rowOff>
    </xdr:to>
    <xdr:sp macro="" textlink="">
      <xdr:nvSpPr>
        <xdr:cNvPr id="823" name="楕円 822">
          <a:extLst>
            <a:ext uri="{FF2B5EF4-FFF2-40B4-BE49-F238E27FC236}">
              <a16:creationId xmlns:a16="http://schemas.microsoft.com/office/drawing/2014/main" id="{43BC1FF7-C34D-4DC2-B1C6-69D18C3BD8FC}"/>
            </a:ext>
          </a:extLst>
        </xdr:cNvPr>
        <xdr:cNvSpPr/>
      </xdr:nvSpPr>
      <xdr:spPr>
        <a:xfrm>
          <a:off x="18605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50800</xdr:rowOff>
    </xdr:from>
    <xdr:to>
      <xdr:col>102</xdr:col>
      <xdr:colOff>114300</xdr:colOff>
      <xdr:row>86</xdr:row>
      <xdr:rowOff>50800</xdr:rowOff>
    </xdr:to>
    <xdr:cxnSp macro="">
      <xdr:nvCxnSpPr>
        <xdr:cNvPr id="824" name="直線コネクタ 823">
          <a:extLst>
            <a:ext uri="{FF2B5EF4-FFF2-40B4-BE49-F238E27FC236}">
              <a16:creationId xmlns:a16="http://schemas.microsoft.com/office/drawing/2014/main" id="{D331375F-1C05-404F-A694-33742BA70834}"/>
            </a:ext>
          </a:extLst>
        </xdr:cNvPr>
        <xdr:cNvCxnSpPr/>
      </xdr:nvCxnSpPr>
      <xdr:spPr>
        <a:xfrm>
          <a:off x="18656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FA187AC3-314E-468C-A92B-433DDB1AD78D}"/>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B047C40D-E968-4E7F-8E08-930EC0C97F43}"/>
            </a:ext>
          </a:extLst>
        </xdr:cNvPr>
        <xdr:cNvSpPr txBox="1"/>
      </xdr:nvSpPr>
      <xdr:spPr>
        <a:xfrm>
          <a:off x="20199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08ED9F7C-B483-4CC3-8BFF-4A233DD8B5EC}"/>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80027</xdr:rowOff>
    </xdr:from>
    <xdr:ext cx="469744" cy="259045"/>
    <xdr:sp macro="" textlink="">
      <xdr:nvSpPr>
        <xdr:cNvPr id="828" name="n_4aveValue【消防施設】&#10;一人当たり面積">
          <a:extLst>
            <a:ext uri="{FF2B5EF4-FFF2-40B4-BE49-F238E27FC236}">
              <a16:creationId xmlns:a16="http://schemas.microsoft.com/office/drawing/2014/main" id="{19A5930D-48E3-41A8-B8F3-C42CB6F42CF0}"/>
            </a:ext>
          </a:extLst>
        </xdr:cNvPr>
        <xdr:cNvSpPr txBox="1"/>
      </xdr:nvSpPr>
      <xdr:spPr>
        <a:xfrm>
          <a:off x="18421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92727</xdr:rowOff>
    </xdr:from>
    <xdr:ext cx="469744" cy="259045"/>
    <xdr:sp macro="" textlink="">
      <xdr:nvSpPr>
        <xdr:cNvPr id="829" name="n_1mainValue【消防施設】&#10;一人当たり面積">
          <a:extLst>
            <a:ext uri="{FF2B5EF4-FFF2-40B4-BE49-F238E27FC236}">
              <a16:creationId xmlns:a16="http://schemas.microsoft.com/office/drawing/2014/main" id="{3132F105-45DD-4E96-A69F-A4430406184A}"/>
            </a:ext>
          </a:extLst>
        </xdr:cNvPr>
        <xdr:cNvSpPr txBox="1"/>
      </xdr:nvSpPr>
      <xdr:spPr>
        <a:xfrm>
          <a:off x="210757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92727</xdr:rowOff>
    </xdr:from>
    <xdr:ext cx="469744" cy="259045"/>
    <xdr:sp macro="" textlink="">
      <xdr:nvSpPr>
        <xdr:cNvPr id="830" name="n_2mainValue【消防施設】&#10;一人当たり面積">
          <a:extLst>
            <a:ext uri="{FF2B5EF4-FFF2-40B4-BE49-F238E27FC236}">
              <a16:creationId xmlns:a16="http://schemas.microsoft.com/office/drawing/2014/main" id="{20F07269-AEF0-47D2-8CCF-1E07655A88DC}"/>
            </a:ext>
          </a:extLst>
        </xdr:cNvPr>
        <xdr:cNvSpPr txBox="1"/>
      </xdr:nvSpPr>
      <xdr:spPr>
        <a:xfrm>
          <a:off x="20199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831" name="n_3mainValue【消防施設】&#10;一人当たり面積">
          <a:extLst>
            <a:ext uri="{FF2B5EF4-FFF2-40B4-BE49-F238E27FC236}">
              <a16:creationId xmlns:a16="http://schemas.microsoft.com/office/drawing/2014/main" id="{F9915427-A6D2-43F5-AA7E-93A5F94F75D4}"/>
            </a:ext>
          </a:extLst>
        </xdr:cNvPr>
        <xdr:cNvSpPr txBox="1"/>
      </xdr:nvSpPr>
      <xdr:spPr>
        <a:xfrm>
          <a:off x="19310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92727</xdr:rowOff>
    </xdr:from>
    <xdr:ext cx="469744" cy="259045"/>
    <xdr:sp macro="" textlink="">
      <xdr:nvSpPr>
        <xdr:cNvPr id="832" name="n_4mainValue【消防施設】&#10;一人当たり面積">
          <a:extLst>
            <a:ext uri="{FF2B5EF4-FFF2-40B4-BE49-F238E27FC236}">
              <a16:creationId xmlns:a16="http://schemas.microsoft.com/office/drawing/2014/main" id="{09A70ACE-2659-4DE0-9D63-E1756CCA6558}"/>
            </a:ext>
          </a:extLst>
        </xdr:cNvPr>
        <xdr:cNvSpPr txBox="1"/>
      </xdr:nvSpPr>
      <xdr:spPr>
        <a:xfrm>
          <a:off x="18421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F855CBCC-8763-4CAE-A4D7-BAC2635526D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2CF571B1-0C4C-43F3-ACA8-4D1794B08B4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A9ED9726-8C39-4F8D-B9B1-FBB9BCEC2B3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4D4592B1-E268-4FD0-AB59-B10D66928B0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F7F3F57C-E730-4201-A4F3-9770C4BDE7B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BA11B609-601C-4B95-BAF8-367AA4EE86D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8483AA9D-1C37-4096-8CD9-E846322B666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1A324C50-8D17-447D-8218-DF67BDC792D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386C253E-E2FD-48EA-97F4-943456F561B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CC0986EB-E404-42E6-8120-696D7338E5F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B72AB176-4300-46F4-AAB2-49DC9F06536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F3D2E9D1-A329-48D2-ACCD-E57D20FA2EB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E0C48569-332C-4317-B044-1B635246F1E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4A4C7112-2927-403A-8600-A9793926395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DAD960E3-7596-40AD-B798-B9851731A39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648FC85B-492C-4359-A814-09024B3F08C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F7F00E86-6123-487F-9A7B-1D5CA2D03FC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328A3821-5676-480B-9A1C-9696AB47D19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BD9EBEA1-9ADB-486A-A86A-F49C11BE23F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A7669422-89BE-4A3B-8903-5DEFAEAF55D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DA220C9F-B9B1-4EAB-AA11-D040615AE26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5B60F2A3-5342-4951-BC5E-9FC87BF69EB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13BEC4FE-9DB5-482F-AEE6-CC4B18FE7EE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2C2B3256-8383-4C83-8310-82BDD7471EA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220DDD53-8880-47F4-A04C-6FF6990E419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78195FA9-832A-43BE-9A70-BE1445D9C046}"/>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F0052BA3-32D4-4E13-B3D2-5F6412792348}"/>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FE04C931-69C4-4877-BB0D-44F8F0E0AB36}"/>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640F50D5-B30F-480C-B485-E7CF58E6FCDB}"/>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4B566DC3-5F65-4D2F-8247-902CEEEF39CD}"/>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3" name="【庁舎】&#10;有形固定資産減価償却率平均値テキスト">
          <a:extLst>
            <a:ext uri="{FF2B5EF4-FFF2-40B4-BE49-F238E27FC236}">
              <a16:creationId xmlns:a16="http://schemas.microsoft.com/office/drawing/2014/main" id="{C80F2B6A-0C2A-4E6A-AA42-C387216744C5}"/>
            </a:ext>
          </a:extLst>
        </xdr:cNvPr>
        <xdr:cNvSpPr txBox="1"/>
      </xdr:nvSpPr>
      <xdr:spPr>
        <a:xfrm>
          <a:off x="16357600" y="17617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2F39C2B1-AF73-4F37-9336-FE746FB59E9C}"/>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D4DD266E-B7DC-4C96-8F96-7A53AAF40EB4}"/>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54646105-0C98-4D80-BCD3-B7BF896BCD4C}"/>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7E6283DD-A7C4-4B01-ACB3-1C686CC325A5}"/>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868" name="フローチャート: 判断 867">
          <a:extLst>
            <a:ext uri="{FF2B5EF4-FFF2-40B4-BE49-F238E27FC236}">
              <a16:creationId xmlns:a16="http://schemas.microsoft.com/office/drawing/2014/main" id="{9D6FFD0C-F2A3-4E32-A1C7-DCFD8363CFB1}"/>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63E0A548-C161-48D8-A248-1B50C39DB20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8DB64555-FD4E-48B6-A083-FDBE0975B8A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DE7C928C-5847-4359-A734-21B7C3F90BD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D7378895-A3B2-46A4-B895-BE5525944D4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418F0A9D-CFFA-4DF0-9E0E-1861A51F8B0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25400</xdr:rowOff>
    </xdr:from>
    <xdr:to>
      <xdr:col>85</xdr:col>
      <xdr:colOff>177800</xdr:colOff>
      <xdr:row>105</xdr:row>
      <xdr:rowOff>127000</xdr:rowOff>
    </xdr:to>
    <xdr:sp macro="" textlink="">
      <xdr:nvSpPr>
        <xdr:cNvPr id="874" name="楕円 873">
          <a:extLst>
            <a:ext uri="{FF2B5EF4-FFF2-40B4-BE49-F238E27FC236}">
              <a16:creationId xmlns:a16="http://schemas.microsoft.com/office/drawing/2014/main" id="{A85200DA-109A-4277-8BF9-F23756132A4B}"/>
            </a:ext>
          </a:extLst>
        </xdr:cNvPr>
        <xdr:cNvSpPr/>
      </xdr:nvSpPr>
      <xdr:spPr>
        <a:xfrm>
          <a:off x="162687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3827</xdr:rowOff>
    </xdr:from>
    <xdr:ext cx="405111" cy="259045"/>
    <xdr:sp macro="" textlink="">
      <xdr:nvSpPr>
        <xdr:cNvPr id="875" name="【庁舎】&#10;有形固定資産減価償却率該当値テキスト">
          <a:extLst>
            <a:ext uri="{FF2B5EF4-FFF2-40B4-BE49-F238E27FC236}">
              <a16:creationId xmlns:a16="http://schemas.microsoft.com/office/drawing/2014/main" id="{D1C53B61-CC36-4325-9967-189250818674}"/>
            </a:ext>
          </a:extLst>
        </xdr:cNvPr>
        <xdr:cNvSpPr txBox="1"/>
      </xdr:nvSpPr>
      <xdr:spPr>
        <a:xfrm>
          <a:off x="16357600"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169092</xdr:rowOff>
    </xdr:from>
    <xdr:to>
      <xdr:col>81</xdr:col>
      <xdr:colOff>101600</xdr:colOff>
      <xdr:row>105</xdr:row>
      <xdr:rowOff>99242</xdr:rowOff>
    </xdr:to>
    <xdr:sp macro="" textlink="">
      <xdr:nvSpPr>
        <xdr:cNvPr id="876" name="楕円 875">
          <a:extLst>
            <a:ext uri="{FF2B5EF4-FFF2-40B4-BE49-F238E27FC236}">
              <a16:creationId xmlns:a16="http://schemas.microsoft.com/office/drawing/2014/main" id="{91C7544D-C29F-4513-A312-783DE03AABAB}"/>
            </a:ext>
          </a:extLst>
        </xdr:cNvPr>
        <xdr:cNvSpPr/>
      </xdr:nvSpPr>
      <xdr:spPr>
        <a:xfrm>
          <a:off x="15430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48442</xdr:rowOff>
    </xdr:from>
    <xdr:to>
      <xdr:col>85</xdr:col>
      <xdr:colOff>127000</xdr:colOff>
      <xdr:row>105</xdr:row>
      <xdr:rowOff>76200</xdr:rowOff>
    </xdr:to>
    <xdr:cxnSp macro="">
      <xdr:nvCxnSpPr>
        <xdr:cNvPr id="877" name="直線コネクタ 876">
          <a:extLst>
            <a:ext uri="{FF2B5EF4-FFF2-40B4-BE49-F238E27FC236}">
              <a16:creationId xmlns:a16="http://schemas.microsoft.com/office/drawing/2014/main" id="{DF7D80EA-6860-47C7-8A73-2FB1E189959E}"/>
            </a:ext>
          </a:extLst>
        </xdr:cNvPr>
        <xdr:cNvCxnSpPr/>
      </xdr:nvCxnSpPr>
      <xdr:spPr>
        <a:xfrm>
          <a:off x="15481300" y="18050692"/>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167458</xdr:rowOff>
    </xdr:from>
    <xdr:to>
      <xdr:col>76</xdr:col>
      <xdr:colOff>165100</xdr:colOff>
      <xdr:row>105</xdr:row>
      <xdr:rowOff>97608</xdr:rowOff>
    </xdr:to>
    <xdr:sp macro="" textlink="">
      <xdr:nvSpPr>
        <xdr:cNvPr id="878" name="楕円 877">
          <a:extLst>
            <a:ext uri="{FF2B5EF4-FFF2-40B4-BE49-F238E27FC236}">
              <a16:creationId xmlns:a16="http://schemas.microsoft.com/office/drawing/2014/main" id="{3621B4A2-8B1A-4F72-ACED-44CAE6987C4F}"/>
            </a:ext>
          </a:extLst>
        </xdr:cNvPr>
        <xdr:cNvSpPr/>
      </xdr:nvSpPr>
      <xdr:spPr>
        <a:xfrm>
          <a:off x="14541500" y="1799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46808</xdr:rowOff>
    </xdr:from>
    <xdr:to>
      <xdr:col>81</xdr:col>
      <xdr:colOff>50800</xdr:colOff>
      <xdr:row>105</xdr:row>
      <xdr:rowOff>48442</xdr:rowOff>
    </xdr:to>
    <xdr:cxnSp macro="">
      <xdr:nvCxnSpPr>
        <xdr:cNvPr id="879" name="直線コネクタ 878">
          <a:extLst>
            <a:ext uri="{FF2B5EF4-FFF2-40B4-BE49-F238E27FC236}">
              <a16:creationId xmlns:a16="http://schemas.microsoft.com/office/drawing/2014/main" id="{3E821BFE-AC00-48D2-8CB1-252C2CF1AF9E}"/>
            </a:ext>
          </a:extLst>
        </xdr:cNvPr>
        <xdr:cNvCxnSpPr/>
      </xdr:nvCxnSpPr>
      <xdr:spPr>
        <a:xfrm>
          <a:off x="14592300" y="1804905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146231</xdr:rowOff>
    </xdr:from>
    <xdr:to>
      <xdr:col>72</xdr:col>
      <xdr:colOff>38100</xdr:colOff>
      <xdr:row>105</xdr:row>
      <xdr:rowOff>76381</xdr:rowOff>
    </xdr:to>
    <xdr:sp macro="" textlink="">
      <xdr:nvSpPr>
        <xdr:cNvPr id="880" name="楕円 879">
          <a:extLst>
            <a:ext uri="{FF2B5EF4-FFF2-40B4-BE49-F238E27FC236}">
              <a16:creationId xmlns:a16="http://schemas.microsoft.com/office/drawing/2014/main" id="{29D19AA5-1915-4C7B-A998-58A714D9CCC0}"/>
            </a:ext>
          </a:extLst>
        </xdr:cNvPr>
        <xdr:cNvSpPr/>
      </xdr:nvSpPr>
      <xdr:spPr>
        <a:xfrm>
          <a:off x="13652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25581</xdr:rowOff>
    </xdr:from>
    <xdr:to>
      <xdr:col>76</xdr:col>
      <xdr:colOff>114300</xdr:colOff>
      <xdr:row>105</xdr:row>
      <xdr:rowOff>46808</xdr:rowOff>
    </xdr:to>
    <xdr:cxnSp macro="">
      <xdr:nvCxnSpPr>
        <xdr:cNvPr id="881" name="直線コネクタ 880">
          <a:extLst>
            <a:ext uri="{FF2B5EF4-FFF2-40B4-BE49-F238E27FC236}">
              <a16:creationId xmlns:a16="http://schemas.microsoft.com/office/drawing/2014/main" id="{8556CF65-054E-4DC2-AAFD-F806E1EC151F}"/>
            </a:ext>
          </a:extLst>
        </xdr:cNvPr>
        <xdr:cNvCxnSpPr/>
      </xdr:nvCxnSpPr>
      <xdr:spPr>
        <a:xfrm>
          <a:off x="13703300" y="1802783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160927</xdr:rowOff>
    </xdr:from>
    <xdr:to>
      <xdr:col>67</xdr:col>
      <xdr:colOff>101600</xdr:colOff>
      <xdr:row>105</xdr:row>
      <xdr:rowOff>91077</xdr:rowOff>
    </xdr:to>
    <xdr:sp macro="" textlink="">
      <xdr:nvSpPr>
        <xdr:cNvPr id="882" name="楕円 881">
          <a:extLst>
            <a:ext uri="{FF2B5EF4-FFF2-40B4-BE49-F238E27FC236}">
              <a16:creationId xmlns:a16="http://schemas.microsoft.com/office/drawing/2014/main" id="{3DB9C78A-1F78-47A6-8073-1F71B9A0815C}"/>
            </a:ext>
          </a:extLst>
        </xdr:cNvPr>
        <xdr:cNvSpPr/>
      </xdr:nvSpPr>
      <xdr:spPr>
        <a:xfrm>
          <a:off x="12763500" y="179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25581</xdr:rowOff>
    </xdr:from>
    <xdr:to>
      <xdr:col>71</xdr:col>
      <xdr:colOff>177800</xdr:colOff>
      <xdr:row>105</xdr:row>
      <xdr:rowOff>40277</xdr:rowOff>
    </xdr:to>
    <xdr:cxnSp macro="">
      <xdr:nvCxnSpPr>
        <xdr:cNvPr id="883" name="直線コネクタ 882">
          <a:extLst>
            <a:ext uri="{FF2B5EF4-FFF2-40B4-BE49-F238E27FC236}">
              <a16:creationId xmlns:a16="http://schemas.microsoft.com/office/drawing/2014/main" id="{04F4AEF2-5649-4247-8862-DECFD8CD1169}"/>
            </a:ext>
          </a:extLst>
        </xdr:cNvPr>
        <xdr:cNvCxnSpPr/>
      </xdr:nvCxnSpPr>
      <xdr:spPr>
        <a:xfrm flipV="1">
          <a:off x="12814300" y="18027831"/>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4" name="n_1aveValue【庁舎】&#10;有形固定資産減価償却率">
          <a:extLst>
            <a:ext uri="{FF2B5EF4-FFF2-40B4-BE49-F238E27FC236}">
              <a16:creationId xmlns:a16="http://schemas.microsoft.com/office/drawing/2014/main" id="{98882263-9632-43F7-BC8F-6D61F48D117F}"/>
            </a:ext>
          </a:extLst>
        </xdr:cNvPr>
        <xdr:cNvSpPr txBox="1"/>
      </xdr:nvSpPr>
      <xdr:spPr>
        <a:xfrm>
          <a:off x="15266044" y="1753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5" name="n_2aveValue【庁舎】&#10;有形固定資産減価償却率">
          <a:extLst>
            <a:ext uri="{FF2B5EF4-FFF2-40B4-BE49-F238E27FC236}">
              <a16:creationId xmlns:a16="http://schemas.microsoft.com/office/drawing/2014/main" id="{F533AAD3-EFB1-474F-A381-74FAA9F04B6A}"/>
            </a:ext>
          </a:extLst>
        </xdr:cNvPr>
        <xdr:cNvSpPr txBox="1"/>
      </xdr:nvSpPr>
      <xdr:spPr>
        <a:xfrm>
          <a:off x="14389744"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A3AEB7AC-F4B9-474E-A059-98CDE70544B6}"/>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887" name="n_4aveValue【庁舎】&#10;有形固定資産減価償却率">
          <a:extLst>
            <a:ext uri="{FF2B5EF4-FFF2-40B4-BE49-F238E27FC236}">
              <a16:creationId xmlns:a16="http://schemas.microsoft.com/office/drawing/2014/main" id="{87D012EF-C000-45F2-9570-D7D32364AE11}"/>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90369</xdr:rowOff>
    </xdr:from>
    <xdr:ext cx="405111" cy="259045"/>
    <xdr:sp macro="" textlink="">
      <xdr:nvSpPr>
        <xdr:cNvPr id="888" name="n_1mainValue【庁舎】&#10;有形固定資産減価償却率">
          <a:extLst>
            <a:ext uri="{FF2B5EF4-FFF2-40B4-BE49-F238E27FC236}">
              <a16:creationId xmlns:a16="http://schemas.microsoft.com/office/drawing/2014/main" id="{A9FB6EF7-AA75-47AB-83A6-1A912C023201}"/>
            </a:ext>
          </a:extLst>
        </xdr:cNvPr>
        <xdr:cNvSpPr txBox="1"/>
      </xdr:nvSpPr>
      <xdr:spPr>
        <a:xfrm>
          <a:off x="152660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88735</xdr:rowOff>
    </xdr:from>
    <xdr:ext cx="405111" cy="259045"/>
    <xdr:sp macro="" textlink="">
      <xdr:nvSpPr>
        <xdr:cNvPr id="889" name="n_2mainValue【庁舎】&#10;有形固定資産減価償却率">
          <a:extLst>
            <a:ext uri="{FF2B5EF4-FFF2-40B4-BE49-F238E27FC236}">
              <a16:creationId xmlns:a16="http://schemas.microsoft.com/office/drawing/2014/main" id="{96176D9B-9FFF-4212-AB42-ED510EDB3FC5}"/>
            </a:ext>
          </a:extLst>
        </xdr:cNvPr>
        <xdr:cNvSpPr txBox="1"/>
      </xdr:nvSpPr>
      <xdr:spPr>
        <a:xfrm>
          <a:off x="14389744" y="1809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67508</xdr:rowOff>
    </xdr:from>
    <xdr:ext cx="405111" cy="259045"/>
    <xdr:sp macro="" textlink="">
      <xdr:nvSpPr>
        <xdr:cNvPr id="890" name="n_3mainValue【庁舎】&#10;有形固定資産減価償却率">
          <a:extLst>
            <a:ext uri="{FF2B5EF4-FFF2-40B4-BE49-F238E27FC236}">
              <a16:creationId xmlns:a16="http://schemas.microsoft.com/office/drawing/2014/main" id="{2319DED9-C737-4178-869F-78260C9D44C4}"/>
            </a:ext>
          </a:extLst>
        </xdr:cNvPr>
        <xdr:cNvSpPr txBox="1"/>
      </xdr:nvSpPr>
      <xdr:spPr>
        <a:xfrm>
          <a:off x="13500744" y="1806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82204</xdr:rowOff>
    </xdr:from>
    <xdr:ext cx="405111" cy="259045"/>
    <xdr:sp macro="" textlink="">
      <xdr:nvSpPr>
        <xdr:cNvPr id="891" name="n_4mainValue【庁舎】&#10;有形固定資産減価償却率">
          <a:extLst>
            <a:ext uri="{FF2B5EF4-FFF2-40B4-BE49-F238E27FC236}">
              <a16:creationId xmlns:a16="http://schemas.microsoft.com/office/drawing/2014/main" id="{4B3436E8-9753-43E1-A3EE-37AD7B398747}"/>
            </a:ext>
          </a:extLst>
        </xdr:cNvPr>
        <xdr:cNvSpPr txBox="1"/>
      </xdr:nvSpPr>
      <xdr:spPr>
        <a:xfrm>
          <a:off x="12611744" y="1808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F3CA9F05-462B-4F06-B0D4-C848FA259C2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737583A5-5F80-408A-9561-57B41DDDD71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43A2CA7A-1D14-4D31-A65C-7BB317DC4CD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D73B67A0-8DF3-497D-B9F4-8DE621F7730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ACBE45F6-55C7-400F-8D42-1C531A3F8AA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65D8F79D-88A4-4D75-8BDC-E166320980D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9FA29713-AA7D-4A5E-8154-F3ABAA55CEC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5A3D13D8-8778-48C2-8166-EC84E8BD448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C8E91541-72ED-4475-86D3-A2DEF9DDEA2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C8B0DFDB-2FAC-4F4E-8B95-912BA536F39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48D2C67E-F872-46EB-A003-5250EFC7FD2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230F9CEE-795D-41E8-A2F0-D44D25A5850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7CF34408-BDC2-4490-BC58-077B3260516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2523EEC1-4988-4EFB-90E9-6A21170F3D1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B43A5B75-DC41-43F2-99F3-324460FF83D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A5EEED5C-C732-4509-9E9B-E2290DF9069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1411C30B-D444-4FE0-B541-D7B8EAF722F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F8F217A3-7667-4ADB-9E1F-82C88D3F57D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E519D1D4-4432-4192-B90B-BD10A28F54F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7218635D-D58D-42C0-B7CD-B56F8282F9A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83AA1A58-B2FD-42B7-8F29-7B523A6E41D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D497A771-7895-4749-807D-F9FDFCD9E32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62F384EC-E5FE-4689-9F63-C5F6C4AA47C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46079328-58C6-4999-B20F-F85B30ACD5EC}"/>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906F2D45-EA20-4CF9-B0C6-53CBBDC05B6B}"/>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58692711-DB24-4E52-8E75-D069B1ECC1B6}"/>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4861A7C4-D3D5-406C-B54B-C38D31C53028}"/>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3DC8449F-6D07-4481-834C-9A3ACBDCA5F8}"/>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0" name="【庁舎】&#10;一人当たり面積平均値テキスト">
          <a:extLst>
            <a:ext uri="{FF2B5EF4-FFF2-40B4-BE49-F238E27FC236}">
              <a16:creationId xmlns:a16="http://schemas.microsoft.com/office/drawing/2014/main" id="{61E9B63B-2CC5-435B-B5ED-10C2967CD941}"/>
            </a:ext>
          </a:extLst>
        </xdr:cNvPr>
        <xdr:cNvSpPr txBox="1"/>
      </xdr:nvSpPr>
      <xdr:spPr>
        <a:xfrm>
          <a:off x="22199600" y="1792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97AD5EB7-02FC-4B5D-A049-50F4A5E5F587}"/>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0F3C42E3-D384-4373-8E5B-C8FC3CD6C70F}"/>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FFD9FFE8-2763-41D7-BA50-F9B09B2C7A96}"/>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523C48A4-1A22-4EA6-B893-6FFA28B89148}"/>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139700</xdr:rowOff>
    </xdr:from>
    <xdr:to>
      <xdr:col>98</xdr:col>
      <xdr:colOff>38100</xdr:colOff>
      <xdr:row>105</xdr:row>
      <xdr:rowOff>69850</xdr:rowOff>
    </xdr:to>
    <xdr:sp macro="" textlink="">
      <xdr:nvSpPr>
        <xdr:cNvPr id="925" name="フローチャート: 判断 924">
          <a:extLst>
            <a:ext uri="{FF2B5EF4-FFF2-40B4-BE49-F238E27FC236}">
              <a16:creationId xmlns:a16="http://schemas.microsoft.com/office/drawing/2014/main" id="{688E70A7-94A5-4F13-B355-05E691CE6501}"/>
            </a:ext>
          </a:extLst>
        </xdr:cNvPr>
        <xdr:cNvSpPr/>
      </xdr:nvSpPr>
      <xdr:spPr>
        <a:xfrm>
          <a:off x="18605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E2272953-F11F-4AEC-A06A-C307349ADBC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ACDADFEB-8628-4E4F-B142-0731BAEDA91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E3100EB2-AD9E-442C-ABF8-91197602C98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21190960-2693-4E08-91E4-BDD30F5ABAA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999041A5-9EFC-4903-A547-004A0CF6BF0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40639</xdr:rowOff>
    </xdr:from>
    <xdr:to>
      <xdr:col>116</xdr:col>
      <xdr:colOff>114300</xdr:colOff>
      <xdr:row>107</xdr:row>
      <xdr:rowOff>142239</xdr:rowOff>
    </xdr:to>
    <xdr:sp macro="" textlink="">
      <xdr:nvSpPr>
        <xdr:cNvPr id="931" name="楕円 930">
          <a:extLst>
            <a:ext uri="{FF2B5EF4-FFF2-40B4-BE49-F238E27FC236}">
              <a16:creationId xmlns:a16="http://schemas.microsoft.com/office/drawing/2014/main" id="{27A7F81F-DFE0-429C-A023-B451BE0EA391}"/>
            </a:ext>
          </a:extLst>
        </xdr:cNvPr>
        <xdr:cNvSpPr/>
      </xdr:nvSpPr>
      <xdr:spPr>
        <a:xfrm>
          <a:off x="221107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127016</xdr:rowOff>
    </xdr:from>
    <xdr:ext cx="469744" cy="259045"/>
    <xdr:sp macro="" textlink="">
      <xdr:nvSpPr>
        <xdr:cNvPr id="932" name="【庁舎】&#10;一人当たり面積該当値テキスト">
          <a:extLst>
            <a:ext uri="{FF2B5EF4-FFF2-40B4-BE49-F238E27FC236}">
              <a16:creationId xmlns:a16="http://schemas.microsoft.com/office/drawing/2014/main" id="{3BB74A6A-02C3-4C66-B581-4980E4255C2C}"/>
            </a:ext>
          </a:extLst>
        </xdr:cNvPr>
        <xdr:cNvSpPr txBox="1"/>
      </xdr:nvSpPr>
      <xdr:spPr>
        <a:xfrm>
          <a:off x="22199600" y="1830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40639</xdr:rowOff>
    </xdr:from>
    <xdr:to>
      <xdr:col>112</xdr:col>
      <xdr:colOff>38100</xdr:colOff>
      <xdr:row>107</xdr:row>
      <xdr:rowOff>142239</xdr:rowOff>
    </xdr:to>
    <xdr:sp macro="" textlink="">
      <xdr:nvSpPr>
        <xdr:cNvPr id="933" name="楕円 932">
          <a:extLst>
            <a:ext uri="{FF2B5EF4-FFF2-40B4-BE49-F238E27FC236}">
              <a16:creationId xmlns:a16="http://schemas.microsoft.com/office/drawing/2014/main" id="{342A4792-FBA8-46D3-974B-199A5869736B}"/>
            </a:ext>
          </a:extLst>
        </xdr:cNvPr>
        <xdr:cNvSpPr/>
      </xdr:nvSpPr>
      <xdr:spPr>
        <a:xfrm>
          <a:off x="212725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91439</xdr:rowOff>
    </xdr:from>
    <xdr:to>
      <xdr:col>116</xdr:col>
      <xdr:colOff>63500</xdr:colOff>
      <xdr:row>107</xdr:row>
      <xdr:rowOff>91439</xdr:rowOff>
    </xdr:to>
    <xdr:cxnSp macro="">
      <xdr:nvCxnSpPr>
        <xdr:cNvPr id="934" name="直線コネクタ 933">
          <a:extLst>
            <a:ext uri="{FF2B5EF4-FFF2-40B4-BE49-F238E27FC236}">
              <a16:creationId xmlns:a16="http://schemas.microsoft.com/office/drawing/2014/main" id="{07B0E458-8CF7-4601-B069-3378ED552BCF}"/>
            </a:ext>
          </a:extLst>
        </xdr:cNvPr>
        <xdr:cNvCxnSpPr/>
      </xdr:nvCxnSpPr>
      <xdr:spPr>
        <a:xfrm>
          <a:off x="21323300" y="184365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40639</xdr:rowOff>
    </xdr:from>
    <xdr:to>
      <xdr:col>107</xdr:col>
      <xdr:colOff>101600</xdr:colOff>
      <xdr:row>107</xdr:row>
      <xdr:rowOff>142239</xdr:rowOff>
    </xdr:to>
    <xdr:sp macro="" textlink="">
      <xdr:nvSpPr>
        <xdr:cNvPr id="935" name="楕円 934">
          <a:extLst>
            <a:ext uri="{FF2B5EF4-FFF2-40B4-BE49-F238E27FC236}">
              <a16:creationId xmlns:a16="http://schemas.microsoft.com/office/drawing/2014/main" id="{1D73F260-B150-4DD8-8238-379831DA1040}"/>
            </a:ext>
          </a:extLst>
        </xdr:cNvPr>
        <xdr:cNvSpPr/>
      </xdr:nvSpPr>
      <xdr:spPr>
        <a:xfrm>
          <a:off x="203835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91439</xdr:rowOff>
    </xdr:from>
    <xdr:to>
      <xdr:col>111</xdr:col>
      <xdr:colOff>177800</xdr:colOff>
      <xdr:row>107</xdr:row>
      <xdr:rowOff>91439</xdr:rowOff>
    </xdr:to>
    <xdr:cxnSp macro="">
      <xdr:nvCxnSpPr>
        <xdr:cNvPr id="936" name="直線コネクタ 935">
          <a:extLst>
            <a:ext uri="{FF2B5EF4-FFF2-40B4-BE49-F238E27FC236}">
              <a16:creationId xmlns:a16="http://schemas.microsoft.com/office/drawing/2014/main" id="{FD5635E0-568D-47C3-827D-83606CA66058}"/>
            </a:ext>
          </a:extLst>
        </xdr:cNvPr>
        <xdr:cNvCxnSpPr/>
      </xdr:nvCxnSpPr>
      <xdr:spPr>
        <a:xfrm>
          <a:off x="20434300" y="184365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40639</xdr:rowOff>
    </xdr:from>
    <xdr:to>
      <xdr:col>102</xdr:col>
      <xdr:colOff>165100</xdr:colOff>
      <xdr:row>107</xdr:row>
      <xdr:rowOff>142239</xdr:rowOff>
    </xdr:to>
    <xdr:sp macro="" textlink="">
      <xdr:nvSpPr>
        <xdr:cNvPr id="937" name="楕円 936">
          <a:extLst>
            <a:ext uri="{FF2B5EF4-FFF2-40B4-BE49-F238E27FC236}">
              <a16:creationId xmlns:a16="http://schemas.microsoft.com/office/drawing/2014/main" id="{5276EECF-CEB9-46FA-B348-83F097E9A112}"/>
            </a:ext>
          </a:extLst>
        </xdr:cNvPr>
        <xdr:cNvSpPr/>
      </xdr:nvSpPr>
      <xdr:spPr>
        <a:xfrm>
          <a:off x="194945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91439</xdr:rowOff>
    </xdr:from>
    <xdr:to>
      <xdr:col>107</xdr:col>
      <xdr:colOff>50800</xdr:colOff>
      <xdr:row>107</xdr:row>
      <xdr:rowOff>91439</xdr:rowOff>
    </xdr:to>
    <xdr:cxnSp macro="">
      <xdr:nvCxnSpPr>
        <xdr:cNvPr id="938" name="直線コネクタ 937">
          <a:extLst>
            <a:ext uri="{FF2B5EF4-FFF2-40B4-BE49-F238E27FC236}">
              <a16:creationId xmlns:a16="http://schemas.microsoft.com/office/drawing/2014/main" id="{07C0AC9E-552C-46AB-B4DC-0E17338F5810}"/>
            </a:ext>
          </a:extLst>
        </xdr:cNvPr>
        <xdr:cNvCxnSpPr/>
      </xdr:nvCxnSpPr>
      <xdr:spPr>
        <a:xfrm>
          <a:off x="19545300" y="184365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39" name="楕円 938">
          <a:extLst>
            <a:ext uri="{FF2B5EF4-FFF2-40B4-BE49-F238E27FC236}">
              <a16:creationId xmlns:a16="http://schemas.microsoft.com/office/drawing/2014/main" id="{88BEAEA0-56BB-46A7-8C31-54DC8AA10AFE}"/>
            </a:ext>
          </a:extLst>
        </xdr:cNvPr>
        <xdr:cNvSpPr/>
      </xdr:nvSpPr>
      <xdr:spPr>
        <a:xfrm>
          <a:off x="18605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72389</xdr:rowOff>
    </xdr:from>
    <xdr:to>
      <xdr:col>102</xdr:col>
      <xdr:colOff>114300</xdr:colOff>
      <xdr:row>107</xdr:row>
      <xdr:rowOff>91439</xdr:rowOff>
    </xdr:to>
    <xdr:cxnSp macro="">
      <xdr:nvCxnSpPr>
        <xdr:cNvPr id="940" name="直線コネクタ 939">
          <a:extLst>
            <a:ext uri="{FF2B5EF4-FFF2-40B4-BE49-F238E27FC236}">
              <a16:creationId xmlns:a16="http://schemas.microsoft.com/office/drawing/2014/main" id="{26CE6F89-DA72-4060-AE8E-BA2E5A165EA9}"/>
            </a:ext>
          </a:extLst>
        </xdr:cNvPr>
        <xdr:cNvCxnSpPr/>
      </xdr:nvCxnSpPr>
      <xdr:spPr>
        <a:xfrm>
          <a:off x="18656300" y="184175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1" name="n_1aveValue【庁舎】&#10;一人当たり面積">
          <a:extLst>
            <a:ext uri="{FF2B5EF4-FFF2-40B4-BE49-F238E27FC236}">
              <a16:creationId xmlns:a16="http://schemas.microsoft.com/office/drawing/2014/main" id="{53092922-6D11-4ED3-BC4A-EB4DB38E6B7B}"/>
            </a:ext>
          </a:extLst>
        </xdr:cNvPr>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2" name="n_2aveValue【庁舎】&#10;一人当たり面積">
          <a:extLst>
            <a:ext uri="{FF2B5EF4-FFF2-40B4-BE49-F238E27FC236}">
              <a16:creationId xmlns:a16="http://schemas.microsoft.com/office/drawing/2014/main" id="{904C3724-435D-4782-9DA7-BBE81D7D55E9}"/>
            </a:ext>
          </a:extLst>
        </xdr:cNvPr>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3" name="n_3aveValue【庁舎】&#10;一人当たり面積">
          <a:extLst>
            <a:ext uri="{FF2B5EF4-FFF2-40B4-BE49-F238E27FC236}">
              <a16:creationId xmlns:a16="http://schemas.microsoft.com/office/drawing/2014/main" id="{BD551CFB-A9AE-4AED-8622-8C5BF8CABD60}"/>
            </a:ext>
          </a:extLst>
        </xdr:cNvPr>
        <xdr:cNvSpPr txBox="1"/>
      </xdr:nvSpPr>
      <xdr:spPr>
        <a:xfrm>
          <a:off x="19310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86377</xdr:rowOff>
    </xdr:from>
    <xdr:ext cx="469744" cy="259045"/>
    <xdr:sp macro="" textlink="">
      <xdr:nvSpPr>
        <xdr:cNvPr id="944" name="n_4aveValue【庁舎】&#10;一人当たり面積">
          <a:extLst>
            <a:ext uri="{FF2B5EF4-FFF2-40B4-BE49-F238E27FC236}">
              <a16:creationId xmlns:a16="http://schemas.microsoft.com/office/drawing/2014/main" id="{0DE4EC86-52CD-4447-864D-48D3474051A5}"/>
            </a:ext>
          </a:extLst>
        </xdr:cNvPr>
        <xdr:cNvSpPr txBox="1"/>
      </xdr:nvSpPr>
      <xdr:spPr>
        <a:xfrm>
          <a:off x="18421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133366</xdr:rowOff>
    </xdr:from>
    <xdr:ext cx="469744" cy="259045"/>
    <xdr:sp macro="" textlink="">
      <xdr:nvSpPr>
        <xdr:cNvPr id="945" name="n_1mainValue【庁舎】&#10;一人当たり面積">
          <a:extLst>
            <a:ext uri="{FF2B5EF4-FFF2-40B4-BE49-F238E27FC236}">
              <a16:creationId xmlns:a16="http://schemas.microsoft.com/office/drawing/2014/main" id="{4F66B222-B50C-411A-BD49-097A0B23C29B}"/>
            </a:ext>
          </a:extLst>
        </xdr:cNvPr>
        <xdr:cNvSpPr txBox="1"/>
      </xdr:nvSpPr>
      <xdr:spPr>
        <a:xfrm>
          <a:off x="21075727" y="184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133366</xdr:rowOff>
    </xdr:from>
    <xdr:ext cx="469744" cy="259045"/>
    <xdr:sp macro="" textlink="">
      <xdr:nvSpPr>
        <xdr:cNvPr id="946" name="n_2mainValue【庁舎】&#10;一人当たり面積">
          <a:extLst>
            <a:ext uri="{FF2B5EF4-FFF2-40B4-BE49-F238E27FC236}">
              <a16:creationId xmlns:a16="http://schemas.microsoft.com/office/drawing/2014/main" id="{C592B1A2-A16D-44E2-AB26-6C3B6E325F37}"/>
            </a:ext>
          </a:extLst>
        </xdr:cNvPr>
        <xdr:cNvSpPr txBox="1"/>
      </xdr:nvSpPr>
      <xdr:spPr>
        <a:xfrm>
          <a:off x="20199427" y="184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133366</xdr:rowOff>
    </xdr:from>
    <xdr:ext cx="469744" cy="259045"/>
    <xdr:sp macro="" textlink="">
      <xdr:nvSpPr>
        <xdr:cNvPr id="947" name="n_3mainValue【庁舎】&#10;一人当たり面積">
          <a:extLst>
            <a:ext uri="{FF2B5EF4-FFF2-40B4-BE49-F238E27FC236}">
              <a16:creationId xmlns:a16="http://schemas.microsoft.com/office/drawing/2014/main" id="{E8A9A22C-56EC-4755-A46F-A41E2D660D4D}"/>
            </a:ext>
          </a:extLst>
        </xdr:cNvPr>
        <xdr:cNvSpPr txBox="1"/>
      </xdr:nvSpPr>
      <xdr:spPr>
        <a:xfrm>
          <a:off x="19310427" y="184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948" name="n_4mainValue【庁舎】&#10;一人当たり面積">
          <a:extLst>
            <a:ext uri="{FF2B5EF4-FFF2-40B4-BE49-F238E27FC236}">
              <a16:creationId xmlns:a16="http://schemas.microsoft.com/office/drawing/2014/main" id="{76881411-7FB9-4210-BCF7-334669092C4A}"/>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00F268CA-60C1-45C6-9033-D686373791C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CFC73830-F129-46D8-A6D2-526A058760A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3821FCB3-840E-4BFE-9A77-2829DB5EAD5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有形固定資産減価償却率は、福祉施設を除き、その他多くの施設が全国平均、類似団体内平均を上回っており、比較的古いものであると言える。</a:t>
          </a:r>
          <a:endParaRPr kumimoji="1" lang="en-US" altLang="ja-JP" sz="1400">
            <a:latin typeface="ＭＳ Ｐゴシック" panose="020B0600070205080204" pitchFamily="50" charset="-128"/>
            <a:ea typeface="ＭＳ Ｐゴシック" panose="020B0600070205080204" pitchFamily="50" charset="-128"/>
          </a:endParaRPr>
        </a:p>
        <a:p>
          <a:r>
            <a:rPr kumimoji="1" lang="ja-JP" altLang="en-US" sz="1400">
              <a:latin typeface="ＭＳ Ｐゴシック" panose="020B0600070205080204" pitchFamily="50" charset="-128"/>
              <a:ea typeface="ＭＳ Ｐゴシック" panose="020B0600070205080204" pitchFamily="50" charset="-128"/>
            </a:rPr>
            <a:t>図書館については、宮の下分館及び緑ケ丘分館の更新工事を行っていることから、今後比率は改善予定である。引き続き，公共施設の計画的な更新・維持保全を行っていくため，公共施設等総合管理計画（令和</a:t>
          </a:r>
          <a:r>
            <a:rPr kumimoji="1" lang="en-US" altLang="ja-JP" sz="1400">
              <a:latin typeface="ＭＳ Ｐゴシック" panose="020B0600070205080204" pitchFamily="50" charset="-128"/>
              <a:ea typeface="ＭＳ Ｐゴシック" panose="020B0600070205080204" pitchFamily="50" charset="-128"/>
            </a:rPr>
            <a:t>5</a:t>
          </a:r>
          <a:r>
            <a:rPr kumimoji="1" lang="ja-JP" altLang="en-US" sz="1400">
              <a:latin typeface="ＭＳ Ｐゴシック" panose="020B0600070205080204" pitchFamily="50" charset="-128"/>
              <a:ea typeface="ＭＳ Ｐゴシック" panose="020B0600070205080204" pitchFamily="50" charset="-128"/>
            </a:rPr>
            <a:t>年</a:t>
          </a:r>
          <a:r>
            <a:rPr kumimoji="1" lang="en-US" altLang="ja-JP" sz="1400">
              <a:latin typeface="ＭＳ Ｐゴシック" panose="020B0600070205080204" pitchFamily="50" charset="-128"/>
              <a:ea typeface="ＭＳ Ｐゴシック" panose="020B0600070205080204" pitchFamily="50" charset="-128"/>
            </a:rPr>
            <a:t>3</a:t>
          </a:r>
          <a:r>
            <a:rPr kumimoji="1" lang="ja-JP" altLang="en-US" sz="1400">
              <a:latin typeface="ＭＳ Ｐゴシック" panose="020B0600070205080204" pitchFamily="50" charset="-128"/>
              <a:ea typeface="ＭＳ Ｐゴシック" panose="020B0600070205080204" pitchFamily="50" charset="-128"/>
            </a:rPr>
            <a:t>月改訂）や個別施設における今後の在り方・方向を示す公共施設マネジメント計画を踏まえ，市民の共有資産である公共施設の適切な維持保全に努める。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hfile-sv.w2.city.chofu.tokyo.jp\0104_&#36001;&#25919;&#35506;\&#20869;&#37096;\&#9733;&#35506;&#20869;&#24246;&#21209;&#31561;\&#9733;&#35506;&#20869;&#24246;&#21209;\&#9733;&#9733;&#24246;&#21209;&#25285;&#24403;&#26989;&#21209;\&#65308;&#65308;&#22238;&#31572;&#29992;&#12487;&#12540;&#12479;&#65288;&#27770;&#35009;&#36039;&#26009;&#65289;&#12539;&#22823;&#23481;&#37327;&#12487;&#12540;&#12479;&#65288;&#20379;&#35239;&#29992;&#65289;&#65310;&#65310;&#12288;\0311&#12294;&#12304;3_11(&#27700;)&#12294;&#26481;&#20140;&#37117;&#24066;&#30010;&#26449;&#35506;&#12305;&#22522;&#37329;&#12398;&#31309;&#31435;&#29366;&#27841;&#31561;&#12398;&#19968;&#35239;&#21270;&#12395;&#12388;&#12356;&#12390;&#65288;&#20381;&#38972;&#65289;\&#21442;&#32771;&#36039;&#26009;\&#22522;&#37329;&#12497;&#12540;&#12488;&#26696;&#12304;&#36001;&#25919;&#29366;&#27841;&#36039;&#26009;&#38598;&#12305;_132080_&#35519;&#24067;&#24066;_2024.xlsx" TargetMode="External"/><Relationship Id="rId1" Type="http://schemas.openxmlformats.org/officeDocument/2006/relationships/externalLinkPath" Target="file:///\\chfile-sv.w2.city.chofu.tokyo.jp\0104_&#36001;&#25919;&#35506;\&#20869;&#37096;\&#9733;&#35506;&#20869;&#24246;&#21209;&#31561;\&#9733;&#35506;&#20869;&#24246;&#21209;\&#9733;&#9733;&#24246;&#21209;&#25285;&#24403;&#26989;&#21209;\&#65308;&#65308;&#22238;&#31572;&#29992;&#12487;&#12540;&#12479;&#65288;&#27770;&#35009;&#36039;&#26009;&#65289;&#12539;&#22823;&#23481;&#37327;&#12487;&#12540;&#12479;&#65288;&#20379;&#35239;&#29992;&#65289;&#65310;&#65310;&#12288;\0311&#12294;&#12304;3_11(&#27700;)&#12294;&#26481;&#20140;&#37117;&#24066;&#30010;&#26449;&#35506;&#12305;&#22522;&#37329;&#12398;&#31309;&#31435;&#29366;&#27841;&#31561;&#12398;&#19968;&#35239;&#21270;&#12395;&#12388;&#12356;&#12390;&#65288;&#20381;&#38972;&#65289;\&#21442;&#32771;&#36039;&#26009;\&#22522;&#37329;&#12497;&#12540;&#12488;&#26696;&#12304;&#36001;&#25919;&#29366;&#27841;&#36039;&#26009;&#38598;&#12305;_132080_&#35519;&#24067;&#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金残高に係る経年分析"/>
      <sheetName val="基金参考資料"/>
      <sheetName val="データシート"/>
    </sheetNames>
    <sheetDataSet>
      <sheetData sheetId="0"/>
      <sheetData sheetId="1"/>
      <sheetData sheetId="2">
        <row r="71">
          <cell r="B71" t="str">
            <v>R04</v>
          </cell>
          <cell r="C71" t="str">
            <v>R05</v>
          </cell>
          <cell r="D71" t="str">
            <v>R06</v>
          </cell>
        </row>
        <row r="72">
          <cell r="A72" t="str">
            <v>財政調整基金</v>
          </cell>
          <cell r="B72">
            <v>6030</v>
          </cell>
          <cell r="C72">
            <v>5227</v>
          </cell>
          <cell r="D72">
            <v>5497</v>
          </cell>
        </row>
        <row r="73">
          <cell r="A73" t="str">
            <v>減債基金</v>
          </cell>
          <cell r="B73">
            <v>44</v>
          </cell>
          <cell r="C73">
            <v>44</v>
          </cell>
          <cell r="D73">
            <v>44</v>
          </cell>
        </row>
        <row r="74">
          <cell r="A74" t="str">
            <v>その他特定目的基金</v>
          </cell>
          <cell r="B74">
            <v>17269</v>
          </cell>
          <cell r="C74">
            <v>20297</v>
          </cell>
          <cell r="D74">
            <v>20302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57" customWidth="1"/>
    <col min="12" max="12" width="2.21875" style="157" customWidth="1"/>
    <col min="13" max="17" width="2.33203125" style="157" customWidth="1"/>
    <col min="18" max="119" width="2.109375" style="157" customWidth="1"/>
    <col min="120" max="16384" width="0" style="157"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58"/>
      <c r="DK1" s="158"/>
      <c r="DL1" s="158"/>
      <c r="DM1" s="158"/>
      <c r="DN1" s="158"/>
      <c r="DO1" s="158"/>
    </row>
    <row r="2" spans="1:119" ht="24" thickBot="1" x14ac:dyDescent="0.25">
      <c r="B2" s="159" t="s">
        <v>77</v>
      </c>
      <c r="C2" s="159"/>
      <c r="D2" s="160"/>
    </row>
    <row r="3" spans="1:119" ht="18.75" customHeight="1" thickBot="1" x14ac:dyDescent="0.25">
      <c r="A3" s="158"/>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58"/>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112436142</v>
      </c>
      <c r="BO4" s="462"/>
      <c r="BP4" s="462"/>
      <c r="BQ4" s="462"/>
      <c r="BR4" s="462"/>
      <c r="BS4" s="462"/>
      <c r="BT4" s="462"/>
      <c r="BU4" s="463"/>
      <c r="BV4" s="461">
        <v>111809665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v>
      </c>
      <c r="CU4" s="602"/>
      <c r="CV4" s="602"/>
      <c r="CW4" s="602"/>
      <c r="CX4" s="602"/>
      <c r="CY4" s="602"/>
      <c r="CZ4" s="602"/>
      <c r="DA4" s="603"/>
      <c r="DB4" s="601">
        <v>8.3000000000000007</v>
      </c>
      <c r="DC4" s="602"/>
      <c r="DD4" s="602"/>
      <c r="DE4" s="602"/>
      <c r="DF4" s="602"/>
      <c r="DG4" s="602"/>
      <c r="DH4" s="602"/>
      <c r="DI4" s="603"/>
    </row>
    <row r="5" spans="1:119" ht="18.75" customHeight="1" x14ac:dyDescent="0.2">
      <c r="A5" s="158"/>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107946214</v>
      </c>
      <c r="BO5" s="433"/>
      <c r="BP5" s="433"/>
      <c r="BQ5" s="433"/>
      <c r="BR5" s="433"/>
      <c r="BS5" s="433"/>
      <c r="BT5" s="433"/>
      <c r="BU5" s="434"/>
      <c r="BV5" s="432">
        <v>106549574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92</v>
      </c>
      <c r="CU5" s="430"/>
      <c r="CV5" s="430"/>
      <c r="CW5" s="430"/>
      <c r="CX5" s="430"/>
      <c r="CY5" s="430"/>
      <c r="CZ5" s="430"/>
      <c r="DA5" s="431"/>
      <c r="DB5" s="429">
        <v>89.4</v>
      </c>
      <c r="DC5" s="430"/>
      <c r="DD5" s="430"/>
      <c r="DE5" s="430"/>
      <c r="DF5" s="430"/>
      <c r="DG5" s="430"/>
      <c r="DH5" s="430"/>
      <c r="DI5" s="431"/>
    </row>
    <row r="6" spans="1:119" ht="18.75" customHeight="1" x14ac:dyDescent="0.2">
      <c r="A6" s="158"/>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4489928</v>
      </c>
      <c r="BO6" s="433"/>
      <c r="BP6" s="433"/>
      <c r="BQ6" s="433"/>
      <c r="BR6" s="433"/>
      <c r="BS6" s="433"/>
      <c r="BT6" s="433"/>
      <c r="BU6" s="434"/>
      <c r="BV6" s="432">
        <v>5260091</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92</v>
      </c>
      <c r="CU6" s="576"/>
      <c r="CV6" s="576"/>
      <c r="CW6" s="576"/>
      <c r="CX6" s="576"/>
      <c r="CY6" s="576"/>
      <c r="CZ6" s="576"/>
      <c r="DA6" s="577"/>
      <c r="DB6" s="575">
        <v>89.4</v>
      </c>
      <c r="DC6" s="576"/>
      <c r="DD6" s="576"/>
      <c r="DE6" s="576"/>
      <c r="DF6" s="576"/>
      <c r="DG6" s="576"/>
      <c r="DH6" s="576"/>
      <c r="DI6" s="577"/>
    </row>
    <row r="7" spans="1:119" ht="18.75" customHeight="1" x14ac:dyDescent="0.2">
      <c r="A7" s="158"/>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98</v>
      </c>
      <c r="AV7" s="491"/>
      <c r="AW7" s="491"/>
      <c r="AX7" s="491"/>
      <c r="AY7" s="446" t="s">
        <v>102</v>
      </c>
      <c r="AZ7" s="447"/>
      <c r="BA7" s="447"/>
      <c r="BB7" s="447"/>
      <c r="BC7" s="447"/>
      <c r="BD7" s="447"/>
      <c r="BE7" s="447"/>
      <c r="BF7" s="447"/>
      <c r="BG7" s="447"/>
      <c r="BH7" s="447"/>
      <c r="BI7" s="447"/>
      <c r="BJ7" s="447"/>
      <c r="BK7" s="447"/>
      <c r="BL7" s="447"/>
      <c r="BM7" s="448"/>
      <c r="BN7" s="432">
        <v>582865</v>
      </c>
      <c r="BO7" s="433"/>
      <c r="BP7" s="433"/>
      <c r="BQ7" s="433"/>
      <c r="BR7" s="433"/>
      <c r="BS7" s="433"/>
      <c r="BT7" s="433"/>
      <c r="BU7" s="434"/>
      <c r="BV7" s="432">
        <v>929950</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55492071</v>
      </c>
      <c r="CU7" s="433"/>
      <c r="CV7" s="433"/>
      <c r="CW7" s="433"/>
      <c r="CX7" s="433"/>
      <c r="CY7" s="433"/>
      <c r="CZ7" s="433"/>
      <c r="DA7" s="434"/>
      <c r="DB7" s="432">
        <v>52455735</v>
      </c>
      <c r="DC7" s="433"/>
      <c r="DD7" s="433"/>
      <c r="DE7" s="433"/>
      <c r="DF7" s="433"/>
      <c r="DG7" s="433"/>
      <c r="DH7" s="433"/>
      <c r="DI7" s="434"/>
    </row>
    <row r="8" spans="1:119" ht="18.75" customHeight="1" thickBot="1" x14ac:dyDescent="0.25">
      <c r="A8" s="158"/>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3907063</v>
      </c>
      <c r="BO8" s="433"/>
      <c r="BP8" s="433"/>
      <c r="BQ8" s="433"/>
      <c r="BR8" s="433"/>
      <c r="BS8" s="433"/>
      <c r="BT8" s="433"/>
      <c r="BU8" s="434"/>
      <c r="BV8" s="432">
        <v>4330141</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1.22</v>
      </c>
      <c r="CU8" s="536"/>
      <c r="CV8" s="536"/>
      <c r="CW8" s="536"/>
      <c r="CX8" s="536"/>
      <c r="CY8" s="536"/>
      <c r="CZ8" s="536"/>
      <c r="DA8" s="537"/>
      <c r="DB8" s="535">
        <v>1.18</v>
      </c>
      <c r="DC8" s="536"/>
      <c r="DD8" s="536"/>
      <c r="DE8" s="536"/>
      <c r="DF8" s="536"/>
      <c r="DG8" s="536"/>
      <c r="DH8" s="536"/>
      <c r="DI8" s="537"/>
    </row>
    <row r="9" spans="1:119" ht="18.75" customHeight="1" thickBot="1" x14ac:dyDescent="0.25">
      <c r="A9" s="158"/>
      <c r="B9" s="564" t="s">
        <v>107</v>
      </c>
      <c r="C9" s="565"/>
      <c r="D9" s="565"/>
      <c r="E9" s="565"/>
      <c r="F9" s="565"/>
      <c r="G9" s="565"/>
      <c r="H9" s="565"/>
      <c r="I9" s="565"/>
      <c r="J9" s="565"/>
      <c r="K9" s="483"/>
      <c r="L9" s="566" t="s">
        <v>108</v>
      </c>
      <c r="M9" s="567"/>
      <c r="N9" s="567"/>
      <c r="O9" s="567"/>
      <c r="P9" s="567"/>
      <c r="Q9" s="568"/>
      <c r="R9" s="569">
        <v>242614</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-423078</v>
      </c>
      <c r="BO9" s="433"/>
      <c r="BP9" s="433"/>
      <c r="BQ9" s="433"/>
      <c r="BR9" s="433"/>
      <c r="BS9" s="433"/>
      <c r="BT9" s="433"/>
      <c r="BU9" s="434"/>
      <c r="BV9" s="432">
        <v>-46739</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5.5</v>
      </c>
      <c r="CU9" s="430"/>
      <c r="CV9" s="430"/>
      <c r="CW9" s="430"/>
      <c r="CX9" s="430"/>
      <c r="CY9" s="430"/>
      <c r="CZ9" s="430"/>
      <c r="DA9" s="431"/>
      <c r="DB9" s="429">
        <v>5.4</v>
      </c>
      <c r="DC9" s="430"/>
      <c r="DD9" s="430"/>
      <c r="DE9" s="430"/>
      <c r="DF9" s="430"/>
      <c r="DG9" s="430"/>
      <c r="DH9" s="430"/>
      <c r="DI9" s="431"/>
    </row>
    <row r="10" spans="1:119" ht="18.75" customHeight="1" thickBot="1" x14ac:dyDescent="0.25">
      <c r="A10" s="158"/>
      <c r="B10" s="564"/>
      <c r="C10" s="565"/>
      <c r="D10" s="565"/>
      <c r="E10" s="565"/>
      <c r="F10" s="565"/>
      <c r="G10" s="565"/>
      <c r="H10" s="565"/>
      <c r="I10" s="565"/>
      <c r="J10" s="565"/>
      <c r="K10" s="483"/>
      <c r="L10" s="388" t="s">
        <v>113</v>
      </c>
      <c r="M10" s="389"/>
      <c r="N10" s="389"/>
      <c r="O10" s="389"/>
      <c r="P10" s="389"/>
      <c r="Q10" s="390"/>
      <c r="R10" s="385">
        <v>229061</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1078588</v>
      </c>
      <c r="BO10" s="433"/>
      <c r="BP10" s="433"/>
      <c r="BQ10" s="433"/>
      <c r="BR10" s="433"/>
      <c r="BS10" s="433"/>
      <c r="BT10" s="433"/>
      <c r="BU10" s="434"/>
      <c r="BV10" s="432">
        <v>602654</v>
      </c>
      <c r="BW10" s="433"/>
      <c r="BX10" s="433"/>
      <c r="BY10" s="433"/>
      <c r="BZ10" s="433"/>
      <c r="CA10" s="433"/>
      <c r="CB10" s="433"/>
      <c r="CC10" s="434"/>
      <c r="CD10" s="161" t="s">
        <v>116</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5">
      <c r="A11" s="158"/>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58"/>
      <c r="B12" s="538" t="s">
        <v>123</v>
      </c>
      <c r="C12" s="539"/>
      <c r="D12" s="539"/>
      <c r="E12" s="539"/>
      <c r="F12" s="539"/>
      <c r="G12" s="539"/>
      <c r="H12" s="539"/>
      <c r="I12" s="539"/>
      <c r="J12" s="539"/>
      <c r="K12" s="540"/>
      <c r="L12" s="547" t="s">
        <v>124</v>
      </c>
      <c r="M12" s="548"/>
      <c r="N12" s="548"/>
      <c r="O12" s="548"/>
      <c r="P12" s="548"/>
      <c r="Q12" s="549"/>
      <c r="R12" s="550">
        <v>239348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807755</v>
      </c>
      <c r="BO12" s="433"/>
      <c r="BP12" s="433"/>
      <c r="BQ12" s="433"/>
      <c r="BR12" s="433"/>
      <c r="BS12" s="433"/>
      <c r="BT12" s="433"/>
      <c r="BU12" s="434"/>
      <c r="BV12" s="432">
        <v>1406300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58"/>
      <c r="B13" s="541"/>
      <c r="C13" s="542"/>
      <c r="D13" s="542"/>
      <c r="E13" s="542"/>
      <c r="F13" s="542"/>
      <c r="G13" s="542"/>
      <c r="H13" s="542"/>
      <c r="I13" s="542"/>
      <c r="J13" s="542"/>
      <c r="K13" s="543"/>
      <c r="L13" s="167"/>
      <c r="M13" s="516" t="s">
        <v>130</v>
      </c>
      <c r="N13" s="517"/>
      <c r="O13" s="517"/>
      <c r="P13" s="517"/>
      <c r="Q13" s="518"/>
      <c r="R13" s="519">
        <v>233814</v>
      </c>
      <c r="S13" s="520"/>
      <c r="T13" s="520"/>
      <c r="U13" s="520"/>
      <c r="V13" s="521"/>
      <c r="W13" s="522" t="s">
        <v>131</v>
      </c>
      <c r="X13" s="418"/>
      <c r="Y13" s="418"/>
      <c r="Z13" s="418"/>
      <c r="AA13" s="418"/>
      <c r="AB13" s="419"/>
      <c r="AC13" s="385">
        <v>594</v>
      </c>
      <c r="AD13" s="386"/>
      <c r="AE13" s="386"/>
      <c r="AF13" s="386"/>
      <c r="AG13" s="387"/>
      <c r="AH13" s="385">
        <v>665</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-152245</v>
      </c>
      <c r="BO13" s="433"/>
      <c r="BP13" s="433"/>
      <c r="BQ13" s="433"/>
      <c r="BR13" s="433"/>
      <c r="BS13" s="433"/>
      <c r="BT13" s="433"/>
      <c r="BU13" s="434"/>
      <c r="BV13" s="432">
        <v>-850385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2.1</v>
      </c>
      <c r="CU13" s="430"/>
      <c r="CV13" s="430"/>
      <c r="CW13" s="430"/>
      <c r="CX13" s="430"/>
      <c r="CY13" s="430"/>
      <c r="CZ13" s="430"/>
      <c r="DA13" s="431"/>
      <c r="DB13" s="429">
        <v>1.5</v>
      </c>
      <c r="DC13" s="430"/>
      <c r="DD13" s="430"/>
      <c r="DE13" s="430"/>
      <c r="DF13" s="430"/>
      <c r="DG13" s="430"/>
      <c r="DH13" s="430"/>
      <c r="DI13" s="431"/>
    </row>
    <row r="14" spans="1:119" ht="18.75" customHeight="1" thickBot="1" x14ac:dyDescent="0.25">
      <c r="A14" s="158"/>
      <c r="B14" s="541"/>
      <c r="C14" s="542"/>
      <c r="D14" s="542"/>
      <c r="E14" s="542"/>
      <c r="F14" s="542"/>
      <c r="G14" s="542"/>
      <c r="H14" s="542"/>
      <c r="I14" s="542"/>
      <c r="J14" s="542"/>
      <c r="K14" s="543"/>
      <c r="L14" s="506" t="s">
        <v>135</v>
      </c>
      <c r="M14" s="559"/>
      <c r="N14" s="559"/>
      <c r="O14" s="559"/>
      <c r="P14" s="559"/>
      <c r="Q14" s="560"/>
      <c r="R14" s="519">
        <v>238774</v>
      </c>
      <c r="S14" s="520"/>
      <c r="T14" s="520"/>
      <c r="U14" s="520"/>
      <c r="V14" s="521"/>
      <c r="W14" s="523"/>
      <c r="X14" s="421"/>
      <c r="Y14" s="421"/>
      <c r="Z14" s="421"/>
      <c r="AA14" s="421"/>
      <c r="AB14" s="422"/>
      <c r="AC14" s="512">
        <v>0.6</v>
      </c>
      <c r="AD14" s="513"/>
      <c r="AE14" s="513"/>
      <c r="AF14" s="513"/>
      <c r="AG14" s="514"/>
      <c r="AH14" s="512">
        <v>0.7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24.9</v>
      </c>
      <c r="CU14" s="530"/>
      <c r="CV14" s="530"/>
      <c r="CW14" s="530"/>
      <c r="CX14" s="530"/>
      <c r="CY14" s="530"/>
      <c r="CZ14" s="530"/>
      <c r="DA14" s="531"/>
      <c r="DB14" s="529">
        <v>1.8</v>
      </c>
      <c r="DC14" s="530"/>
      <c r="DD14" s="530"/>
      <c r="DE14" s="530"/>
      <c r="DF14" s="530"/>
      <c r="DG14" s="530"/>
      <c r="DH14" s="530"/>
      <c r="DI14" s="531"/>
    </row>
    <row r="15" spans="1:119" ht="18.75" customHeight="1" x14ac:dyDescent="0.2">
      <c r="A15" s="158"/>
      <c r="B15" s="541"/>
      <c r="C15" s="542"/>
      <c r="D15" s="542"/>
      <c r="E15" s="542"/>
      <c r="F15" s="542"/>
      <c r="G15" s="542"/>
      <c r="H15" s="542"/>
      <c r="I15" s="542"/>
      <c r="J15" s="542"/>
      <c r="K15" s="543"/>
      <c r="L15" s="167"/>
      <c r="M15" s="516" t="s">
        <v>130</v>
      </c>
      <c r="N15" s="517"/>
      <c r="O15" s="517"/>
      <c r="P15" s="517"/>
      <c r="Q15" s="518"/>
      <c r="R15" s="519">
        <v>233665</v>
      </c>
      <c r="S15" s="520"/>
      <c r="T15" s="520"/>
      <c r="U15" s="520"/>
      <c r="V15" s="521"/>
      <c r="W15" s="522" t="s">
        <v>137</v>
      </c>
      <c r="X15" s="418"/>
      <c r="Y15" s="418"/>
      <c r="Z15" s="418"/>
      <c r="AA15" s="418"/>
      <c r="AB15" s="419"/>
      <c r="AC15" s="385">
        <v>13232</v>
      </c>
      <c r="AD15" s="386"/>
      <c r="AE15" s="386"/>
      <c r="AF15" s="386"/>
      <c r="AG15" s="387"/>
      <c r="AH15" s="385">
        <v>14912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42783372</v>
      </c>
      <c r="BO15" s="462"/>
      <c r="BP15" s="462"/>
      <c r="BQ15" s="462"/>
      <c r="BR15" s="462"/>
      <c r="BS15" s="462"/>
      <c r="BT15" s="462"/>
      <c r="BU15" s="463"/>
      <c r="BV15" s="461">
        <v>40526462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68"/>
      <c r="CU15" s="169"/>
      <c r="CV15" s="169"/>
      <c r="CW15" s="169"/>
      <c r="CX15" s="169"/>
      <c r="CY15" s="169"/>
      <c r="CZ15" s="169"/>
      <c r="DA15" s="170"/>
      <c r="DB15" s="168"/>
      <c r="DC15" s="169"/>
      <c r="DD15" s="169"/>
      <c r="DE15" s="169"/>
      <c r="DF15" s="169"/>
      <c r="DG15" s="169"/>
      <c r="DH15" s="169"/>
      <c r="DI15" s="170"/>
    </row>
    <row r="16" spans="1:119" ht="18.75" customHeight="1" x14ac:dyDescent="0.2">
      <c r="A16" s="158"/>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13.4</v>
      </c>
      <c r="AD16" s="513"/>
      <c r="AE16" s="513"/>
      <c r="AF16" s="513"/>
      <c r="AG16" s="514"/>
      <c r="AH16" s="512">
        <v>15.6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34162637</v>
      </c>
      <c r="BO16" s="433"/>
      <c r="BP16" s="433"/>
      <c r="BQ16" s="433"/>
      <c r="BR16" s="433"/>
      <c r="BS16" s="433"/>
      <c r="BT16" s="433"/>
      <c r="BU16" s="434"/>
      <c r="BV16" s="432">
        <v>33413965</v>
      </c>
      <c r="BW16" s="433"/>
      <c r="BX16" s="433"/>
      <c r="BY16" s="433"/>
      <c r="BZ16" s="433"/>
      <c r="CA16" s="433"/>
      <c r="CB16" s="433"/>
      <c r="CC16" s="434"/>
      <c r="CD16" s="171"/>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58"/>
      <c r="B17" s="544"/>
      <c r="C17" s="545"/>
      <c r="D17" s="545"/>
      <c r="E17" s="545"/>
      <c r="F17" s="545"/>
      <c r="G17" s="545"/>
      <c r="H17" s="545"/>
      <c r="I17" s="545"/>
      <c r="J17" s="545"/>
      <c r="K17" s="546"/>
      <c r="L17" s="172"/>
      <c r="M17" s="525" t="s">
        <v>143</v>
      </c>
      <c r="N17" s="526"/>
      <c r="O17" s="526"/>
      <c r="P17" s="526"/>
      <c r="Q17" s="527"/>
      <c r="R17" s="509" t="s">
        <v>144</v>
      </c>
      <c r="S17" s="510"/>
      <c r="T17" s="510"/>
      <c r="U17" s="510"/>
      <c r="V17" s="511"/>
      <c r="W17" s="522" t="s">
        <v>145</v>
      </c>
      <c r="X17" s="418"/>
      <c r="Y17" s="418"/>
      <c r="Z17" s="418"/>
      <c r="AA17" s="418"/>
      <c r="AB17" s="419"/>
      <c r="AC17" s="385">
        <v>84904</v>
      </c>
      <c r="AD17" s="386"/>
      <c r="AE17" s="386"/>
      <c r="AF17" s="386"/>
      <c r="AG17" s="387"/>
      <c r="AH17" s="385">
        <v>80115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55492071</v>
      </c>
      <c r="BO17" s="433"/>
      <c r="BP17" s="433"/>
      <c r="BQ17" s="433"/>
      <c r="BR17" s="433"/>
      <c r="BS17" s="433"/>
      <c r="BT17" s="433"/>
      <c r="BU17" s="434"/>
      <c r="BV17" s="432">
        <v>52455735</v>
      </c>
      <c r="BW17" s="433"/>
      <c r="BX17" s="433"/>
      <c r="BY17" s="433"/>
      <c r="BZ17" s="433"/>
      <c r="CA17" s="433"/>
      <c r="CB17" s="433"/>
      <c r="CC17" s="434"/>
      <c r="CD17" s="171"/>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58"/>
      <c r="B18" s="482" t="s">
        <v>147</v>
      </c>
      <c r="C18" s="483"/>
      <c r="D18" s="483"/>
      <c r="E18" s="484"/>
      <c r="F18" s="484"/>
      <c r="G18" s="484"/>
      <c r="H18" s="484"/>
      <c r="I18" s="484"/>
      <c r="J18" s="484"/>
      <c r="K18" s="484"/>
      <c r="L18" s="485">
        <v>21.58</v>
      </c>
      <c r="M18" s="485"/>
      <c r="N18" s="485"/>
      <c r="O18" s="485"/>
      <c r="P18" s="485"/>
      <c r="Q18" s="485"/>
      <c r="R18" s="486"/>
      <c r="S18" s="486"/>
      <c r="T18" s="486"/>
      <c r="U18" s="486"/>
      <c r="V18" s="487"/>
      <c r="W18" s="503"/>
      <c r="X18" s="504"/>
      <c r="Y18" s="504"/>
      <c r="Z18" s="504"/>
      <c r="AA18" s="504"/>
      <c r="AB18" s="528"/>
      <c r="AC18" s="402">
        <v>86</v>
      </c>
      <c r="AD18" s="403"/>
      <c r="AE18" s="403"/>
      <c r="AF18" s="403"/>
      <c r="AG18" s="488"/>
      <c r="AH18" s="402">
        <v>83.7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53405781</v>
      </c>
      <c r="BO18" s="433"/>
      <c r="BP18" s="433"/>
      <c r="BQ18" s="433"/>
      <c r="BR18" s="433"/>
      <c r="BS18" s="433"/>
      <c r="BT18" s="433"/>
      <c r="BU18" s="434"/>
      <c r="BV18" s="432">
        <v>49532401</v>
      </c>
      <c r="BW18" s="433"/>
      <c r="BX18" s="433"/>
      <c r="BY18" s="433"/>
      <c r="BZ18" s="433"/>
      <c r="CA18" s="433"/>
      <c r="CB18" s="433"/>
      <c r="CC18" s="434"/>
      <c r="CD18" s="171"/>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58"/>
      <c r="B19" s="482" t="s">
        <v>149</v>
      </c>
      <c r="C19" s="483"/>
      <c r="D19" s="483"/>
      <c r="E19" s="484"/>
      <c r="F19" s="484"/>
      <c r="G19" s="484"/>
      <c r="H19" s="484"/>
      <c r="I19" s="484"/>
      <c r="J19" s="484"/>
      <c r="K19" s="484"/>
      <c r="L19" s="492">
        <v>11243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70700324</v>
      </c>
      <c r="BO19" s="433"/>
      <c r="BP19" s="433"/>
      <c r="BQ19" s="433"/>
      <c r="BR19" s="433"/>
      <c r="BS19" s="433"/>
      <c r="BT19" s="433"/>
      <c r="BU19" s="434"/>
      <c r="BV19" s="432">
        <v>71011787</v>
      </c>
      <c r="BW19" s="433"/>
      <c r="BX19" s="433"/>
      <c r="BY19" s="433"/>
      <c r="BZ19" s="433"/>
      <c r="CA19" s="433"/>
      <c r="CB19" s="433"/>
      <c r="CC19" s="434"/>
      <c r="CD19" s="171"/>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58"/>
      <c r="B20" s="482" t="s">
        <v>151</v>
      </c>
      <c r="C20" s="483"/>
      <c r="D20" s="483"/>
      <c r="E20" s="484"/>
      <c r="F20" s="484"/>
      <c r="G20" s="484"/>
      <c r="H20" s="484"/>
      <c r="I20" s="484"/>
      <c r="J20" s="484"/>
      <c r="K20" s="484"/>
      <c r="L20" s="492">
        <v>120945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1"/>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58"/>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1"/>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58"/>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37502581</v>
      </c>
      <c r="BO22" s="462"/>
      <c r="BP22" s="462"/>
      <c r="BQ22" s="462"/>
      <c r="BR22" s="462"/>
      <c r="BS22" s="462"/>
      <c r="BT22" s="462"/>
      <c r="BU22" s="463"/>
      <c r="BV22" s="461">
        <v>38608501</v>
      </c>
      <c r="BW22" s="462"/>
      <c r="BX22" s="462"/>
      <c r="BY22" s="462"/>
      <c r="BZ22" s="462"/>
      <c r="CA22" s="462"/>
      <c r="CB22" s="462"/>
      <c r="CC22" s="463"/>
      <c r="CD22" s="171"/>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58"/>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5433797</v>
      </c>
      <c r="BO23" s="433"/>
      <c r="BP23" s="433"/>
      <c r="BQ23" s="433"/>
      <c r="BR23" s="433"/>
      <c r="BS23" s="433"/>
      <c r="BT23" s="433"/>
      <c r="BU23" s="434"/>
      <c r="BV23" s="432">
        <v>5866650</v>
      </c>
      <c r="BW23" s="433"/>
      <c r="BX23" s="433"/>
      <c r="BY23" s="433"/>
      <c r="BZ23" s="433"/>
      <c r="CA23" s="433"/>
      <c r="CB23" s="433"/>
      <c r="CC23" s="434"/>
      <c r="CD23" s="171"/>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58"/>
      <c r="B24" s="411"/>
      <c r="C24" s="412"/>
      <c r="D24" s="413"/>
      <c r="E24" s="388" t="s">
        <v>161</v>
      </c>
      <c r="F24" s="389"/>
      <c r="G24" s="389"/>
      <c r="H24" s="389"/>
      <c r="I24" s="389"/>
      <c r="J24" s="389"/>
      <c r="K24" s="390"/>
      <c r="L24" s="385">
        <v>1</v>
      </c>
      <c r="M24" s="386"/>
      <c r="N24" s="386"/>
      <c r="O24" s="386"/>
      <c r="P24" s="387"/>
      <c r="Q24" s="385">
        <v>10350</v>
      </c>
      <c r="R24" s="386"/>
      <c r="S24" s="386"/>
      <c r="T24" s="386"/>
      <c r="U24" s="386"/>
      <c r="V24" s="387"/>
      <c r="W24" s="475"/>
      <c r="X24" s="412"/>
      <c r="Y24" s="413"/>
      <c r="Z24" s="388" t="s">
        <v>162</v>
      </c>
      <c r="AA24" s="389"/>
      <c r="AB24" s="389"/>
      <c r="AC24" s="389"/>
      <c r="AD24" s="389"/>
      <c r="AE24" s="389"/>
      <c r="AF24" s="389"/>
      <c r="AG24" s="390"/>
      <c r="AH24" s="385">
        <v>1231</v>
      </c>
      <c r="AI24" s="386"/>
      <c r="AJ24" s="386"/>
      <c r="AK24" s="386"/>
      <c r="AL24" s="387"/>
      <c r="AM24" s="385">
        <v>3933045</v>
      </c>
      <c r="AN24" s="386"/>
      <c r="AO24" s="386"/>
      <c r="AP24" s="386"/>
      <c r="AQ24" s="386"/>
      <c r="AR24" s="387"/>
      <c r="AS24" s="385">
        <v>3195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35437220</v>
      </c>
      <c r="BO24" s="433"/>
      <c r="BP24" s="433"/>
      <c r="BQ24" s="433"/>
      <c r="BR24" s="433"/>
      <c r="BS24" s="433"/>
      <c r="BT24" s="433"/>
      <c r="BU24" s="434"/>
      <c r="BV24" s="432">
        <v>36041136</v>
      </c>
      <c r="BW24" s="433"/>
      <c r="BX24" s="433"/>
      <c r="BY24" s="433"/>
      <c r="BZ24" s="433"/>
      <c r="CA24" s="433"/>
      <c r="CB24" s="433"/>
      <c r="CC24" s="434"/>
      <c r="CD24" s="171"/>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58"/>
      <c r="B25" s="411"/>
      <c r="C25" s="412"/>
      <c r="D25" s="413"/>
      <c r="E25" s="388" t="s">
        <v>164</v>
      </c>
      <c r="F25" s="389"/>
      <c r="G25" s="389"/>
      <c r="H25" s="389"/>
      <c r="I25" s="389"/>
      <c r="J25" s="389"/>
      <c r="K25" s="390"/>
      <c r="L25" s="385">
        <v>2</v>
      </c>
      <c r="M25" s="386"/>
      <c r="N25" s="386"/>
      <c r="O25" s="386"/>
      <c r="P25" s="387"/>
      <c r="Q25" s="385">
        <v>8950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18494996</v>
      </c>
      <c r="BO25" s="462"/>
      <c r="BP25" s="462"/>
      <c r="BQ25" s="462"/>
      <c r="BR25" s="462"/>
      <c r="BS25" s="462"/>
      <c r="BT25" s="462"/>
      <c r="BU25" s="463"/>
      <c r="BV25" s="461">
        <v>4745668</v>
      </c>
      <c r="BW25" s="462"/>
      <c r="BX25" s="462"/>
      <c r="BY25" s="462"/>
      <c r="BZ25" s="462"/>
      <c r="CA25" s="462"/>
      <c r="CB25" s="462"/>
      <c r="CC25" s="463"/>
      <c r="CD25" s="171"/>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58"/>
      <c r="B26" s="411"/>
      <c r="C26" s="412"/>
      <c r="D26" s="413"/>
      <c r="E26" s="388" t="s">
        <v>167</v>
      </c>
      <c r="F26" s="389"/>
      <c r="G26" s="389"/>
      <c r="H26" s="389"/>
      <c r="I26" s="389"/>
      <c r="J26" s="389"/>
      <c r="K26" s="390"/>
      <c r="L26" s="385">
        <v>1</v>
      </c>
      <c r="M26" s="386"/>
      <c r="N26" s="386"/>
      <c r="O26" s="386"/>
      <c r="P26" s="387"/>
      <c r="Q26" s="385">
        <v>8300</v>
      </c>
      <c r="R26" s="386"/>
      <c r="S26" s="386"/>
      <c r="T26" s="386"/>
      <c r="U26" s="386"/>
      <c r="V26" s="387"/>
      <c r="W26" s="475"/>
      <c r="X26" s="412"/>
      <c r="Y26" s="413"/>
      <c r="Z26" s="388" t="s">
        <v>168</v>
      </c>
      <c r="AA26" s="443"/>
      <c r="AB26" s="443"/>
      <c r="AC26" s="443"/>
      <c r="AD26" s="443"/>
      <c r="AE26" s="443"/>
      <c r="AF26" s="443"/>
      <c r="AG26" s="444"/>
      <c r="AH26" s="385">
        <v>81</v>
      </c>
      <c r="AI26" s="386"/>
      <c r="AJ26" s="386"/>
      <c r="AK26" s="386"/>
      <c r="AL26" s="387"/>
      <c r="AM26" s="385">
        <v>264546</v>
      </c>
      <c r="AN26" s="386"/>
      <c r="AO26" s="386"/>
      <c r="AP26" s="386"/>
      <c r="AQ26" s="386"/>
      <c r="AR26" s="387"/>
      <c r="AS26" s="385">
        <v>3266</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60000</v>
      </c>
      <c r="BO26" s="433"/>
      <c r="BP26" s="433"/>
      <c r="BQ26" s="433"/>
      <c r="BR26" s="433"/>
      <c r="BS26" s="433"/>
      <c r="BT26" s="433"/>
      <c r="BU26" s="434"/>
      <c r="BV26" s="432">
        <v>60000</v>
      </c>
      <c r="BW26" s="433"/>
      <c r="BX26" s="433"/>
      <c r="BY26" s="433"/>
      <c r="BZ26" s="433"/>
      <c r="CA26" s="433"/>
      <c r="CB26" s="433"/>
      <c r="CC26" s="434"/>
      <c r="CD26" s="171"/>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58"/>
      <c r="B27" s="411"/>
      <c r="C27" s="412"/>
      <c r="D27" s="413"/>
      <c r="E27" s="388" t="s">
        <v>170</v>
      </c>
      <c r="F27" s="389"/>
      <c r="G27" s="389"/>
      <c r="H27" s="389"/>
      <c r="I27" s="389"/>
      <c r="J27" s="389"/>
      <c r="K27" s="390"/>
      <c r="L27" s="385">
        <v>1</v>
      </c>
      <c r="M27" s="386"/>
      <c r="N27" s="386"/>
      <c r="O27" s="386"/>
      <c r="P27" s="387"/>
      <c r="Q27" s="385">
        <v>6400</v>
      </c>
      <c r="R27" s="386"/>
      <c r="S27" s="386"/>
      <c r="T27" s="386"/>
      <c r="U27" s="386"/>
      <c r="V27" s="387"/>
      <c r="W27" s="475"/>
      <c r="X27" s="412"/>
      <c r="Y27" s="413"/>
      <c r="Z27" s="388" t="s">
        <v>171</v>
      </c>
      <c r="AA27" s="389"/>
      <c r="AB27" s="389"/>
      <c r="AC27" s="389"/>
      <c r="AD27" s="389"/>
      <c r="AE27" s="389"/>
      <c r="AF27" s="389"/>
      <c r="AG27" s="390"/>
      <c r="AH27" s="385">
        <v>3</v>
      </c>
      <c r="AI27" s="386"/>
      <c r="AJ27" s="386"/>
      <c r="AK27" s="386"/>
      <c r="AL27" s="387"/>
      <c r="AM27" s="385">
        <v>12738</v>
      </c>
      <c r="AN27" s="386"/>
      <c r="AO27" s="386"/>
      <c r="AP27" s="386"/>
      <c r="AQ27" s="386"/>
      <c r="AR27" s="387"/>
      <c r="AS27" s="385">
        <v>4246</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3"/>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58"/>
      <c r="B28" s="411"/>
      <c r="C28" s="412"/>
      <c r="D28" s="413"/>
      <c r="E28" s="388" t="s">
        <v>173</v>
      </c>
      <c r="F28" s="389"/>
      <c r="G28" s="389"/>
      <c r="H28" s="389"/>
      <c r="I28" s="389"/>
      <c r="J28" s="389"/>
      <c r="K28" s="390"/>
      <c r="L28" s="385">
        <v>1</v>
      </c>
      <c r="M28" s="386"/>
      <c r="N28" s="386"/>
      <c r="O28" s="386"/>
      <c r="P28" s="387"/>
      <c r="Q28" s="385">
        <v>5800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5497347</v>
      </c>
      <c r="BO28" s="462"/>
      <c r="BP28" s="462"/>
      <c r="BQ28" s="462"/>
      <c r="BR28" s="462"/>
      <c r="BS28" s="462"/>
      <c r="BT28" s="462"/>
      <c r="BU28" s="463"/>
      <c r="BV28" s="461">
        <v>5226515</v>
      </c>
      <c r="BW28" s="462"/>
      <c r="BX28" s="462"/>
      <c r="BY28" s="462"/>
      <c r="BZ28" s="462"/>
      <c r="CA28" s="462"/>
      <c r="CB28" s="462"/>
      <c r="CC28" s="463"/>
      <c r="CD28" s="171"/>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58"/>
      <c r="B29" s="411"/>
      <c r="C29" s="412"/>
      <c r="D29" s="413"/>
      <c r="E29" s="388" t="s">
        <v>176</v>
      </c>
      <c r="F29" s="389"/>
      <c r="G29" s="389"/>
      <c r="H29" s="389"/>
      <c r="I29" s="389"/>
      <c r="J29" s="389"/>
      <c r="K29" s="390"/>
      <c r="L29" s="385">
        <v>26</v>
      </c>
      <c r="M29" s="386"/>
      <c r="N29" s="386"/>
      <c r="O29" s="386"/>
      <c r="P29" s="387"/>
      <c r="Q29" s="385">
        <v>5500</v>
      </c>
      <c r="R29" s="386"/>
      <c r="S29" s="386"/>
      <c r="T29" s="386"/>
      <c r="U29" s="386"/>
      <c r="V29" s="387"/>
      <c r="W29" s="476"/>
      <c r="X29" s="477"/>
      <c r="Y29" s="478"/>
      <c r="Z29" s="388" t="s">
        <v>177</v>
      </c>
      <c r="AA29" s="389"/>
      <c r="AB29" s="389"/>
      <c r="AC29" s="389"/>
      <c r="AD29" s="389"/>
      <c r="AE29" s="389"/>
      <c r="AF29" s="389"/>
      <c r="AG29" s="390"/>
      <c r="AH29" s="385">
        <v>1234</v>
      </c>
      <c r="AI29" s="386"/>
      <c r="AJ29" s="386"/>
      <c r="AK29" s="386"/>
      <c r="AL29" s="387"/>
      <c r="AM29" s="385">
        <v>3945783</v>
      </c>
      <c r="AN29" s="386"/>
      <c r="AO29" s="386"/>
      <c r="AP29" s="386"/>
      <c r="AQ29" s="386"/>
      <c r="AR29" s="387"/>
      <c r="AS29" s="385">
        <v>3198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43628</v>
      </c>
      <c r="BO29" s="433"/>
      <c r="BP29" s="433"/>
      <c r="BQ29" s="433"/>
      <c r="BR29" s="433"/>
      <c r="BS29" s="433"/>
      <c r="BT29" s="433"/>
      <c r="BU29" s="434"/>
      <c r="BV29" s="432">
        <v>43522</v>
      </c>
      <c r="BW29" s="433"/>
      <c r="BX29" s="433"/>
      <c r="BY29" s="433"/>
      <c r="BZ29" s="433"/>
      <c r="CA29" s="433"/>
      <c r="CB29" s="433"/>
      <c r="CC29" s="434"/>
      <c r="CD29" s="173"/>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58"/>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99.8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20301591</v>
      </c>
      <c r="BO30" s="467"/>
      <c r="BP30" s="467"/>
      <c r="BQ30" s="467"/>
      <c r="BR30" s="467"/>
      <c r="BS30" s="467"/>
      <c r="BT30" s="467"/>
      <c r="BU30" s="468"/>
      <c r="BV30" s="466">
        <v>20297017</v>
      </c>
      <c r="BW30" s="467"/>
      <c r="BX30" s="467"/>
      <c r="BY30" s="467"/>
      <c r="BZ30" s="467"/>
      <c r="CA30" s="467"/>
      <c r="CB30" s="467"/>
      <c r="CC30" s="468"/>
      <c r="CD30" s="174"/>
      <c r="CE30" s="175"/>
      <c r="CF30" s="175"/>
      <c r="CG30" s="175"/>
      <c r="CH30" s="175"/>
      <c r="CI30" s="175"/>
      <c r="CJ30" s="175"/>
      <c r="CK30" s="175"/>
      <c r="CL30" s="175"/>
      <c r="CM30" s="175"/>
      <c r="CN30" s="175"/>
      <c r="CO30" s="175"/>
      <c r="CP30" s="175"/>
      <c r="CQ30" s="175"/>
      <c r="CR30" s="175"/>
      <c r="CS30" s="176"/>
      <c r="CT30" s="177"/>
      <c r="CU30" s="178"/>
      <c r="CV30" s="178"/>
      <c r="CW30" s="178"/>
      <c r="CX30" s="178"/>
      <c r="CY30" s="178"/>
      <c r="CZ30" s="178"/>
      <c r="DA30" s="179"/>
      <c r="DB30" s="177"/>
      <c r="DC30" s="178"/>
      <c r="DD30" s="178"/>
      <c r="DE30" s="178"/>
      <c r="DF30" s="178"/>
      <c r="DG30" s="178"/>
      <c r="DH30" s="178"/>
      <c r="DI30" s="179"/>
    </row>
    <row r="31" spans="1:113" ht="13.5" customHeight="1" x14ac:dyDescent="0.2">
      <c r="A31" s="158"/>
      <c r="B31" s="180"/>
      <c r="DI31" s="181"/>
    </row>
    <row r="32" spans="1:113" ht="13.5" customHeight="1" x14ac:dyDescent="0.2">
      <c r="A32" s="158"/>
      <c r="B32" s="182"/>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1"/>
    </row>
    <row r="33" spans="1:113" ht="13.5" customHeight="1" x14ac:dyDescent="0.2">
      <c r="A33" s="158"/>
      <c r="B33" s="182"/>
      <c r="C33" s="384" t="s">
        <v>186</v>
      </c>
      <c r="D33" s="384"/>
      <c r="E33" s="383" t="s">
        <v>187</v>
      </c>
      <c r="F33" s="383"/>
      <c r="G33" s="383"/>
      <c r="H33" s="383"/>
      <c r="I33" s="383"/>
      <c r="J33" s="383"/>
      <c r="K33" s="383"/>
      <c r="L33" s="383"/>
      <c r="M33" s="383"/>
      <c r="N33" s="383"/>
      <c r="O33" s="383"/>
      <c r="P33" s="383"/>
      <c r="Q33" s="383"/>
      <c r="R33" s="383"/>
      <c r="S33" s="383"/>
      <c r="T33" s="183"/>
      <c r="U33" s="384" t="s">
        <v>186</v>
      </c>
      <c r="V33" s="384"/>
      <c r="W33" s="383" t="s">
        <v>187</v>
      </c>
      <c r="X33" s="383"/>
      <c r="Y33" s="383"/>
      <c r="Z33" s="383"/>
      <c r="AA33" s="383"/>
      <c r="AB33" s="383"/>
      <c r="AC33" s="383"/>
      <c r="AD33" s="383"/>
      <c r="AE33" s="383"/>
      <c r="AF33" s="383"/>
      <c r="AG33" s="383"/>
      <c r="AH33" s="383"/>
      <c r="AI33" s="383"/>
      <c r="AJ33" s="383"/>
      <c r="AK33" s="383"/>
      <c r="AL33" s="183"/>
      <c r="AM33" s="384" t="s">
        <v>186</v>
      </c>
      <c r="AN33" s="384"/>
      <c r="AO33" s="383" t="s">
        <v>187</v>
      </c>
      <c r="AP33" s="383"/>
      <c r="AQ33" s="383"/>
      <c r="AR33" s="383"/>
      <c r="AS33" s="383"/>
      <c r="AT33" s="383"/>
      <c r="AU33" s="383"/>
      <c r="AV33" s="383"/>
      <c r="AW33" s="383"/>
      <c r="AX33" s="383"/>
      <c r="AY33" s="383"/>
      <c r="AZ33" s="383"/>
      <c r="BA33" s="383"/>
      <c r="BB33" s="383"/>
      <c r="BC33" s="383"/>
      <c r="BD33" s="184"/>
      <c r="BE33" s="383" t="s">
        <v>188</v>
      </c>
      <c r="BF33" s="383"/>
      <c r="BG33" s="383" t="s">
        <v>189</v>
      </c>
      <c r="BH33" s="383"/>
      <c r="BI33" s="383"/>
      <c r="BJ33" s="383"/>
      <c r="BK33" s="383"/>
      <c r="BL33" s="383"/>
      <c r="BM33" s="383"/>
      <c r="BN33" s="383"/>
      <c r="BO33" s="383"/>
      <c r="BP33" s="383"/>
      <c r="BQ33" s="383"/>
      <c r="BR33" s="383"/>
      <c r="BS33" s="383"/>
      <c r="BT33" s="383"/>
      <c r="BU33" s="383"/>
      <c r="BV33" s="184"/>
      <c r="BW33" s="384" t="s">
        <v>188</v>
      </c>
      <c r="BX33" s="384"/>
      <c r="BY33" s="383" t="s">
        <v>190</v>
      </c>
      <c r="BZ33" s="383"/>
      <c r="CA33" s="383"/>
      <c r="CB33" s="383"/>
      <c r="CC33" s="383"/>
      <c r="CD33" s="383"/>
      <c r="CE33" s="383"/>
      <c r="CF33" s="383"/>
      <c r="CG33" s="383"/>
      <c r="CH33" s="383"/>
      <c r="CI33" s="383"/>
      <c r="CJ33" s="383"/>
      <c r="CK33" s="383"/>
      <c r="CL33" s="383"/>
      <c r="CM33" s="383"/>
      <c r="CN33" s="183"/>
      <c r="CO33" s="384" t="s">
        <v>186</v>
      </c>
      <c r="CP33" s="384"/>
      <c r="CQ33" s="383" t="s">
        <v>191</v>
      </c>
      <c r="CR33" s="383"/>
      <c r="CS33" s="383"/>
      <c r="CT33" s="383"/>
      <c r="CU33" s="383"/>
      <c r="CV33" s="383"/>
      <c r="CW33" s="383"/>
      <c r="CX33" s="383"/>
      <c r="CY33" s="383"/>
      <c r="CZ33" s="383"/>
      <c r="DA33" s="383"/>
      <c r="DB33" s="383"/>
      <c r="DC33" s="383"/>
      <c r="DD33" s="383"/>
      <c r="DE33" s="383"/>
      <c r="DF33" s="183"/>
      <c r="DG33" s="382" t="s">
        <v>192</v>
      </c>
      <c r="DH33" s="382"/>
      <c r="DI33" s="185"/>
    </row>
    <row r="34" spans="1:113" ht="32.25" customHeight="1" x14ac:dyDescent="0.2">
      <c r="A34" s="158"/>
      <c r="B34" s="182"/>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58"/>
      <c r="U34" s="380">
        <f>IF(W34="","",MAX(C34:D43)+1)</f>
        <v>3</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58"/>
      <c r="AM34" s="380">
        <f>IF(AO34="","",MAX(C34:D43,U34:V43)+1)</f>
        <v>6</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58"/>
      <c r="BE34" s="380" t="str">
        <f>IF(BG34="","",MAX(C34:D43,U34:V43,AM34:AN43)+1)</f>
        <v/>
      </c>
      <c r="BF34" s="380"/>
      <c r="BG34" s="381"/>
      <c r="BH34" s="381"/>
      <c r="BI34" s="381"/>
      <c r="BJ34" s="381"/>
      <c r="BK34" s="381"/>
      <c r="BL34" s="381"/>
      <c r="BM34" s="381"/>
      <c r="BN34" s="381"/>
      <c r="BO34" s="381"/>
      <c r="BP34" s="381"/>
      <c r="BQ34" s="381"/>
      <c r="BR34" s="381"/>
      <c r="BS34" s="381"/>
      <c r="BT34" s="381"/>
      <c r="BU34" s="381"/>
      <c r="BV34" s="158"/>
      <c r="BW34" s="380">
        <f>IF(BY34="","",MAX(C34:D43,U34:V43,AM34:AN43,BE34:BF43)+1)</f>
        <v>7</v>
      </c>
      <c r="BX34" s="380"/>
      <c r="BY34" s="381" t="str">
        <f>IF('各会計、関係団体の財政状況及び健全化判断比率'!B68="","",'各会計、関係団体の財政状況及び健全化判断比率'!B68)</f>
        <v>東京たま広域資源循環組合</v>
      </c>
      <c r="BZ34" s="381"/>
      <c r="CA34" s="381"/>
      <c r="CB34" s="381"/>
      <c r="CC34" s="381"/>
      <c r="CD34" s="381"/>
      <c r="CE34" s="381"/>
      <c r="CF34" s="381"/>
      <c r="CG34" s="381"/>
      <c r="CH34" s="381"/>
      <c r="CI34" s="381"/>
      <c r="CJ34" s="381"/>
      <c r="CK34" s="381"/>
      <c r="CL34" s="381"/>
      <c r="CM34" s="381"/>
      <c r="CN34" s="158"/>
      <c r="CO34" s="380">
        <f>IF(CQ34="","",MAX(C34:D43,U34:V43,AM34:AN43,BE34:BF43,BW34:BX43)+1)</f>
        <v>15</v>
      </c>
      <c r="CP34" s="380"/>
      <c r="CQ34" s="381" t="str">
        <f>IF('各会計、関係団体の財政状況及び健全化判断比率'!BS7="","",'各会計、関係団体の財政状況及び健全化判断比率'!BS7)</f>
        <v>調布エフエム放送</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85"/>
    </row>
    <row r="35" spans="1:113" ht="32.25" customHeight="1" x14ac:dyDescent="0.2">
      <c r="A35" s="158"/>
      <c r="B35" s="182"/>
      <c r="C35" s="380">
        <f>IF(E35="","",C34+1)</f>
        <v>2</v>
      </c>
      <c r="D35" s="380"/>
      <c r="E35" s="381" t="str">
        <f>IF('各会計、関係団体の財政状況及び健全化判断比率'!B8="","",'各会計、関係団体の財政状況及び健全化判断比率'!B8)</f>
        <v>用地特別会計</v>
      </c>
      <c r="F35" s="381"/>
      <c r="G35" s="381"/>
      <c r="H35" s="381"/>
      <c r="I35" s="381"/>
      <c r="J35" s="381"/>
      <c r="K35" s="381"/>
      <c r="L35" s="381"/>
      <c r="M35" s="381"/>
      <c r="N35" s="381"/>
      <c r="O35" s="381"/>
      <c r="P35" s="381"/>
      <c r="Q35" s="381"/>
      <c r="R35" s="381"/>
      <c r="S35" s="381"/>
      <c r="T35" s="158"/>
      <c r="U35" s="380">
        <f>IF(W35="","",U34+1)</f>
        <v>4</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58"/>
      <c r="AM35" s="380" t="str">
        <f t="shared" ref="AM35:AM43" si="0">IF(AO35="","",AM34+1)</f>
        <v/>
      </c>
      <c r="AN35" s="380"/>
      <c r="AO35" s="381"/>
      <c r="AP35" s="381"/>
      <c r="AQ35" s="381"/>
      <c r="AR35" s="381"/>
      <c r="AS35" s="381"/>
      <c r="AT35" s="381"/>
      <c r="AU35" s="381"/>
      <c r="AV35" s="381"/>
      <c r="AW35" s="381"/>
      <c r="AX35" s="381"/>
      <c r="AY35" s="381"/>
      <c r="AZ35" s="381"/>
      <c r="BA35" s="381"/>
      <c r="BB35" s="381"/>
      <c r="BC35" s="381"/>
      <c r="BD35" s="158"/>
      <c r="BE35" s="380" t="str">
        <f t="shared" ref="BE35:BE43" si="1">IF(BG35="","",BE34+1)</f>
        <v/>
      </c>
      <c r="BF35" s="380"/>
      <c r="BG35" s="381"/>
      <c r="BH35" s="381"/>
      <c r="BI35" s="381"/>
      <c r="BJ35" s="381"/>
      <c r="BK35" s="381"/>
      <c r="BL35" s="381"/>
      <c r="BM35" s="381"/>
      <c r="BN35" s="381"/>
      <c r="BO35" s="381"/>
      <c r="BP35" s="381"/>
      <c r="BQ35" s="381"/>
      <c r="BR35" s="381"/>
      <c r="BS35" s="381"/>
      <c r="BT35" s="381"/>
      <c r="BU35" s="381"/>
      <c r="BV35" s="158"/>
      <c r="BW35" s="380">
        <f t="shared" ref="BW35:BW43" si="2">IF(BY35="","",BW34+1)</f>
        <v>8</v>
      </c>
      <c r="BX35" s="380"/>
      <c r="BY35" s="381" t="str">
        <f>IF('各会計、関係団体の財政状況及び健全化判断比率'!B69="","",'各会計、関係団体の財政状況及び健全化判断比率'!B69)</f>
        <v>東京都十一市競輪事業組合</v>
      </c>
      <c r="BZ35" s="381"/>
      <c r="CA35" s="381"/>
      <c r="CB35" s="381"/>
      <c r="CC35" s="381"/>
      <c r="CD35" s="381"/>
      <c r="CE35" s="381"/>
      <c r="CF35" s="381"/>
      <c r="CG35" s="381"/>
      <c r="CH35" s="381"/>
      <c r="CI35" s="381"/>
      <c r="CJ35" s="381"/>
      <c r="CK35" s="381"/>
      <c r="CL35" s="381"/>
      <c r="CM35" s="381"/>
      <c r="CN35" s="158"/>
      <c r="CO35" s="380">
        <f t="shared" ref="CO35:CO43" si="3">IF(CQ35="","",CO34+1)</f>
        <v>16</v>
      </c>
      <c r="CP35" s="380"/>
      <c r="CQ35" s="381" t="str">
        <f>IF('各会計、関係団体の財政状況及び健全化判断比率'!BS8="","",'各会計、関係団体の財政状況及び健全化判断比率'!BS8)</f>
        <v>調布市土地開発公社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v>
      </c>
      <c r="DH35" s="378"/>
      <c r="DI35" s="185"/>
    </row>
    <row r="36" spans="1:113" ht="32.25" customHeight="1" x14ac:dyDescent="0.2">
      <c r="A36" s="158"/>
      <c r="B36" s="182"/>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58"/>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58"/>
      <c r="AM36" s="380" t="str">
        <f t="shared" si="0"/>
        <v/>
      </c>
      <c r="AN36" s="380"/>
      <c r="AO36" s="381"/>
      <c r="AP36" s="381"/>
      <c r="AQ36" s="381"/>
      <c r="AR36" s="381"/>
      <c r="AS36" s="381"/>
      <c r="AT36" s="381"/>
      <c r="AU36" s="381"/>
      <c r="AV36" s="381"/>
      <c r="AW36" s="381"/>
      <c r="AX36" s="381"/>
      <c r="AY36" s="381"/>
      <c r="AZ36" s="381"/>
      <c r="BA36" s="381"/>
      <c r="BB36" s="381"/>
      <c r="BC36" s="381"/>
      <c r="BD36" s="158"/>
      <c r="BE36" s="380" t="str">
        <f t="shared" si="1"/>
        <v/>
      </c>
      <c r="BF36" s="380"/>
      <c r="BG36" s="381"/>
      <c r="BH36" s="381"/>
      <c r="BI36" s="381"/>
      <c r="BJ36" s="381"/>
      <c r="BK36" s="381"/>
      <c r="BL36" s="381"/>
      <c r="BM36" s="381"/>
      <c r="BN36" s="381"/>
      <c r="BO36" s="381"/>
      <c r="BP36" s="381"/>
      <c r="BQ36" s="381"/>
      <c r="BR36" s="381"/>
      <c r="BS36" s="381"/>
      <c r="BT36" s="381"/>
      <c r="BU36" s="381"/>
      <c r="BV36" s="158"/>
      <c r="BW36" s="380">
        <f t="shared" si="2"/>
        <v>9</v>
      </c>
      <c r="BX36" s="380"/>
      <c r="BY36" s="381" t="str">
        <f>IF('各会計、関係団体の財政状況及び健全化判断比率'!B70="","",'各会計、関係団体の財政状況及び健全化判断比率'!B70)</f>
        <v>東京都六市競艇事業組合</v>
      </c>
      <c r="BZ36" s="381"/>
      <c r="CA36" s="381"/>
      <c r="CB36" s="381"/>
      <c r="CC36" s="381"/>
      <c r="CD36" s="381"/>
      <c r="CE36" s="381"/>
      <c r="CF36" s="381"/>
      <c r="CG36" s="381"/>
      <c r="CH36" s="381"/>
      <c r="CI36" s="381"/>
      <c r="CJ36" s="381"/>
      <c r="CK36" s="381"/>
      <c r="CL36" s="381"/>
      <c r="CM36" s="381"/>
      <c r="CN36" s="158"/>
      <c r="CO36" s="380">
        <f t="shared" si="3"/>
        <v>17</v>
      </c>
      <c r="CP36" s="380"/>
      <c r="CQ36" s="381" t="str">
        <f>IF('各会計、関係団体の財政状況及び健全化判断比率'!BS9="","",'各会計、関係団体の財政状況及び健全化判断比率'!BS9)</f>
        <v>調布市文化・コミュニティ振興財団</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85"/>
    </row>
    <row r="37" spans="1:113" ht="32.25" customHeight="1" x14ac:dyDescent="0.2">
      <c r="A37" s="158"/>
      <c r="B37" s="182"/>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58"/>
      <c r="U37" s="380" t="str">
        <f t="shared" si="4"/>
        <v/>
      </c>
      <c r="V37" s="380"/>
      <c r="W37" s="381"/>
      <c r="X37" s="381"/>
      <c r="Y37" s="381"/>
      <c r="Z37" s="381"/>
      <c r="AA37" s="381"/>
      <c r="AB37" s="381"/>
      <c r="AC37" s="381"/>
      <c r="AD37" s="381"/>
      <c r="AE37" s="381"/>
      <c r="AF37" s="381"/>
      <c r="AG37" s="381"/>
      <c r="AH37" s="381"/>
      <c r="AI37" s="381"/>
      <c r="AJ37" s="381"/>
      <c r="AK37" s="381"/>
      <c r="AL37" s="158"/>
      <c r="AM37" s="380" t="str">
        <f t="shared" si="0"/>
        <v/>
      </c>
      <c r="AN37" s="380"/>
      <c r="AO37" s="381"/>
      <c r="AP37" s="381"/>
      <c r="AQ37" s="381"/>
      <c r="AR37" s="381"/>
      <c r="AS37" s="381"/>
      <c r="AT37" s="381"/>
      <c r="AU37" s="381"/>
      <c r="AV37" s="381"/>
      <c r="AW37" s="381"/>
      <c r="AX37" s="381"/>
      <c r="AY37" s="381"/>
      <c r="AZ37" s="381"/>
      <c r="BA37" s="381"/>
      <c r="BB37" s="381"/>
      <c r="BC37" s="381"/>
      <c r="BD37" s="158"/>
      <c r="BE37" s="380" t="str">
        <f t="shared" si="1"/>
        <v/>
      </c>
      <c r="BF37" s="380"/>
      <c r="BG37" s="381"/>
      <c r="BH37" s="381"/>
      <c r="BI37" s="381"/>
      <c r="BJ37" s="381"/>
      <c r="BK37" s="381"/>
      <c r="BL37" s="381"/>
      <c r="BM37" s="381"/>
      <c r="BN37" s="381"/>
      <c r="BO37" s="381"/>
      <c r="BP37" s="381"/>
      <c r="BQ37" s="381"/>
      <c r="BR37" s="381"/>
      <c r="BS37" s="381"/>
      <c r="BT37" s="381"/>
      <c r="BU37" s="381"/>
      <c r="BV37" s="158"/>
      <c r="BW37" s="380">
        <f t="shared" si="2"/>
        <v>10</v>
      </c>
      <c r="BX37" s="380"/>
      <c r="BY37" s="381" t="str">
        <f>IF('各会計、関係団体の財政状況及び健全化判断比率'!B71="","",'各会計、関係団体の財政状況及び健全化判断比率'!B71)</f>
        <v>東京市町村総合事務組合（一般会計）</v>
      </c>
      <c r="BZ37" s="381"/>
      <c r="CA37" s="381"/>
      <c r="CB37" s="381"/>
      <c r="CC37" s="381"/>
      <c r="CD37" s="381"/>
      <c r="CE37" s="381"/>
      <c r="CF37" s="381"/>
      <c r="CG37" s="381"/>
      <c r="CH37" s="381"/>
      <c r="CI37" s="381"/>
      <c r="CJ37" s="381"/>
      <c r="CK37" s="381"/>
      <c r="CL37" s="381"/>
      <c r="CM37" s="381"/>
      <c r="CN37" s="158"/>
      <c r="CO37" s="380">
        <f t="shared" si="3"/>
        <v>18</v>
      </c>
      <c r="CP37" s="380"/>
      <c r="CQ37" s="381" t="str">
        <f>IF('各会計、関係団体の財政状況及び健全化判断比率'!BS10="","",'各会計、関係団体の財政状況及び健全化判断比率'!BS10)</f>
        <v>調布ゆうあい福祉公社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85"/>
    </row>
    <row r="38" spans="1:113" ht="32.25" customHeight="1" x14ac:dyDescent="0.2">
      <c r="A38" s="158"/>
      <c r="B38" s="182"/>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58"/>
      <c r="U38" s="380" t="str">
        <f t="shared" si="4"/>
        <v/>
      </c>
      <c r="V38" s="380"/>
      <c r="W38" s="381"/>
      <c r="X38" s="381"/>
      <c r="Y38" s="381"/>
      <c r="Z38" s="381"/>
      <c r="AA38" s="381"/>
      <c r="AB38" s="381"/>
      <c r="AC38" s="381"/>
      <c r="AD38" s="381"/>
      <c r="AE38" s="381"/>
      <c r="AF38" s="381"/>
      <c r="AG38" s="381"/>
      <c r="AH38" s="381"/>
      <c r="AI38" s="381"/>
      <c r="AJ38" s="381"/>
      <c r="AK38" s="381"/>
      <c r="AL38" s="158"/>
      <c r="AM38" s="380" t="str">
        <f t="shared" si="0"/>
        <v/>
      </c>
      <c r="AN38" s="380"/>
      <c r="AO38" s="381"/>
      <c r="AP38" s="381"/>
      <c r="AQ38" s="381"/>
      <c r="AR38" s="381"/>
      <c r="AS38" s="381"/>
      <c r="AT38" s="381"/>
      <c r="AU38" s="381"/>
      <c r="AV38" s="381"/>
      <c r="AW38" s="381"/>
      <c r="AX38" s="381"/>
      <c r="AY38" s="381"/>
      <c r="AZ38" s="381"/>
      <c r="BA38" s="381"/>
      <c r="BB38" s="381"/>
      <c r="BC38" s="381"/>
      <c r="BD38" s="158"/>
      <c r="BE38" s="380" t="str">
        <f t="shared" si="1"/>
        <v/>
      </c>
      <c r="BF38" s="380"/>
      <c r="BG38" s="381"/>
      <c r="BH38" s="381"/>
      <c r="BI38" s="381"/>
      <c r="BJ38" s="381"/>
      <c r="BK38" s="381"/>
      <c r="BL38" s="381"/>
      <c r="BM38" s="381"/>
      <c r="BN38" s="381"/>
      <c r="BO38" s="381"/>
      <c r="BP38" s="381"/>
      <c r="BQ38" s="381"/>
      <c r="BR38" s="381"/>
      <c r="BS38" s="381"/>
      <c r="BT38" s="381"/>
      <c r="BU38" s="381"/>
      <c r="BV38" s="158"/>
      <c r="BW38" s="380">
        <f t="shared" si="2"/>
        <v>11</v>
      </c>
      <c r="BX38" s="380"/>
      <c r="BY38" s="381" t="str">
        <f>IF('各会計、関係団体の財政状況及び健全化判断比率'!B72="","",'各会計、関係団体の財政状況及び健全化判断比率'!B72)</f>
        <v>東京市町村総合事務組合
（東京都市町村民交通災害共済事業特別会計）</v>
      </c>
      <c r="BZ38" s="381"/>
      <c r="CA38" s="381"/>
      <c r="CB38" s="381"/>
      <c r="CC38" s="381"/>
      <c r="CD38" s="381"/>
      <c r="CE38" s="381"/>
      <c r="CF38" s="381"/>
      <c r="CG38" s="381"/>
      <c r="CH38" s="381"/>
      <c r="CI38" s="381"/>
      <c r="CJ38" s="381"/>
      <c r="CK38" s="381"/>
      <c r="CL38" s="381"/>
      <c r="CM38" s="381"/>
      <c r="CN38" s="158"/>
      <c r="CO38" s="380">
        <f t="shared" si="3"/>
        <v>19</v>
      </c>
      <c r="CP38" s="380"/>
      <c r="CQ38" s="381" t="str">
        <f>IF('各会計、関係団体の財政状況及び健全化判断比率'!BS11="","",'各会計、関係団体の財政状況及び健全化判断比率'!BS11)</f>
        <v>調布市スポーツ協会</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85"/>
    </row>
    <row r="39" spans="1:113" ht="32.25" customHeight="1" x14ac:dyDescent="0.2">
      <c r="A39" s="158"/>
      <c r="B39" s="182"/>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58"/>
      <c r="U39" s="380" t="str">
        <f t="shared" si="4"/>
        <v/>
      </c>
      <c r="V39" s="380"/>
      <c r="W39" s="381"/>
      <c r="X39" s="381"/>
      <c r="Y39" s="381"/>
      <c r="Z39" s="381"/>
      <c r="AA39" s="381"/>
      <c r="AB39" s="381"/>
      <c r="AC39" s="381"/>
      <c r="AD39" s="381"/>
      <c r="AE39" s="381"/>
      <c r="AF39" s="381"/>
      <c r="AG39" s="381"/>
      <c r="AH39" s="381"/>
      <c r="AI39" s="381"/>
      <c r="AJ39" s="381"/>
      <c r="AK39" s="381"/>
      <c r="AL39" s="158"/>
      <c r="AM39" s="380" t="str">
        <f t="shared" si="0"/>
        <v/>
      </c>
      <c r="AN39" s="380"/>
      <c r="AO39" s="381"/>
      <c r="AP39" s="381"/>
      <c r="AQ39" s="381"/>
      <c r="AR39" s="381"/>
      <c r="AS39" s="381"/>
      <c r="AT39" s="381"/>
      <c r="AU39" s="381"/>
      <c r="AV39" s="381"/>
      <c r="AW39" s="381"/>
      <c r="AX39" s="381"/>
      <c r="AY39" s="381"/>
      <c r="AZ39" s="381"/>
      <c r="BA39" s="381"/>
      <c r="BB39" s="381"/>
      <c r="BC39" s="381"/>
      <c r="BD39" s="158"/>
      <c r="BE39" s="380" t="str">
        <f t="shared" si="1"/>
        <v/>
      </c>
      <c r="BF39" s="380"/>
      <c r="BG39" s="381"/>
      <c r="BH39" s="381"/>
      <c r="BI39" s="381"/>
      <c r="BJ39" s="381"/>
      <c r="BK39" s="381"/>
      <c r="BL39" s="381"/>
      <c r="BM39" s="381"/>
      <c r="BN39" s="381"/>
      <c r="BO39" s="381"/>
      <c r="BP39" s="381"/>
      <c r="BQ39" s="381"/>
      <c r="BR39" s="381"/>
      <c r="BS39" s="381"/>
      <c r="BT39" s="381"/>
      <c r="BU39" s="381"/>
      <c r="BV39" s="158"/>
      <c r="BW39" s="380">
        <f t="shared" si="2"/>
        <v>12</v>
      </c>
      <c r="BX39" s="380"/>
      <c r="BY39" s="381" t="str">
        <f>IF('各会計、関係団体の財政状況及び健全化判断比率'!B73="","",'各会計、関係団体の財政状況及び健全化判断比率'!B73)</f>
        <v>東京都後期高齢者医療広域連合（一般会計）</v>
      </c>
      <c r="BZ39" s="381"/>
      <c r="CA39" s="381"/>
      <c r="CB39" s="381"/>
      <c r="CC39" s="381"/>
      <c r="CD39" s="381"/>
      <c r="CE39" s="381"/>
      <c r="CF39" s="381"/>
      <c r="CG39" s="381"/>
      <c r="CH39" s="381"/>
      <c r="CI39" s="381"/>
      <c r="CJ39" s="381"/>
      <c r="CK39" s="381"/>
      <c r="CL39" s="381"/>
      <c r="CM39" s="381"/>
      <c r="CN39" s="158"/>
      <c r="CO39" s="380">
        <f t="shared" si="3"/>
        <v>20</v>
      </c>
      <c r="CP39" s="380"/>
      <c r="CQ39" s="381" t="str">
        <f>IF('各会計、関係団体の財政状況及び健全化判断比率'!BS12="","",'各会計、関係団体の財政状況及び健全化判断比率'!BS12)</f>
        <v>ココスクエア調布</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85"/>
    </row>
    <row r="40" spans="1:113" ht="32.25" customHeight="1" x14ac:dyDescent="0.2">
      <c r="A40" s="158"/>
      <c r="B40" s="182"/>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58"/>
      <c r="U40" s="380" t="str">
        <f t="shared" si="4"/>
        <v/>
      </c>
      <c r="V40" s="380"/>
      <c r="W40" s="381"/>
      <c r="X40" s="381"/>
      <c r="Y40" s="381"/>
      <c r="Z40" s="381"/>
      <c r="AA40" s="381"/>
      <c r="AB40" s="381"/>
      <c r="AC40" s="381"/>
      <c r="AD40" s="381"/>
      <c r="AE40" s="381"/>
      <c r="AF40" s="381"/>
      <c r="AG40" s="381"/>
      <c r="AH40" s="381"/>
      <c r="AI40" s="381"/>
      <c r="AJ40" s="381"/>
      <c r="AK40" s="381"/>
      <c r="AL40" s="158"/>
      <c r="AM40" s="380" t="str">
        <f t="shared" si="0"/>
        <v/>
      </c>
      <c r="AN40" s="380"/>
      <c r="AO40" s="381"/>
      <c r="AP40" s="381"/>
      <c r="AQ40" s="381"/>
      <c r="AR40" s="381"/>
      <c r="AS40" s="381"/>
      <c r="AT40" s="381"/>
      <c r="AU40" s="381"/>
      <c r="AV40" s="381"/>
      <c r="AW40" s="381"/>
      <c r="AX40" s="381"/>
      <c r="AY40" s="381"/>
      <c r="AZ40" s="381"/>
      <c r="BA40" s="381"/>
      <c r="BB40" s="381"/>
      <c r="BC40" s="381"/>
      <c r="BD40" s="158"/>
      <c r="BE40" s="380" t="str">
        <f t="shared" si="1"/>
        <v/>
      </c>
      <c r="BF40" s="380"/>
      <c r="BG40" s="381"/>
      <c r="BH40" s="381"/>
      <c r="BI40" s="381"/>
      <c r="BJ40" s="381"/>
      <c r="BK40" s="381"/>
      <c r="BL40" s="381"/>
      <c r="BM40" s="381"/>
      <c r="BN40" s="381"/>
      <c r="BO40" s="381"/>
      <c r="BP40" s="381"/>
      <c r="BQ40" s="381"/>
      <c r="BR40" s="381"/>
      <c r="BS40" s="381"/>
      <c r="BT40" s="381"/>
      <c r="BU40" s="381"/>
      <c r="BV40" s="158"/>
      <c r="BW40" s="380">
        <f t="shared" si="2"/>
        <v>13</v>
      </c>
      <c r="BX40" s="380"/>
      <c r="BY40" s="381" t="str">
        <f>IF('各会計、関係団体の財政状況及び健全化判断比率'!B74="","",'各会計、関係団体の財政状況及び健全化判断比率'!B74)</f>
        <v>東京都後期高齢者医療広域連合
（後期高齢者医療特別会計）</v>
      </c>
      <c r="BZ40" s="381"/>
      <c r="CA40" s="381"/>
      <c r="CB40" s="381"/>
      <c r="CC40" s="381"/>
      <c r="CD40" s="381"/>
      <c r="CE40" s="381"/>
      <c r="CF40" s="381"/>
      <c r="CG40" s="381"/>
      <c r="CH40" s="381"/>
      <c r="CI40" s="381"/>
      <c r="CJ40" s="381"/>
      <c r="CK40" s="381"/>
      <c r="CL40" s="381"/>
      <c r="CM40" s="381"/>
      <c r="CN40" s="158"/>
      <c r="CO40" s="380">
        <f t="shared" si="3"/>
        <v>21</v>
      </c>
      <c r="CP40" s="380"/>
      <c r="CQ40" s="381" t="str">
        <f>IF('各会計、関係団体の財政状況及び健全化判断比率'!BS13="","",'各会計、関係団体の財政状況及び健全化判断比率'!BS13)</f>
        <v>調布市市民サービス公社</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85"/>
    </row>
    <row r="41" spans="1:113" ht="32.25" customHeight="1" x14ac:dyDescent="0.2">
      <c r="A41" s="158"/>
      <c r="B41" s="182"/>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58"/>
      <c r="U41" s="380" t="str">
        <f t="shared" si="4"/>
        <v/>
      </c>
      <c r="V41" s="380"/>
      <c r="W41" s="381"/>
      <c r="X41" s="381"/>
      <c r="Y41" s="381"/>
      <c r="Z41" s="381"/>
      <c r="AA41" s="381"/>
      <c r="AB41" s="381"/>
      <c r="AC41" s="381"/>
      <c r="AD41" s="381"/>
      <c r="AE41" s="381"/>
      <c r="AF41" s="381"/>
      <c r="AG41" s="381"/>
      <c r="AH41" s="381"/>
      <c r="AI41" s="381"/>
      <c r="AJ41" s="381"/>
      <c r="AK41" s="381"/>
      <c r="AL41" s="158"/>
      <c r="AM41" s="380" t="str">
        <f t="shared" si="0"/>
        <v/>
      </c>
      <c r="AN41" s="380"/>
      <c r="AO41" s="381"/>
      <c r="AP41" s="381"/>
      <c r="AQ41" s="381"/>
      <c r="AR41" s="381"/>
      <c r="AS41" s="381"/>
      <c r="AT41" s="381"/>
      <c r="AU41" s="381"/>
      <c r="AV41" s="381"/>
      <c r="AW41" s="381"/>
      <c r="AX41" s="381"/>
      <c r="AY41" s="381"/>
      <c r="AZ41" s="381"/>
      <c r="BA41" s="381"/>
      <c r="BB41" s="381"/>
      <c r="BC41" s="381"/>
      <c r="BD41" s="158"/>
      <c r="BE41" s="380" t="str">
        <f t="shared" si="1"/>
        <v/>
      </c>
      <c r="BF41" s="380"/>
      <c r="BG41" s="381"/>
      <c r="BH41" s="381"/>
      <c r="BI41" s="381"/>
      <c r="BJ41" s="381"/>
      <c r="BK41" s="381"/>
      <c r="BL41" s="381"/>
      <c r="BM41" s="381"/>
      <c r="BN41" s="381"/>
      <c r="BO41" s="381"/>
      <c r="BP41" s="381"/>
      <c r="BQ41" s="381"/>
      <c r="BR41" s="381"/>
      <c r="BS41" s="381"/>
      <c r="BT41" s="381"/>
      <c r="BU41" s="381"/>
      <c r="BV41" s="158"/>
      <c r="BW41" s="380">
        <f t="shared" si="2"/>
        <v>14</v>
      </c>
      <c r="BX41" s="380"/>
      <c r="BY41" s="381" t="str">
        <f>IF('各会計、関係団体の財政状況及び健全化判断比率'!B75="","",'各会計、関係団体の財政状況及び健全化判断比率'!B75)</f>
        <v>ふじみ衛生組合</v>
      </c>
      <c r="BZ41" s="381"/>
      <c r="CA41" s="381"/>
      <c r="CB41" s="381"/>
      <c r="CC41" s="381"/>
      <c r="CD41" s="381"/>
      <c r="CE41" s="381"/>
      <c r="CF41" s="381"/>
      <c r="CG41" s="381"/>
      <c r="CH41" s="381"/>
      <c r="CI41" s="381"/>
      <c r="CJ41" s="381"/>
      <c r="CK41" s="381"/>
      <c r="CL41" s="381"/>
      <c r="CM41" s="381"/>
      <c r="CN41" s="158"/>
      <c r="CO41" s="380">
        <f t="shared" si="3"/>
        <v>22</v>
      </c>
      <c r="CP41" s="380"/>
      <c r="CQ41" s="381" t="str">
        <f>IF('各会計、関係団体の財政状況及び健全化判断比率'!BS14="","",'各会計、関係団体の財政状況及び健全化判断比率'!BS14)</f>
        <v>調布市武者小路実篤記念館</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85"/>
    </row>
    <row r="42" spans="1:113" ht="32.25" customHeight="1" x14ac:dyDescent="0.2">
      <c r="B42" s="182"/>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58"/>
      <c r="U42" s="380" t="str">
        <f t="shared" si="4"/>
        <v/>
      </c>
      <c r="V42" s="380"/>
      <c r="W42" s="381"/>
      <c r="X42" s="381"/>
      <c r="Y42" s="381"/>
      <c r="Z42" s="381"/>
      <c r="AA42" s="381"/>
      <c r="AB42" s="381"/>
      <c r="AC42" s="381"/>
      <c r="AD42" s="381"/>
      <c r="AE42" s="381"/>
      <c r="AF42" s="381"/>
      <c r="AG42" s="381"/>
      <c r="AH42" s="381"/>
      <c r="AI42" s="381"/>
      <c r="AJ42" s="381"/>
      <c r="AK42" s="381"/>
      <c r="AL42" s="158"/>
      <c r="AM42" s="380" t="str">
        <f t="shared" si="0"/>
        <v/>
      </c>
      <c r="AN42" s="380"/>
      <c r="AO42" s="381"/>
      <c r="AP42" s="381"/>
      <c r="AQ42" s="381"/>
      <c r="AR42" s="381"/>
      <c r="AS42" s="381"/>
      <c r="AT42" s="381"/>
      <c r="AU42" s="381"/>
      <c r="AV42" s="381"/>
      <c r="AW42" s="381"/>
      <c r="AX42" s="381"/>
      <c r="AY42" s="381"/>
      <c r="AZ42" s="381"/>
      <c r="BA42" s="381"/>
      <c r="BB42" s="381"/>
      <c r="BC42" s="381"/>
      <c r="BD42" s="158"/>
      <c r="BE42" s="380" t="str">
        <f t="shared" si="1"/>
        <v/>
      </c>
      <c r="BF42" s="380"/>
      <c r="BG42" s="381"/>
      <c r="BH42" s="381"/>
      <c r="BI42" s="381"/>
      <c r="BJ42" s="381"/>
      <c r="BK42" s="381"/>
      <c r="BL42" s="381"/>
      <c r="BM42" s="381"/>
      <c r="BN42" s="381"/>
      <c r="BO42" s="381"/>
      <c r="BP42" s="381"/>
      <c r="BQ42" s="381"/>
      <c r="BR42" s="381"/>
      <c r="BS42" s="381"/>
      <c r="BT42" s="381"/>
      <c r="BU42" s="381"/>
      <c r="BV42" s="158"/>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58"/>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85"/>
    </row>
    <row r="43" spans="1:113" ht="32.25" customHeight="1" x14ac:dyDescent="0.2">
      <c r="B43" s="182"/>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58"/>
      <c r="U43" s="380" t="str">
        <f t="shared" si="4"/>
        <v/>
      </c>
      <c r="V43" s="380"/>
      <c r="W43" s="381"/>
      <c r="X43" s="381"/>
      <c r="Y43" s="381"/>
      <c r="Z43" s="381"/>
      <c r="AA43" s="381"/>
      <c r="AB43" s="381"/>
      <c r="AC43" s="381"/>
      <c r="AD43" s="381"/>
      <c r="AE43" s="381"/>
      <c r="AF43" s="381"/>
      <c r="AG43" s="381"/>
      <c r="AH43" s="381"/>
      <c r="AI43" s="381"/>
      <c r="AJ43" s="381"/>
      <c r="AK43" s="381"/>
      <c r="AL43" s="158"/>
      <c r="AM43" s="380" t="str">
        <f t="shared" si="0"/>
        <v/>
      </c>
      <c r="AN43" s="380"/>
      <c r="AO43" s="381"/>
      <c r="AP43" s="381"/>
      <c r="AQ43" s="381"/>
      <c r="AR43" s="381"/>
      <c r="AS43" s="381"/>
      <c r="AT43" s="381"/>
      <c r="AU43" s="381"/>
      <c r="AV43" s="381"/>
      <c r="AW43" s="381"/>
      <c r="AX43" s="381"/>
      <c r="AY43" s="381"/>
      <c r="AZ43" s="381"/>
      <c r="BA43" s="381"/>
      <c r="BB43" s="381"/>
      <c r="BC43" s="381"/>
      <c r="BD43" s="158"/>
      <c r="BE43" s="380" t="str">
        <f t="shared" si="1"/>
        <v/>
      </c>
      <c r="BF43" s="380"/>
      <c r="BG43" s="381"/>
      <c r="BH43" s="381"/>
      <c r="BI43" s="381"/>
      <c r="BJ43" s="381"/>
      <c r="BK43" s="381"/>
      <c r="BL43" s="381"/>
      <c r="BM43" s="381"/>
      <c r="BN43" s="381"/>
      <c r="BO43" s="381"/>
      <c r="BP43" s="381"/>
      <c r="BQ43" s="381"/>
      <c r="BR43" s="381"/>
      <c r="BS43" s="381"/>
      <c r="BT43" s="381"/>
      <c r="BU43" s="381"/>
      <c r="BV43" s="158"/>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58"/>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85"/>
    </row>
    <row r="44" spans="1:113" ht="13.5" customHeight="1" thickBot="1" x14ac:dyDescent="0.25">
      <c r="B44" s="186"/>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I44" s="188"/>
    </row>
    <row r="45" spans="1:113" x14ac:dyDescent="0.2"/>
    <row r="46" spans="1:113" x14ac:dyDescent="0.2">
      <c r="B46" s="157"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V4XU5GBNN+80jgTQwTKzx45er4Aa+o0g2WcjPylqMYSBw+EiloyNxgngGmW9UBK0AitVP3gKHgH3jMlX6XQY0Q==" saltValue="OWuW+/1z+db7aEYLhGM17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1" customWidth="1"/>
    <col min="2" max="2" width="2.33203125" style="191" customWidth="1"/>
    <col min="3" max="16" width="2.6640625" style="191" customWidth="1"/>
    <col min="17" max="17" width="2.33203125" style="191" customWidth="1"/>
    <col min="18" max="95" width="1.6640625" style="191" customWidth="1"/>
    <col min="96" max="133" width="1.6640625" style="203" customWidth="1"/>
    <col min="134" max="143" width="1.6640625" style="191" customWidth="1"/>
    <col min="144" max="16384" width="0" style="191" hidden="1"/>
  </cols>
  <sheetData>
    <row r="1" spans="2:143" ht="22.5" customHeight="1" thickBot="1" x14ac:dyDescent="0.25">
      <c r="B1" s="189"/>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190"/>
      <c r="DD1" s="190"/>
      <c r="DE1" s="190"/>
      <c r="DF1" s="190"/>
      <c r="DG1" s="190"/>
      <c r="DH1" s="730" t="s">
        <v>202</v>
      </c>
      <c r="DI1" s="731"/>
      <c r="DJ1" s="731"/>
      <c r="DK1" s="731"/>
      <c r="DL1" s="731"/>
      <c r="DM1" s="731"/>
      <c r="DN1" s="732"/>
      <c r="DO1" s="191"/>
      <c r="DP1" s="730" t="s">
        <v>203</v>
      </c>
      <c r="DQ1" s="731"/>
      <c r="DR1" s="731"/>
      <c r="DS1" s="731"/>
      <c r="DT1" s="731"/>
      <c r="DU1" s="731"/>
      <c r="DV1" s="731"/>
      <c r="DW1" s="731"/>
      <c r="DX1" s="731"/>
      <c r="DY1" s="731"/>
      <c r="DZ1" s="731"/>
      <c r="EA1" s="731"/>
      <c r="EB1" s="731"/>
      <c r="EC1" s="732"/>
      <c r="ED1" s="190"/>
      <c r="EE1" s="190"/>
      <c r="EF1" s="190"/>
      <c r="EG1" s="190"/>
      <c r="EH1" s="190"/>
      <c r="EI1" s="190"/>
      <c r="EJ1" s="190"/>
      <c r="EK1" s="190"/>
      <c r="EL1" s="190"/>
      <c r="EM1" s="190"/>
    </row>
    <row r="2" spans="2:143" ht="22.5" customHeight="1" x14ac:dyDescent="0.2">
      <c r="B2" s="192" t="s">
        <v>204</v>
      </c>
      <c r="R2" s="193"/>
      <c r="S2" s="193"/>
      <c r="T2" s="193"/>
      <c r="U2" s="193"/>
      <c r="V2" s="193"/>
      <c r="W2" s="193"/>
      <c r="X2" s="193"/>
      <c r="Y2" s="193"/>
      <c r="Z2" s="193"/>
      <c r="AA2" s="193"/>
      <c r="AB2" s="193"/>
      <c r="AC2" s="193"/>
      <c r="AE2" s="194"/>
      <c r="AF2" s="194"/>
      <c r="AG2" s="194"/>
      <c r="AH2" s="194"/>
      <c r="AI2" s="194"/>
      <c r="AJ2" s="193"/>
      <c r="AK2" s="193"/>
      <c r="AL2" s="193"/>
      <c r="AM2" s="193"/>
      <c r="AN2" s="193"/>
      <c r="AO2" s="193"/>
      <c r="AP2" s="193"/>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c r="DY2" s="190"/>
      <c r="DZ2" s="190"/>
      <c r="EA2" s="190"/>
      <c r="EB2" s="190"/>
      <c r="EC2" s="190"/>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50741318</v>
      </c>
      <c r="S5" s="690"/>
      <c r="T5" s="690"/>
      <c r="U5" s="690"/>
      <c r="V5" s="690"/>
      <c r="W5" s="690"/>
      <c r="X5" s="690"/>
      <c r="Y5" s="715"/>
      <c r="Z5" s="728">
        <v>45.1</v>
      </c>
      <c r="AA5" s="728"/>
      <c r="AB5" s="728"/>
      <c r="AC5" s="728"/>
      <c r="AD5" s="729">
        <v>47248398</v>
      </c>
      <c r="AE5" s="729"/>
      <c r="AF5" s="729"/>
      <c r="AG5" s="729"/>
      <c r="AH5" s="729"/>
      <c r="AI5" s="729"/>
      <c r="AJ5" s="729"/>
      <c r="AK5" s="729"/>
      <c r="AL5" s="716">
        <v>81.400000000000006</v>
      </c>
      <c r="AM5" s="698"/>
      <c r="AN5" s="698"/>
      <c r="AO5" s="717"/>
      <c r="AP5" s="692" t="s">
        <v>216</v>
      </c>
      <c r="AQ5" s="693"/>
      <c r="AR5" s="693"/>
      <c r="AS5" s="693"/>
      <c r="AT5" s="693"/>
      <c r="AU5" s="693"/>
      <c r="AV5" s="693"/>
      <c r="AW5" s="693"/>
      <c r="AX5" s="693"/>
      <c r="AY5" s="693"/>
      <c r="AZ5" s="693"/>
      <c r="BA5" s="693"/>
      <c r="BB5" s="693"/>
      <c r="BC5" s="693"/>
      <c r="BD5" s="693"/>
      <c r="BE5" s="693"/>
      <c r="BF5" s="694"/>
      <c r="BG5" s="634">
        <v>47248399</v>
      </c>
      <c r="BH5" s="635"/>
      <c r="BI5" s="635"/>
      <c r="BJ5" s="635"/>
      <c r="BK5" s="635"/>
      <c r="BL5" s="635"/>
      <c r="BM5" s="635"/>
      <c r="BN5" s="636"/>
      <c r="BO5" s="672">
        <v>93.1</v>
      </c>
      <c r="BP5" s="672"/>
      <c r="BQ5" s="672"/>
      <c r="BR5" s="672"/>
      <c r="BS5" s="673">
        <v>1306760</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361704</v>
      </c>
      <c r="S6" s="635"/>
      <c r="T6" s="635"/>
      <c r="U6" s="635"/>
      <c r="V6" s="635"/>
      <c r="W6" s="635"/>
      <c r="X6" s="635"/>
      <c r="Y6" s="636"/>
      <c r="Z6" s="672">
        <v>0.3</v>
      </c>
      <c r="AA6" s="672"/>
      <c r="AB6" s="672"/>
      <c r="AC6" s="672"/>
      <c r="AD6" s="673">
        <v>361704</v>
      </c>
      <c r="AE6" s="673"/>
      <c r="AF6" s="673"/>
      <c r="AG6" s="673"/>
      <c r="AH6" s="673"/>
      <c r="AI6" s="673"/>
      <c r="AJ6" s="673"/>
      <c r="AK6" s="673"/>
      <c r="AL6" s="637">
        <v>0.6</v>
      </c>
      <c r="AM6" s="638"/>
      <c r="AN6" s="638"/>
      <c r="AO6" s="674"/>
      <c r="AP6" s="631" t="s">
        <v>221</v>
      </c>
      <c r="AQ6" s="632"/>
      <c r="AR6" s="632"/>
      <c r="AS6" s="632"/>
      <c r="AT6" s="632"/>
      <c r="AU6" s="632"/>
      <c r="AV6" s="632"/>
      <c r="AW6" s="632"/>
      <c r="AX6" s="632"/>
      <c r="AY6" s="632"/>
      <c r="AZ6" s="632"/>
      <c r="BA6" s="632"/>
      <c r="BB6" s="632"/>
      <c r="BC6" s="632"/>
      <c r="BD6" s="632"/>
      <c r="BE6" s="632"/>
      <c r="BF6" s="633"/>
      <c r="BG6" s="634">
        <v>47248399</v>
      </c>
      <c r="BH6" s="635"/>
      <c r="BI6" s="635"/>
      <c r="BJ6" s="635"/>
      <c r="BK6" s="635"/>
      <c r="BL6" s="635"/>
      <c r="BM6" s="635"/>
      <c r="BN6" s="636"/>
      <c r="BO6" s="672">
        <v>93.1</v>
      </c>
      <c r="BP6" s="672"/>
      <c r="BQ6" s="672"/>
      <c r="BR6" s="672"/>
      <c r="BS6" s="673">
        <v>1306760</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509367</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509367</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126366</v>
      </c>
      <c r="S7" s="635"/>
      <c r="T7" s="635"/>
      <c r="U7" s="635"/>
      <c r="V7" s="635"/>
      <c r="W7" s="635"/>
      <c r="X7" s="635"/>
      <c r="Y7" s="636"/>
      <c r="Z7" s="672">
        <v>0.1</v>
      </c>
      <c r="AA7" s="672"/>
      <c r="AB7" s="672"/>
      <c r="AC7" s="672"/>
      <c r="AD7" s="673">
        <v>126366</v>
      </c>
      <c r="AE7" s="673"/>
      <c r="AF7" s="673"/>
      <c r="AG7" s="673"/>
      <c r="AH7" s="673"/>
      <c r="AI7" s="673"/>
      <c r="AJ7" s="673"/>
      <c r="AK7" s="673"/>
      <c r="AL7" s="637">
        <v>0.2</v>
      </c>
      <c r="AM7" s="638"/>
      <c r="AN7" s="638"/>
      <c r="AO7" s="674"/>
      <c r="AP7" s="631" t="s">
        <v>224</v>
      </c>
      <c r="AQ7" s="632"/>
      <c r="AR7" s="632"/>
      <c r="AS7" s="632"/>
      <c r="AT7" s="632"/>
      <c r="AU7" s="632"/>
      <c r="AV7" s="632"/>
      <c r="AW7" s="632"/>
      <c r="AX7" s="632"/>
      <c r="AY7" s="632"/>
      <c r="AZ7" s="632"/>
      <c r="BA7" s="632"/>
      <c r="BB7" s="632"/>
      <c r="BC7" s="632"/>
      <c r="BD7" s="632"/>
      <c r="BE7" s="632"/>
      <c r="BF7" s="633"/>
      <c r="BG7" s="634">
        <v>27719067</v>
      </c>
      <c r="BH7" s="635"/>
      <c r="BI7" s="635"/>
      <c r="BJ7" s="635"/>
      <c r="BK7" s="635"/>
      <c r="BL7" s="635"/>
      <c r="BM7" s="635"/>
      <c r="BN7" s="636"/>
      <c r="BO7" s="672">
        <v>54.6</v>
      </c>
      <c r="BP7" s="672"/>
      <c r="BQ7" s="672"/>
      <c r="BR7" s="672"/>
      <c r="BS7" s="673">
        <v>1306760</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12627276</v>
      </c>
      <c r="CS7" s="635"/>
      <c r="CT7" s="635"/>
      <c r="CU7" s="635"/>
      <c r="CV7" s="635"/>
      <c r="CW7" s="635"/>
      <c r="CX7" s="635"/>
      <c r="CY7" s="636"/>
      <c r="CZ7" s="672">
        <v>11.7</v>
      </c>
      <c r="DA7" s="672"/>
      <c r="DB7" s="672"/>
      <c r="DC7" s="672"/>
      <c r="DD7" s="640">
        <v>747842</v>
      </c>
      <c r="DE7" s="635"/>
      <c r="DF7" s="635"/>
      <c r="DG7" s="635"/>
      <c r="DH7" s="635"/>
      <c r="DI7" s="635"/>
      <c r="DJ7" s="635"/>
      <c r="DK7" s="635"/>
      <c r="DL7" s="635"/>
      <c r="DM7" s="635"/>
      <c r="DN7" s="635"/>
      <c r="DO7" s="635"/>
      <c r="DP7" s="636"/>
      <c r="DQ7" s="640">
        <v>10672496</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651119</v>
      </c>
      <c r="S8" s="635"/>
      <c r="T8" s="635"/>
      <c r="U8" s="635"/>
      <c r="V8" s="635"/>
      <c r="W8" s="635"/>
      <c r="X8" s="635"/>
      <c r="Y8" s="636"/>
      <c r="Z8" s="672">
        <v>0.6</v>
      </c>
      <c r="AA8" s="672"/>
      <c r="AB8" s="672"/>
      <c r="AC8" s="672"/>
      <c r="AD8" s="673">
        <v>651119</v>
      </c>
      <c r="AE8" s="673"/>
      <c r="AF8" s="673"/>
      <c r="AG8" s="673"/>
      <c r="AH8" s="673"/>
      <c r="AI8" s="673"/>
      <c r="AJ8" s="673"/>
      <c r="AK8" s="673"/>
      <c r="AL8" s="637">
        <v>1.1000000000000001</v>
      </c>
      <c r="AM8" s="638"/>
      <c r="AN8" s="638"/>
      <c r="AO8" s="674"/>
      <c r="AP8" s="631" t="s">
        <v>227</v>
      </c>
      <c r="AQ8" s="632"/>
      <c r="AR8" s="632"/>
      <c r="AS8" s="632"/>
      <c r="AT8" s="632"/>
      <c r="AU8" s="632"/>
      <c r="AV8" s="632"/>
      <c r="AW8" s="632"/>
      <c r="AX8" s="632"/>
      <c r="AY8" s="632"/>
      <c r="AZ8" s="632"/>
      <c r="BA8" s="632"/>
      <c r="BB8" s="632"/>
      <c r="BC8" s="632"/>
      <c r="BD8" s="632"/>
      <c r="BE8" s="632"/>
      <c r="BF8" s="633"/>
      <c r="BG8" s="634">
        <v>409283</v>
      </c>
      <c r="BH8" s="635"/>
      <c r="BI8" s="635"/>
      <c r="BJ8" s="635"/>
      <c r="BK8" s="635"/>
      <c r="BL8" s="635"/>
      <c r="BM8" s="635"/>
      <c r="BN8" s="636"/>
      <c r="BO8" s="672">
        <v>0.8</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57325679</v>
      </c>
      <c r="CS8" s="635"/>
      <c r="CT8" s="635"/>
      <c r="CU8" s="635"/>
      <c r="CV8" s="635"/>
      <c r="CW8" s="635"/>
      <c r="CX8" s="635"/>
      <c r="CY8" s="636"/>
      <c r="CZ8" s="672">
        <v>53.1</v>
      </c>
      <c r="DA8" s="672"/>
      <c r="DB8" s="672"/>
      <c r="DC8" s="672"/>
      <c r="DD8" s="640">
        <v>256726</v>
      </c>
      <c r="DE8" s="635"/>
      <c r="DF8" s="635"/>
      <c r="DG8" s="635"/>
      <c r="DH8" s="635"/>
      <c r="DI8" s="635"/>
      <c r="DJ8" s="635"/>
      <c r="DK8" s="635"/>
      <c r="DL8" s="635"/>
      <c r="DM8" s="635"/>
      <c r="DN8" s="635"/>
      <c r="DO8" s="635"/>
      <c r="DP8" s="636"/>
      <c r="DQ8" s="640">
        <v>28624062</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950522</v>
      </c>
      <c r="S9" s="635"/>
      <c r="T9" s="635"/>
      <c r="U9" s="635"/>
      <c r="V9" s="635"/>
      <c r="W9" s="635"/>
      <c r="X9" s="635"/>
      <c r="Y9" s="636"/>
      <c r="Z9" s="672">
        <v>0.8</v>
      </c>
      <c r="AA9" s="672"/>
      <c r="AB9" s="672"/>
      <c r="AC9" s="672"/>
      <c r="AD9" s="673">
        <v>950522</v>
      </c>
      <c r="AE9" s="673"/>
      <c r="AF9" s="673"/>
      <c r="AG9" s="673"/>
      <c r="AH9" s="673"/>
      <c r="AI9" s="673"/>
      <c r="AJ9" s="673"/>
      <c r="AK9" s="673"/>
      <c r="AL9" s="637">
        <v>1.6</v>
      </c>
      <c r="AM9" s="638"/>
      <c r="AN9" s="638"/>
      <c r="AO9" s="674"/>
      <c r="AP9" s="631" t="s">
        <v>230</v>
      </c>
      <c r="AQ9" s="632"/>
      <c r="AR9" s="632"/>
      <c r="AS9" s="632"/>
      <c r="AT9" s="632"/>
      <c r="AU9" s="632"/>
      <c r="AV9" s="632"/>
      <c r="AW9" s="632"/>
      <c r="AX9" s="632"/>
      <c r="AY9" s="632"/>
      <c r="AZ9" s="632"/>
      <c r="BA9" s="632"/>
      <c r="BB9" s="632"/>
      <c r="BC9" s="632"/>
      <c r="BD9" s="632"/>
      <c r="BE9" s="632"/>
      <c r="BF9" s="633"/>
      <c r="BG9" s="634">
        <v>21546449</v>
      </c>
      <c r="BH9" s="635"/>
      <c r="BI9" s="635"/>
      <c r="BJ9" s="635"/>
      <c r="BK9" s="635"/>
      <c r="BL9" s="635"/>
      <c r="BM9" s="635"/>
      <c r="BN9" s="636"/>
      <c r="BO9" s="672">
        <v>42.5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7436424</v>
      </c>
      <c r="CS9" s="635"/>
      <c r="CT9" s="635"/>
      <c r="CU9" s="635"/>
      <c r="CV9" s="635"/>
      <c r="CW9" s="635"/>
      <c r="CX9" s="635"/>
      <c r="CY9" s="636"/>
      <c r="CZ9" s="672">
        <v>6.9</v>
      </c>
      <c r="DA9" s="672"/>
      <c r="DB9" s="672"/>
      <c r="DC9" s="672"/>
      <c r="DD9" s="640">
        <v>224650</v>
      </c>
      <c r="DE9" s="635"/>
      <c r="DF9" s="635"/>
      <c r="DG9" s="635"/>
      <c r="DH9" s="635"/>
      <c r="DI9" s="635"/>
      <c r="DJ9" s="635"/>
      <c r="DK9" s="635"/>
      <c r="DL9" s="635"/>
      <c r="DM9" s="635"/>
      <c r="DN9" s="635"/>
      <c r="DO9" s="635"/>
      <c r="DP9" s="636"/>
      <c r="DQ9" s="640">
        <v>4984682</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700652</v>
      </c>
      <c r="BH10" s="635"/>
      <c r="BI10" s="635"/>
      <c r="BJ10" s="635"/>
      <c r="BK10" s="635"/>
      <c r="BL10" s="635"/>
      <c r="BM10" s="635"/>
      <c r="BN10" s="636"/>
      <c r="BO10" s="672">
        <v>1.4</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306352</v>
      </c>
      <c r="CS10" s="635"/>
      <c r="CT10" s="635"/>
      <c r="CU10" s="635"/>
      <c r="CV10" s="635"/>
      <c r="CW10" s="635"/>
      <c r="CX10" s="635"/>
      <c r="CY10" s="636"/>
      <c r="CZ10" s="672">
        <v>0.3</v>
      </c>
      <c r="DA10" s="672"/>
      <c r="DB10" s="672"/>
      <c r="DC10" s="672"/>
      <c r="DD10" s="640" t="s">
        <v>122</v>
      </c>
      <c r="DE10" s="635"/>
      <c r="DF10" s="635"/>
      <c r="DG10" s="635"/>
      <c r="DH10" s="635"/>
      <c r="DI10" s="635"/>
      <c r="DJ10" s="635"/>
      <c r="DK10" s="635"/>
      <c r="DL10" s="635"/>
      <c r="DM10" s="635"/>
      <c r="DN10" s="635"/>
      <c r="DO10" s="635"/>
      <c r="DP10" s="636"/>
      <c r="DQ10" s="640">
        <v>262478</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5934766</v>
      </c>
      <c r="S11" s="635"/>
      <c r="T11" s="635"/>
      <c r="U11" s="635"/>
      <c r="V11" s="635"/>
      <c r="W11" s="635"/>
      <c r="X11" s="635"/>
      <c r="Y11" s="636"/>
      <c r="Z11" s="637">
        <v>5.3</v>
      </c>
      <c r="AA11" s="638"/>
      <c r="AB11" s="638"/>
      <c r="AC11" s="639"/>
      <c r="AD11" s="640">
        <v>5934766</v>
      </c>
      <c r="AE11" s="635"/>
      <c r="AF11" s="635"/>
      <c r="AG11" s="635"/>
      <c r="AH11" s="635"/>
      <c r="AI11" s="635"/>
      <c r="AJ11" s="635"/>
      <c r="AK11" s="636"/>
      <c r="AL11" s="637">
        <v>10.199999999999999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5062683</v>
      </c>
      <c r="BH11" s="635"/>
      <c r="BI11" s="635"/>
      <c r="BJ11" s="635"/>
      <c r="BK11" s="635"/>
      <c r="BL11" s="635"/>
      <c r="BM11" s="635"/>
      <c r="BN11" s="636"/>
      <c r="BO11" s="672">
        <v>10</v>
      </c>
      <c r="BP11" s="672"/>
      <c r="BQ11" s="672"/>
      <c r="BR11" s="672"/>
      <c r="BS11" s="673">
        <v>1306760</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117374</v>
      </c>
      <c r="CS11" s="635"/>
      <c r="CT11" s="635"/>
      <c r="CU11" s="635"/>
      <c r="CV11" s="635"/>
      <c r="CW11" s="635"/>
      <c r="CX11" s="635"/>
      <c r="CY11" s="636"/>
      <c r="CZ11" s="672">
        <v>0.1</v>
      </c>
      <c r="DA11" s="672"/>
      <c r="DB11" s="672"/>
      <c r="DC11" s="672"/>
      <c r="DD11" s="640" t="s">
        <v>122</v>
      </c>
      <c r="DE11" s="635"/>
      <c r="DF11" s="635"/>
      <c r="DG11" s="635"/>
      <c r="DH11" s="635"/>
      <c r="DI11" s="635"/>
      <c r="DJ11" s="635"/>
      <c r="DK11" s="635"/>
      <c r="DL11" s="635"/>
      <c r="DM11" s="635"/>
      <c r="DN11" s="635"/>
      <c r="DO11" s="635"/>
      <c r="DP11" s="636"/>
      <c r="DQ11" s="640">
        <v>103444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12058</v>
      </c>
      <c r="S12" s="635"/>
      <c r="T12" s="635"/>
      <c r="U12" s="635"/>
      <c r="V12" s="635"/>
      <c r="W12" s="635"/>
      <c r="X12" s="635"/>
      <c r="Y12" s="636"/>
      <c r="Z12" s="672">
        <v>0</v>
      </c>
      <c r="AA12" s="672"/>
      <c r="AB12" s="672"/>
      <c r="AC12" s="672"/>
      <c r="AD12" s="673">
        <v>12058</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18067773</v>
      </c>
      <c r="BH12" s="635"/>
      <c r="BI12" s="635"/>
      <c r="BJ12" s="635"/>
      <c r="BK12" s="635"/>
      <c r="BL12" s="635"/>
      <c r="BM12" s="635"/>
      <c r="BN12" s="636"/>
      <c r="BO12" s="672">
        <v>35.6</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658675</v>
      </c>
      <c r="CS12" s="635"/>
      <c r="CT12" s="635"/>
      <c r="CU12" s="635"/>
      <c r="CV12" s="635"/>
      <c r="CW12" s="635"/>
      <c r="CX12" s="635"/>
      <c r="CY12" s="636"/>
      <c r="CZ12" s="672">
        <v>0.6</v>
      </c>
      <c r="DA12" s="672"/>
      <c r="DB12" s="672"/>
      <c r="DC12" s="672"/>
      <c r="DD12" s="640" t="s">
        <v>122</v>
      </c>
      <c r="DE12" s="635"/>
      <c r="DF12" s="635"/>
      <c r="DG12" s="635"/>
      <c r="DH12" s="635"/>
      <c r="DI12" s="635"/>
      <c r="DJ12" s="635"/>
      <c r="DK12" s="635"/>
      <c r="DL12" s="635"/>
      <c r="DM12" s="635"/>
      <c r="DN12" s="635"/>
      <c r="DO12" s="635"/>
      <c r="DP12" s="636"/>
      <c r="DQ12" s="640">
        <v>477424</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1229</v>
      </c>
      <c r="S13" s="635"/>
      <c r="T13" s="635"/>
      <c r="U13" s="635"/>
      <c r="V13" s="635"/>
      <c r="W13" s="635"/>
      <c r="X13" s="635"/>
      <c r="Y13" s="636"/>
      <c r="Z13" s="672">
        <v>0</v>
      </c>
      <c r="AA13" s="672"/>
      <c r="AB13" s="672"/>
      <c r="AC13" s="672"/>
      <c r="AD13" s="673">
        <v>1229</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17164755</v>
      </c>
      <c r="BH13" s="635"/>
      <c r="BI13" s="635"/>
      <c r="BJ13" s="635"/>
      <c r="BK13" s="635"/>
      <c r="BL13" s="635"/>
      <c r="BM13" s="635"/>
      <c r="BN13" s="636"/>
      <c r="BO13" s="672">
        <v>33.799999999999997</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9978823</v>
      </c>
      <c r="CS13" s="635"/>
      <c r="CT13" s="635"/>
      <c r="CU13" s="635"/>
      <c r="CV13" s="635"/>
      <c r="CW13" s="635"/>
      <c r="CX13" s="635"/>
      <c r="CY13" s="636"/>
      <c r="CZ13" s="672">
        <v>9.1999999999999993</v>
      </c>
      <c r="DA13" s="672"/>
      <c r="DB13" s="672"/>
      <c r="DC13" s="672"/>
      <c r="DD13" s="640">
        <v>3991702</v>
      </c>
      <c r="DE13" s="635"/>
      <c r="DF13" s="635"/>
      <c r="DG13" s="635"/>
      <c r="DH13" s="635"/>
      <c r="DI13" s="635"/>
      <c r="DJ13" s="635"/>
      <c r="DK13" s="635"/>
      <c r="DL13" s="635"/>
      <c r="DM13" s="635"/>
      <c r="DN13" s="635"/>
      <c r="DO13" s="635"/>
      <c r="DP13" s="636"/>
      <c r="DQ13" s="640">
        <v>5667438</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158345</v>
      </c>
      <c r="BH14" s="635"/>
      <c r="BI14" s="635"/>
      <c r="BJ14" s="635"/>
      <c r="BK14" s="635"/>
      <c r="BL14" s="635"/>
      <c r="BM14" s="635"/>
      <c r="BN14" s="636"/>
      <c r="BO14" s="672">
        <v>0.3</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2797909</v>
      </c>
      <c r="CS14" s="635"/>
      <c r="CT14" s="635"/>
      <c r="CU14" s="635"/>
      <c r="CV14" s="635"/>
      <c r="CW14" s="635"/>
      <c r="CX14" s="635"/>
      <c r="CY14" s="636"/>
      <c r="CZ14" s="672">
        <v>2.6</v>
      </c>
      <c r="DA14" s="672"/>
      <c r="DB14" s="672"/>
      <c r="DC14" s="672"/>
      <c r="DD14" s="640">
        <v>75662</v>
      </c>
      <c r="DE14" s="635"/>
      <c r="DF14" s="635"/>
      <c r="DG14" s="635"/>
      <c r="DH14" s="635"/>
      <c r="DI14" s="635"/>
      <c r="DJ14" s="635"/>
      <c r="DK14" s="635"/>
      <c r="DL14" s="635"/>
      <c r="DM14" s="635"/>
      <c r="DN14" s="635"/>
      <c r="DO14" s="635"/>
      <c r="DP14" s="636"/>
      <c r="DQ14" s="640">
        <v>2592224</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132498</v>
      </c>
      <c r="S15" s="635"/>
      <c r="T15" s="635"/>
      <c r="U15" s="635"/>
      <c r="V15" s="635"/>
      <c r="W15" s="635"/>
      <c r="X15" s="635"/>
      <c r="Y15" s="636"/>
      <c r="Z15" s="672">
        <v>0.1</v>
      </c>
      <c r="AA15" s="672"/>
      <c r="AB15" s="672"/>
      <c r="AC15" s="672"/>
      <c r="AD15" s="673">
        <v>132498</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1303214</v>
      </c>
      <c r="BH15" s="635"/>
      <c r="BI15" s="635"/>
      <c r="BJ15" s="635"/>
      <c r="BK15" s="635"/>
      <c r="BL15" s="635"/>
      <c r="BM15" s="635"/>
      <c r="BN15" s="636"/>
      <c r="BO15" s="672">
        <v>2.6</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12274103</v>
      </c>
      <c r="CS15" s="635"/>
      <c r="CT15" s="635"/>
      <c r="CU15" s="635"/>
      <c r="CV15" s="635"/>
      <c r="CW15" s="635"/>
      <c r="CX15" s="635"/>
      <c r="CY15" s="636"/>
      <c r="CZ15" s="672">
        <v>11.4</v>
      </c>
      <c r="DA15" s="672"/>
      <c r="DB15" s="672"/>
      <c r="DC15" s="672"/>
      <c r="DD15" s="640">
        <v>1753095</v>
      </c>
      <c r="DE15" s="635"/>
      <c r="DF15" s="635"/>
      <c r="DG15" s="635"/>
      <c r="DH15" s="635"/>
      <c r="DI15" s="635"/>
      <c r="DJ15" s="635"/>
      <c r="DK15" s="635"/>
      <c r="DL15" s="635"/>
      <c r="DM15" s="635"/>
      <c r="DN15" s="635"/>
      <c r="DO15" s="635"/>
      <c r="DP15" s="636"/>
      <c r="DQ15" s="640">
        <v>8423279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930503</v>
      </c>
      <c r="S16" s="635"/>
      <c r="T16" s="635"/>
      <c r="U16" s="635"/>
      <c r="V16" s="635"/>
      <c r="W16" s="635"/>
      <c r="X16" s="635"/>
      <c r="Y16" s="636"/>
      <c r="Z16" s="672">
        <v>0.8</v>
      </c>
      <c r="AA16" s="672"/>
      <c r="AB16" s="672"/>
      <c r="AC16" s="672"/>
      <c r="AD16" s="673">
        <v>930503</v>
      </c>
      <c r="AE16" s="673"/>
      <c r="AF16" s="673"/>
      <c r="AG16" s="673"/>
      <c r="AH16" s="673"/>
      <c r="AI16" s="673"/>
      <c r="AJ16" s="673"/>
      <c r="AK16" s="673"/>
      <c r="AL16" s="637">
        <v>1.6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1355530</v>
      </c>
      <c r="S17" s="635"/>
      <c r="T17" s="635"/>
      <c r="U17" s="635"/>
      <c r="V17" s="635"/>
      <c r="W17" s="635"/>
      <c r="X17" s="635"/>
      <c r="Y17" s="636"/>
      <c r="Z17" s="672">
        <v>1.2</v>
      </c>
      <c r="AA17" s="672"/>
      <c r="AB17" s="672"/>
      <c r="AC17" s="672"/>
      <c r="AD17" s="673">
        <v>1355530</v>
      </c>
      <c r="AE17" s="673"/>
      <c r="AF17" s="673"/>
      <c r="AG17" s="673"/>
      <c r="AH17" s="673"/>
      <c r="AI17" s="673"/>
      <c r="AJ17" s="673"/>
      <c r="AK17" s="673"/>
      <c r="AL17" s="637">
        <v>2.2999999999999998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3914232</v>
      </c>
      <c r="CS17" s="635"/>
      <c r="CT17" s="635"/>
      <c r="CU17" s="635"/>
      <c r="CV17" s="635"/>
      <c r="CW17" s="635"/>
      <c r="CX17" s="635"/>
      <c r="CY17" s="636"/>
      <c r="CZ17" s="672">
        <v>3.6</v>
      </c>
      <c r="DA17" s="672"/>
      <c r="DB17" s="672"/>
      <c r="DC17" s="672"/>
      <c r="DD17" s="640" t="s">
        <v>122</v>
      </c>
      <c r="DE17" s="635"/>
      <c r="DF17" s="635"/>
      <c r="DG17" s="635"/>
      <c r="DH17" s="635"/>
      <c r="DI17" s="635"/>
      <c r="DJ17" s="635"/>
      <c r="DK17" s="635"/>
      <c r="DL17" s="635"/>
      <c r="DM17" s="635"/>
      <c r="DN17" s="635"/>
      <c r="DO17" s="635"/>
      <c r="DP17" s="636"/>
      <c r="DQ17" s="640">
        <v>3902814</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221394</v>
      </c>
      <c r="S18" s="635"/>
      <c r="T18" s="635"/>
      <c r="U18" s="635"/>
      <c r="V18" s="635"/>
      <c r="W18" s="635"/>
      <c r="X18" s="635"/>
      <c r="Y18" s="636"/>
      <c r="Z18" s="672">
        <v>0.2</v>
      </c>
      <c r="AA18" s="672"/>
      <c r="AB18" s="672"/>
      <c r="AC18" s="672"/>
      <c r="AD18" s="673">
        <v>221394</v>
      </c>
      <c r="AE18" s="673"/>
      <c r="AF18" s="673"/>
      <c r="AG18" s="673"/>
      <c r="AH18" s="673"/>
      <c r="AI18" s="673"/>
      <c r="AJ18" s="673"/>
      <c r="AK18" s="673"/>
      <c r="AL18" s="637">
        <v>0.4</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1132551</v>
      </c>
      <c r="S19" s="635"/>
      <c r="T19" s="635"/>
      <c r="U19" s="635"/>
      <c r="V19" s="635"/>
      <c r="W19" s="635"/>
      <c r="X19" s="635"/>
      <c r="Y19" s="636"/>
      <c r="Z19" s="672">
        <v>1</v>
      </c>
      <c r="AA19" s="672"/>
      <c r="AB19" s="672"/>
      <c r="AC19" s="672"/>
      <c r="AD19" s="673">
        <v>1132551</v>
      </c>
      <c r="AE19" s="673"/>
      <c r="AF19" s="673"/>
      <c r="AG19" s="673"/>
      <c r="AH19" s="673"/>
      <c r="AI19" s="673"/>
      <c r="AJ19" s="673"/>
      <c r="AK19" s="673"/>
      <c r="AL19" s="637">
        <v>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3492919</v>
      </c>
      <c r="BH19" s="635"/>
      <c r="BI19" s="635"/>
      <c r="BJ19" s="635"/>
      <c r="BK19" s="635"/>
      <c r="BL19" s="635"/>
      <c r="BM19" s="635"/>
      <c r="BN19" s="636"/>
      <c r="BO19" s="672">
        <v>6.9</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1585</v>
      </c>
      <c r="S20" s="635"/>
      <c r="T20" s="635"/>
      <c r="U20" s="635"/>
      <c r="V20" s="635"/>
      <c r="W20" s="635"/>
      <c r="X20" s="635"/>
      <c r="Y20" s="636"/>
      <c r="Z20" s="672">
        <v>0</v>
      </c>
      <c r="AA20" s="672"/>
      <c r="AB20" s="672"/>
      <c r="AC20" s="672"/>
      <c r="AD20" s="673">
        <v>1585</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3492919</v>
      </c>
      <c r="BH20" s="635"/>
      <c r="BI20" s="635"/>
      <c r="BJ20" s="635"/>
      <c r="BK20" s="635"/>
      <c r="BL20" s="635"/>
      <c r="BM20" s="635"/>
      <c r="BN20" s="636"/>
      <c r="BO20" s="672">
        <v>6.9</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107946214</v>
      </c>
      <c r="CS20" s="635"/>
      <c r="CT20" s="635"/>
      <c r="CU20" s="635"/>
      <c r="CV20" s="635"/>
      <c r="CW20" s="635"/>
      <c r="CX20" s="635"/>
      <c r="CY20" s="636"/>
      <c r="CZ20" s="672">
        <v>100</v>
      </c>
      <c r="DA20" s="672"/>
      <c r="DB20" s="672"/>
      <c r="DC20" s="672"/>
      <c r="DD20" s="640">
        <v>7049677</v>
      </c>
      <c r="DE20" s="635"/>
      <c r="DF20" s="635"/>
      <c r="DG20" s="635"/>
      <c r="DH20" s="635"/>
      <c r="DI20" s="635"/>
      <c r="DJ20" s="635"/>
      <c r="DK20" s="635"/>
      <c r="DL20" s="635"/>
      <c r="DM20" s="635"/>
      <c r="DN20" s="635"/>
      <c r="DO20" s="635"/>
      <c r="DP20" s="636"/>
      <c r="DQ20" s="640">
        <v>66219708</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58974</v>
      </c>
      <c r="S21" s="635"/>
      <c r="T21" s="635"/>
      <c r="U21" s="635"/>
      <c r="V21" s="635"/>
      <c r="W21" s="635"/>
      <c r="X21" s="635"/>
      <c r="Y21" s="636"/>
      <c r="Z21" s="672">
        <v>0.1</v>
      </c>
      <c r="AA21" s="672"/>
      <c r="AB21" s="672"/>
      <c r="AC21" s="672"/>
      <c r="AD21" s="673" t="s">
        <v>122</v>
      </c>
      <c r="AE21" s="673"/>
      <c r="AF21" s="673"/>
      <c r="AG21" s="673"/>
      <c r="AH21" s="673"/>
      <c r="AI21" s="673"/>
      <c r="AJ21" s="673"/>
      <c r="AK21" s="673"/>
      <c r="AL21" s="637" t="s">
        <v>122</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58836</v>
      </c>
      <c r="S23" s="635"/>
      <c r="T23" s="635"/>
      <c r="U23" s="635"/>
      <c r="V23" s="635"/>
      <c r="W23" s="635"/>
      <c r="X23" s="635"/>
      <c r="Y23" s="636"/>
      <c r="Z23" s="672">
        <v>0.1</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3492919</v>
      </c>
      <c r="BH23" s="635"/>
      <c r="BI23" s="635"/>
      <c r="BJ23" s="635"/>
      <c r="BK23" s="635"/>
      <c r="BL23" s="635"/>
      <c r="BM23" s="635"/>
      <c r="BN23" s="636"/>
      <c r="BO23" s="672">
        <v>6.9</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138</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50689007</v>
      </c>
      <c r="CS24" s="690"/>
      <c r="CT24" s="690"/>
      <c r="CU24" s="690"/>
      <c r="CV24" s="690"/>
      <c r="CW24" s="690"/>
      <c r="CX24" s="690"/>
      <c r="CY24" s="715"/>
      <c r="CZ24" s="716">
        <v>47</v>
      </c>
      <c r="DA24" s="698"/>
      <c r="DB24" s="698"/>
      <c r="DC24" s="718"/>
      <c r="DD24" s="714">
        <v>26455011</v>
      </c>
      <c r="DE24" s="690"/>
      <c r="DF24" s="690"/>
      <c r="DG24" s="690"/>
      <c r="DH24" s="690"/>
      <c r="DI24" s="690"/>
      <c r="DJ24" s="690"/>
      <c r="DK24" s="715"/>
      <c r="DL24" s="714">
        <v>23902073</v>
      </c>
      <c r="DM24" s="690"/>
      <c r="DN24" s="690"/>
      <c r="DO24" s="690"/>
      <c r="DP24" s="690"/>
      <c r="DQ24" s="690"/>
      <c r="DR24" s="690"/>
      <c r="DS24" s="690"/>
      <c r="DT24" s="690"/>
      <c r="DU24" s="690"/>
      <c r="DV24" s="715"/>
      <c r="DW24" s="716">
        <v>41.2</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61256587</v>
      </c>
      <c r="S25" s="635"/>
      <c r="T25" s="635"/>
      <c r="U25" s="635"/>
      <c r="V25" s="635"/>
      <c r="W25" s="635"/>
      <c r="X25" s="635"/>
      <c r="Y25" s="636"/>
      <c r="Z25" s="672">
        <v>54.5</v>
      </c>
      <c r="AA25" s="672"/>
      <c r="AB25" s="672"/>
      <c r="AC25" s="672"/>
      <c r="AD25" s="673">
        <v>57704693</v>
      </c>
      <c r="AE25" s="673"/>
      <c r="AF25" s="673"/>
      <c r="AG25" s="673"/>
      <c r="AH25" s="673"/>
      <c r="AI25" s="673"/>
      <c r="AJ25" s="673"/>
      <c r="AK25" s="673"/>
      <c r="AL25" s="637">
        <v>99.4</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14585484</v>
      </c>
      <c r="CS25" s="647"/>
      <c r="CT25" s="647"/>
      <c r="CU25" s="647"/>
      <c r="CV25" s="647"/>
      <c r="CW25" s="647"/>
      <c r="CX25" s="647"/>
      <c r="CY25" s="648"/>
      <c r="CZ25" s="637">
        <v>13.5</v>
      </c>
      <c r="DA25" s="649"/>
      <c r="DB25" s="649"/>
      <c r="DC25" s="650"/>
      <c r="DD25" s="640">
        <v>13237916</v>
      </c>
      <c r="DE25" s="647"/>
      <c r="DF25" s="647"/>
      <c r="DG25" s="647"/>
      <c r="DH25" s="647"/>
      <c r="DI25" s="647"/>
      <c r="DJ25" s="647"/>
      <c r="DK25" s="648"/>
      <c r="DL25" s="640">
        <v>13049493</v>
      </c>
      <c r="DM25" s="647"/>
      <c r="DN25" s="647"/>
      <c r="DO25" s="647"/>
      <c r="DP25" s="647"/>
      <c r="DQ25" s="647"/>
      <c r="DR25" s="647"/>
      <c r="DS25" s="647"/>
      <c r="DT25" s="647"/>
      <c r="DU25" s="647"/>
      <c r="DV25" s="648"/>
      <c r="DW25" s="637">
        <v>22.5</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21179</v>
      </c>
      <c r="S26" s="635"/>
      <c r="T26" s="635"/>
      <c r="U26" s="635"/>
      <c r="V26" s="635"/>
      <c r="W26" s="635"/>
      <c r="X26" s="635"/>
      <c r="Y26" s="636"/>
      <c r="Z26" s="672">
        <v>0</v>
      </c>
      <c r="AA26" s="672"/>
      <c r="AB26" s="672"/>
      <c r="AC26" s="672"/>
      <c r="AD26" s="673">
        <v>21179</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8253537</v>
      </c>
      <c r="CS26" s="635"/>
      <c r="CT26" s="635"/>
      <c r="CU26" s="635"/>
      <c r="CV26" s="635"/>
      <c r="CW26" s="635"/>
      <c r="CX26" s="635"/>
      <c r="CY26" s="636"/>
      <c r="CZ26" s="637">
        <v>7.6</v>
      </c>
      <c r="DA26" s="649"/>
      <c r="DB26" s="649"/>
      <c r="DC26" s="650"/>
      <c r="DD26" s="640">
        <v>7529781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1095159</v>
      </c>
      <c r="S27" s="635"/>
      <c r="T27" s="635"/>
      <c r="U27" s="635"/>
      <c r="V27" s="635"/>
      <c r="W27" s="635"/>
      <c r="X27" s="635"/>
      <c r="Y27" s="636"/>
      <c r="Z27" s="672">
        <v>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50741318</v>
      </c>
      <c r="BH27" s="635"/>
      <c r="BI27" s="635"/>
      <c r="BJ27" s="635"/>
      <c r="BK27" s="635"/>
      <c r="BL27" s="635"/>
      <c r="BM27" s="635"/>
      <c r="BN27" s="636"/>
      <c r="BO27" s="672">
        <v>100</v>
      </c>
      <c r="BP27" s="672"/>
      <c r="BQ27" s="672"/>
      <c r="BR27" s="672"/>
      <c r="BS27" s="673">
        <v>1306760</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32189291</v>
      </c>
      <c r="CS27" s="647"/>
      <c r="CT27" s="647"/>
      <c r="CU27" s="647"/>
      <c r="CV27" s="647"/>
      <c r="CW27" s="647"/>
      <c r="CX27" s="647"/>
      <c r="CY27" s="648"/>
      <c r="CZ27" s="637">
        <v>29.8</v>
      </c>
      <c r="DA27" s="649"/>
      <c r="DB27" s="649"/>
      <c r="DC27" s="650"/>
      <c r="DD27" s="640">
        <v>9314281</v>
      </c>
      <c r="DE27" s="647"/>
      <c r="DF27" s="647"/>
      <c r="DG27" s="647"/>
      <c r="DH27" s="647"/>
      <c r="DI27" s="647"/>
      <c r="DJ27" s="647"/>
      <c r="DK27" s="648"/>
      <c r="DL27" s="640">
        <v>6949766</v>
      </c>
      <c r="DM27" s="647"/>
      <c r="DN27" s="647"/>
      <c r="DO27" s="647"/>
      <c r="DP27" s="647"/>
      <c r="DQ27" s="647"/>
      <c r="DR27" s="647"/>
      <c r="DS27" s="647"/>
      <c r="DT27" s="647"/>
      <c r="DU27" s="647"/>
      <c r="DV27" s="648"/>
      <c r="DW27" s="637">
        <v>12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1025787</v>
      </c>
      <c r="S28" s="635"/>
      <c r="T28" s="635"/>
      <c r="U28" s="635"/>
      <c r="V28" s="635"/>
      <c r="W28" s="635"/>
      <c r="X28" s="635"/>
      <c r="Y28" s="636"/>
      <c r="Z28" s="672">
        <v>0.9</v>
      </c>
      <c r="AA28" s="672"/>
      <c r="AB28" s="672"/>
      <c r="AC28" s="672"/>
      <c r="AD28" s="673">
        <v>258113</v>
      </c>
      <c r="AE28" s="673"/>
      <c r="AF28" s="673"/>
      <c r="AG28" s="673"/>
      <c r="AH28" s="673"/>
      <c r="AI28" s="673"/>
      <c r="AJ28" s="673"/>
      <c r="AK28" s="673"/>
      <c r="AL28" s="637">
        <v>0.4</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3914232</v>
      </c>
      <c r="CS28" s="635"/>
      <c r="CT28" s="635"/>
      <c r="CU28" s="635"/>
      <c r="CV28" s="635"/>
      <c r="CW28" s="635"/>
      <c r="CX28" s="635"/>
      <c r="CY28" s="636"/>
      <c r="CZ28" s="637">
        <v>3.6</v>
      </c>
      <c r="DA28" s="649"/>
      <c r="DB28" s="649"/>
      <c r="DC28" s="650"/>
      <c r="DD28" s="640">
        <v>3902814</v>
      </c>
      <c r="DE28" s="635"/>
      <c r="DF28" s="635"/>
      <c r="DG28" s="635"/>
      <c r="DH28" s="635"/>
      <c r="DI28" s="635"/>
      <c r="DJ28" s="635"/>
      <c r="DK28" s="636"/>
      <c r="DL28" s="640">
        <v>3902814</v>
      </c>
      <c r="DM28" s="635"/>
      <c r="DN28" s="635"/>
      <c r="DO28" s="635"/>
      <c r="DP28" s="635"/>
      <c r="DQ28" s="635"/>
      <c r="DR28" s="635"/>
      <c r="DS28" s="635"/>
      <c r="DT28" s="635"/>
      <c r="DU28" s="635"/>
      <c r="DV28" s="636"/>
      <c r="DW28" s="637">
        <v>6.7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668923</v>
      </c>
      <c r="S29" s="635"/>
      <c r="T29" s="635"/>
      <c r="U29" s="635"/>
      <c r="V29" s="635"/>
      <c r="W29" s="635"/>
      <c r="X29" s="635"/>
      <c r="Y29" s="636"/>
      <c r="Z29" s="672">
        <v>0.6</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3913303</v>
      </c>
      <c r="CS29" s="647"/>
      <c r="CT29" s="647"/>
      <c r="CU29" s="647"/>
      <c r="CV29" s="647"/>
      <c r="CW29" s="647"/>
      <c r="CX29" s="647"/>
      <c r="CY29" s="648"/>
      <c r="CZ29" s="637">
        <v>3.6</v>
      </c>
      <c r="DA29" s="649"/>
      <c r="DB29" s="649"/>
      <c r="DC29" s="650"/>
      <c r="DD29" s="640">
        <v>3901885</v>
      </c>
      <c r="DE29" s="647"/>
      <c r="DF29" s="647"/>
      <c r="DG29" s="647"/>
      <c r="DH29" s="647"/>
      <c r="DI29" s="647"/>
      <c r="DJ29" s="647"/>
      <c r="DK29" s="648"/>
      <c r="DL29" s="640">
        <v>3901885</v>
      </c>
      <c r="DM29" s="647"/>
      <c r="DN29" s="647"/>
      <c r="DO29" s="647"/>
      <c r="DP29" s="647"/>
      <c r="DQ29" s="647"/>
      <c r="DR29" s="647"/>
      <c r="DS29" s="647"/>
      <c r="DT29" s="647"/>
      <c r="DU29" s="647"/>
      <c r="DV29" s="648"/>
      <c r="DW29" s="637">
        <v>6.7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20301666</v>
      </c>
      <c r="S30" s="635"/>
      <c r="T30" s="635"/>
      <c r="U30" s="635"/>
      <c r="V30" s="635"/>
      <c r="W30" s="635"/>
      <c r="X30" s="635"/>
      <c r="Y30" s="636"/>
      <c r="Z30" s="672">
        <v>18.100000000000001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3720921</v>
      </c>
      <c r="CS30" s="635"/>
      <c r="CT30" s="635"/>
      <c r="CU30" s="635"/>
      <c r="CV30" s="635"/>
      <c r="CW30" s="635"/>
      <c r="CX30" s="635"/>
      <c r="CY30" s="636"/>
      <c r="CZ30" s="637">
        <v>3.4</v>
      </c>
      <c r="DA30" s="649"/>
      <c r="DB30" s="649"/>
      <c r="DC30" s="650"/>
      <c r="DD30" s="640">
        <v>3709503</v>
      </c>
      <c r="DE30" s="635"/>
      <c r="DF30" s="635"/>
      <c r="DG30" s="635"/>
      <c r="DH30" s="635"/>
      <c r="DI30" s="635"/>
      <c r="DJ30" s="635"/>
      <c r="DK30" s="636"/>
      <c r="DL30" s="640">
        <v>3709503</v>
      </c>
      <c r="DM30" s="635"/>
      <c r="DN30" s="635"/>
      <c r="DO30" s="635"/>
      <c r="DP30" s="635"/>
      <c r="DQ30" s="635"/>
      <c r="DR30" s="635"/>
      <c r="DS30" s="635"/>
      <c r="DT30" s="635"/>
      <c r="DU30" s="635"/>
      <c r="DV30" s="636"/>
      <c r="DW30" s="637">
        <v>6.4</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195"/>
      <c r="AV31" s="195"/>
      <c r="AW31" s="195"/>
      <c r="AX31" s="692" t="s">
        <v>177</v>
      </c>
      <c r="AY31" s="693"/>
      <c r="AZ31" s="693"/>
      <c r="BA31" s="693"/>
      <c r="BB31" s="693"/>
      <c r="BC31" s="693"/>
      <c r="BD31" s="693"/>
      <c r="BE31" s="693"/>
      <c r="BF31" s="694"/>
      <c r="BG31" s="696">
        <v>99.4</v>
      </c>
      <c r="BH31" s="697"/>
      <c r="BI31" s="697"/>
      <c r="BJ31" s="697"/>
      <c r="BK31" s="697"/>
      <c r="BL31" s="697"/>
      <c r="BM31" s="698">
        <v>99.2</v>
      </c>
      <c r="BN31" s="697"/>
      <c r="BO31" s="697"/>
      <c r="BP31" s="697"/>
      <c r="BQ31" s="699"/>
      <c r="BR31" s="696">
        <v>99.4</v>
      </c>
      <c r="BS31" s="697"/>
      <c r="BT31" s="697"/>
      <c r="BU31" s="697"/>
      <c r="BV31" s="697"/>
      <c r="BW31" s="697"/>
      <c r="BX31" s="698">
        <v>99</v>
      </c>
      <c r="BY31" s="697"/>
      <c r="BZ31" s="697"/>
      <c r="CA31" s="697"/>
      <c r="CB31" s="699"/>
      <c r="CD31" s="655"/>
      <c r="CE31" s="656"/>
      <c r="CF31" s="631" t="s">
        <v>300</v>
      </c>
      <c r="CG31" s="632"/>
      <c r="CH31" s="632"/>
      <c r="CI31" s="632"/>
      <c r="CJ31" s="632"/>
      <c r="CK31" s="632"/>
      <c r="CL31" s="632"/>
      <c r="CM31" s="632"/>
      <c r="CN31" s="632"/>
      <c r="CO31" s="632"/>
      <c r="CP31" s="632"/>
      <c r="CQ31" s="633"/>
      <c r="CR31" s="634">
        <v>192382</v>
      </c>
      <c r="CS31" s="647"/>
      <c r="CT31" s="647"/>
      <c r="CU31" s="647"/>
      <c r="CV31" s="647"/>
      <c r="CW31" s="647"/>
      <c r="CX31" s="647"/>
      <c r="CY31" s="648"/>
      <c r="CZ31" s="637">
        <v>0.2</v>
      </c>
      <c r="DA31" s="649"/>
      <c r="DB31" s="649"/>
      <c r="DC31" s="650"/>
      <c r="DD31" s="640">
        <v>192382</v>
      </c>
      <c r="DE31" s="647"/>
      <c r="DF31" s="647"/>
      <c r="DG31" s="647"/>
      <c r="DH31" s="647"/>
      <c r="DI31" s="647"/>
      <c r="DJ31" s="647"/>
      <c r="DK31" s="648"/>
      <c r="DL31" s="640">
        <v>192382</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15745965</v>
      </c>
      <c r="S32" s="635"/>
      <c r="T32" s="635"/>
      <c r="U32" s="635"/>
      <c r="V32" s="635"/>
      <c r="W32" s="635"/>
      <c r="X32" s="635"/>
      <c r="Y32" s="636"/>
      <c r="Z32" s="672">
        <v>14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1" t="s">
        <v>302</v>
      </c>
      <c r="AX32" s="631" t="s">
        <v>303</v>
      </c>
      <c r="AY32" s="632"/>
      <c r="AZ32" s="632"/>
      <c r="BA32" s="632"/>
      <c r="BB32" s="632"/>
      <c r="BC32" s="632"/>
      <c r="BD32" s="632"/>
      <c r="BE32" s="632"/>
      <c r="BF32" s="633"/>
      <c r="BG32" s="700">
        <v>99.3</v>
      </c>
      <c r="BH32" s="647"/>
      <c r="BI32" s="647"/>
      <c r="BJ32" s="647"/>
      <c r="BK32" s="647"/>
      <c r="BL32" s="647"/>
      <c r="BM32" s="638">
        <v>99</v>
      </c>
      <c r="BN32" s="647"/>
      <c r="BO32" s="647"/>
      <c r="BP32" s="647"/>
      <c r="BQ32" s="670"/>
      <c r="BR32" s="700">
        <v>99.2</v>
      </c>
      <c r="BS32" s="647"/>
      <c r="BT32" s="647"/>
      <c r="BU32" s="647"/>
      <c r="BV32" s="647"/>
      <c r="BW32" s="647"/>
      <c r="BX32" s="638">
        <v>98.8</v>
      </c>
      <c r="BY32" s="647"/>
      <c r="BZ32" s="647"/>
      <c r="CA32" s="647"/>
      <c r="CB32" s="670"/>
      <c r="CD32" s="657"/>
      <c r="CE32" s="658"/>
      <c r="CF32" s="631" t="s">
        <v>304</v>
      </c>
      <c r="CG32" s="632"/>
      <c r="CH32" s="632"/>
      <c r="CI32" s="632"/>
      <c r="CJ32" s="632"/>
      <c r="CK32" s="632"/>
      <c r="CL32" s="632"/>
      <c r="CM32" s="632"/>
      <c r="CN32" s="632"/>
      <c r="CO32" s="632"/>
      <c r="CP32" s="632"/>
      <c r="CQ32" s="633"/>
      <c r="CR32" s="634">
        <v>929</v>
      </c>
      <c r="CS32" s="635"/>
      <c r="CT32" s="635"/>
      <c r="CU32" s="635"/>
      <c r="CV32" s="635"/>
      <c r="CW32" s="635"/>
      <c r="CX32" s="635"/>
      <c r="CY32" s="636"/>
      <c r="CZ32" s="637">
        <v>0</v>
      </c>
      <c r="DA32" s="649"/>
      <c r="DB32" s="649"/>
      <c r="DC32" s="650"/>
      <c r="DD32" s="640">
        <v>929</v>
      </c>
      <c r="DE32" s="635"/>
      <c r="DF32" s="635"/>
      <c r="DG32" s="635"/>
      <c r="DH32" s="635"/>
      <c r="DI32" s="635"/>
      <c r="DJ32" s="635"/>
      <c r="DK32" s="636"/>
      <c r="DL32" s="640">
        <v>929</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265302</v>
      </c>
      <c r="S33" s="635"/>
      <c r="T33" s="635"/>
      <c r="U33" s="635"/>
      <c r="V33" s="635"/>
      <c r="W33" s="635"/>
      <c r="X33" s="635"/>
      <c r="Y33" s="636"/>
      <c r="Z33" s="672">
        <v>0.2</v>
      </c>
      <c r="AA33" s="672"/>
      <c r="AB33" s="672"/>
      <c r="AC33" s="672"/>
      <c r="AD33" s="673">
        <v>32886</v>
      </c>
      <c r="AE33" s="673"/>
      <c r="AF33" s="673"/>
      <c r="AG33" s="673"/>
      <c r="AH33" s="673"/>
      <c r="AI33" s="673"/>
      <c r="AJ33" s="673"/>
      <c r="AK33" s="673"/>
      <c r="AL33" s="637">
        <v>0.1</v>
      </c>
      <c r="AM33" s="638"/>
      <c r="AN33" s="638"/>
      <c r="AO33" s="674"/>
      <c r="AP33" s="677"/>
      <c r="AQ33" s="678"/>
      <c r="AR33" s="678"/>
      <c r="AS33" s="678"/>
      <c r="AT33" s="710"/>
      <c r="AU33" s="196"/>
      <c r="AV33" s="196"/>
      <c r="AW33" s="196"/>
      <c r="AX33" s="615" t="s">
        <v>306</v>
      </c>
      <c r="AY33" s="616"/>
      <c r="AZ33" s="616"/>
      <c r="BA33" s="616"/>
      <c r="BB33" s="616"/>
      <c r="BC33" s="616"/>
      <c r="BD33" s="616"/>
      <c r="BE33" s="616"/>
      <c r="BF33" s="617"/>
      <c r="BG33" s="695">
        <v>99.6</v>
      </c>
      <c r="BH33" s="619"/>
      <c r="BI33" s="619"/>
      <c r="BJ33" s="619"/>
      <c r="BK33" s="619"/>
      <c r="BL33" s="619"/>
      <c r="BM33" s="665">
        <v>99.4</v>
      </c>
      <c r="BN33" s="619"/>
      <c r="BO33" s="619"/>
      <c r="BP33" s="619"/>
      <c r="BQ33" s="682"/>
      <c r="BR33" s="695">
        <v>99.6</v>
      </c>
      <c r="BS33" s="619"/>
      <c r="BT33" s="619"/>
      <c r="BU33" s="619"/>
      <c r="BV33" s="619"/>
      <c r="BW33" s="619"/>
      <c r="BX33" s="665">
        <v>99.4</v>
      </c>
      <c r="BY33" s="619"/>
      <c r="BZ33" s="619"/>
      <c r="CA33" s="619"/>
      <c r="CB33" s="682"/>
      <c r="CD33" s="631" t="s">
        <v>307</v>
      </c>
      <c r="CE33" s="632"/>
      <c r="CF33" s="632"/>
      <c r="CG33" s="632"/>
      <c r="CH33" s="632"/>
      <c r="CI33" s="632"/>
      <c r="CJ33" s="632"/>
      <c r="CK33" s="632"/>
      <c r="CL33" s="632"/>
      <c r="CM33" s="632"/>
      <c r="CN33" s="632"/>
      <c r="CO33" s="632"/>
      <c r="CP33" s="632"/>
      <c r="CQ33" s="633"/>
      <c r="CR33" s="634">
        <v>50207530</v>
      </c>
      <c r="CS33" s="647"/>
      <c r="CT33" s="647"/>
      <c r="CU33" s="647"/>
      <c r="CV33" s="647"/>
      <c r="CW33" s="647"/>
      <c r="CX33" s="647"/>
      <c r="CY33" s="648"/>
      <c r="CZ33" s="637">
        <v>46.5</v>
      </c>
      <c r="DA33" s="649"/>
      <c r="DB33" s="649"/>
      <c r="DC33" s="650"/>
      <c r="DD33" s="640">
        <v>38855669</v>
      </c>
      <c r="DE33" s="647"/>
      <c r="DF33" s="647"/>
      <c r="DG33" s="647"/>
      <c r="DH33" s="647"/>
      <c r="DI33" s="647"/>
      <c r="DJ33" s="647"/>
      <c r="DK33" s="648"/>
      <c r="DL33" s="640">
        <v>29503708</v>
      </c>
      <c r="DM33" s="647"/>
      <c r="DN33" s="647"/>
      <c r="DO33" s="647"/>
      <c r="DP33" s="647"/>
      <c r="DQ33" s="647"/>
      <c r="DR33" s="647"/>
      <c r="DS33" s="647"/>
      <c r="DT33" s="647"/>
      <c r="DU33" s="647"/>
      <c r="DV33" s="648"/>
      <c r="DW33" s="637">
        <v>50.8</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164795</v>
      </c>
      <c r="S34" s="635"/>
      <c r="T34" s="635"/>
      <c r="U34" s="635"/>
      <c r="V34" s="635"/>
      <c r="W34" s="635"/>
      <c r="X34" s="635"/>
      <c r="Y34" s="636"/>
      <c r="Z34" s="672">
        <v>0.1</v>
      </c>
      <c r="AA34" s="672"/>
      <c r="AB34" s="672"/>
      <c r="AC34" s="672"/>
      <c r="AD34" s="673" t="s">
        <v>122</v>
      </c>
      <c r="AE34" s="673"/>
      <c r="AF34" s="673"/>
      <c r="AG34" s="673"/>
      <c r="AH34" s="673"/>
      <c r="AI34" s="673"/>
      <c r="AJ34" s="673"/>
      <c r="AK34" s="673"/>
      <c r="AL34" s="637" t="s">
        <v>122</v>
      </c>
      <c r="AM34" s="638"/>
      <c r="AN34" s="638"/>
      <c r="AO34" s="674"/>
      <c r="AP34" s="197"/>
      <c r="AQ34" s="198"/>
      <c r="AS34" s="195"/>
      <c r="AT34" s="195"/>
      <c r="AU34" s="195"/>
      <c r="AV34" s="195"/>
      <c r="AW34" s="195"/>
      <c r="AX34" s="195"/>
      <c r="AY34" s="195"/>
      <c r="AZ34" s="195"/>
      <c r="BA34" s="195"/>
      <c r="BB34" s="195"/>
      <c r="BC34" s="195"/>
      <c r="BD34" s="195"/>
      <c r="BE34" s="195"/>
      <c r="BF34" s="195"/>
      <c r="BG34" s="198"/>
      <c r="BH34" s="198"/>
      <c r="BI34" s="198"/>
      <c r="BJ34" s="198"/>
      <c r="BK34" s="198"/>
      <c r="BL34" s="198"/>
      <c r="BM34" s="198"/>
      <c r="BN34" s="198"/>
      <c r="BO34" s="198"/>
      <c r="BP34" s="198"/>
      <c r="BQ34" s="198"/>
      <c r="BR34" s="198"/>
      <c r="BS34" s="198"/>
      <c r="BT34" s="198"/>
      <c r="BU34" s="198"/>
      <c r="BV34" s="198"/>
      <c r="BW34" s="198"/>
      <c r="BX34" s="198"/>
      <c r="BY34" s="198"/>
      <c r="BZ34" s="198"/>
      <c r="CA34" s="198"/>
      <c r="CB34" s="198"/>
      <c r="CD34" s="631" t="s">
        <v>309</v>
      </c>
      <c r="CE34" s="632"/>
      <c r="CF34" s="632"/>
      <c r="CG34" s="632"/>
      <c r="CH34" s="632"/>
      <c r="CI34" s="632"/>
      <c r="CJ34" s="632"/>
      <c r="CK34" s="632"/>
      <c r="CL34" s="632"/>
      <c r="CM34" s="632"/>
      <c r="CN34" s="632"/>
      <c r="CO34" s="632"/>
      <c r="CP34" s="632"/>
      <c r="CQ34" s="633"/>
      <c r="CR34" s="634">
        <v>20353518</v>
      </c>
      <c r="CS34" s="635"/>
      <c r="CT34" s="635"/>
      <c r="CU34" s="635"/>
      <c r="CV34" s="635"/>
      <c r="CW34" s="635"/>
      <c r="CX34" s="635"/>
      <c r="CY34" s="636"/>
      <c r="CZ34" s="637">
        <v>18.899999999999999</v>
      </c>
      <c r="DA34" s="649"/>
      <c r="DB34" s="649"/>
      <c r="DC34" s="650"/>
      <c r="DD34" s="640">
        <v>14370159</v>
      </c>
      <c r="DE34" s="635"/>
      <c r="DF34" s="635"/>
      <c r="DG34" s="635"/>
      <c r="DH34" s="635"/>
      <c r="DI34" s="635"/>
      <c r="DJ34" s="635"/>
      <c r="DK34" s="636"/>
      <c r="DL34" s="640">
        <v>13206478</v>
      </c>
      <c r="DM34" s="635"/>
      <c r="DN34" s="635"/>
      <c r="DO34" s="635"/>
      <c r="DP34" s="635"/>
      <c r="DQ34" s="635"/>
      <c r="DR34" s="635"/>
      <c r="DS34" s="635"/>
      <c r="DT34" s="635"/>
      <c r="DU34" s="635"/>
      <c r="DV34" s="636"/>
      <c r="DW34" s="637">
        <v>22.8</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3241542</v>
      </c>
      <c r="S35" s="635"/>
      <c r="T35" s="635"/>
      <c r="U35" s="635"/>
      <c r="V35" s="635"/>
      <c r="W35" s="635"/>
      <c r="X35" s="635"/>
      <c r="Y35" s="636"/>
      <c r="Z35" s="672">
        <v>2.9</v>
      </c>
      <c r="AA35" s="672"/>
      <c r="AB35" s="672"/>
      <c r="AC35" s="672"/>
      <c r="AD35" s="673" t="s">
        <v>122</v>
      </c>
      <c r="AE35" s="673"/>
      <c r="AF35" s="673"/>
      <c r="AG35" s="673"/>
      <c r="AH35" s="673"/>
      <c r="AI35" s="673"/>
      <c r="AJ35" s="673"/>
      <c r="AK35" s="673"/>
      <c r="AL35" s="637" t="s">
        <v>122</v>
      </c>
      <c r="AM35" s="638"/>
      <c r="AN35" s="638"/>
      <c r="AO35" s="674"/>
      <c r="AP35" s="199"/>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902838</v>
      </c>
      <c r="CS35" s="647"/>
      <c r="CT35" s="647"/>
      <c r="CU35" s="647"/>
      <c r="CV35" s="647"/>
      <c r="CW35" s="647"/>
      <c r="CX35" s="647"/>
      <c r="CY35" s="648"/>
      <c r="CZ35" s="637">
        <v>0.8</v>
      </c>
      <c r="DA35" s="649"/>
      <c r="DB35" s="649"/>
      <c r="DC35" s="650"/>
      <c r="DD35" s="640">
        <v>592766</v>
      </c>
      <c r="DE35" s="647"/>
      <c r="DF35" s="647"/>
      <c r="DG35" s="647"/>
      <c r="DH35" s="647"/>
      <c r="DI35" s="647"/>
      <c r="DJ35" s="647"/>
      <c r="DK35" s="648"/>
      <c r="DL35" s="640">
        <v>591561</v>
      </c>
      <c r="DM35" s="647"/>
      <c r="DN35" s="647"/>
      <c r="DO35" s="647"/>
      <c r="DP35" s="647"/>
      <c r="DQ35" s="647"/>
      <c r="DR35" s="647"/>
      <c r="DS35" s="647"/>
      <c r="DT35" s="647"/>
      <c r="DU35" s="647"/>
      <c r="DV35" s="648"/>
      <c r="DW35" s="637">
        <v>1</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5260091</v>
      </c>
      <c r="S36" s="635"/>
      <c r="T36" s="635"/>
      <c r="U36" s="635"/>
      <c r="V36" s="635"/>
      <c r="W36" s="635"/>
      <c r="X36" s="635"/>
      <c r="Y36" s="636"/>
      <c r="Z36" s="672">
        <v>4.7</v>
      </c>
      <c r="AA36" s="672"/>
      <c r="AB36" s="672"/>
      <c r="AC36" s="672"/>
      <c r="AD36" s="673" t="s">
        <v>122</v>
      </c>
      <c r="AE36" s="673"/>
      <c r="AF36" s="673"/>
      <c r="AG36" s="673"/>
      <c r="AH36" s="673"/>
      <c r="AI36" s="673"/>
      <c r="AJ36" s="673"/>
      <c r="AK36" s="673"/>
      <c r="AL36" s="637" t="s">
        <v>122</v>
      </c>
      <c r="AM36" s="638"/>
      <c r="AN36" s="638"/>
      <c r="AO36" s="674"/>
      <c r="AP36" s="199"/>
      <c r="AQ36" s="683" t="s">
        <v>315</v>
      </c>
      <c r="AR36" s="684"/>
      <c r="AS36" s="684"/>
      <c r="AT36" s="684"/>
      <c r="AU36" s="684"/>
      <c r="AV36" s="684"/>
      <c r="AW36" s="684"/>
      <c r="AX36" s="684"/>
      <c r="AY36" s="685"/>
      <c r="AZ36" s="689">
        <v>11301068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67359</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15512973</v>
      </c>
      <c r="CS36" s="635"/>
      <c r="CT36" s="635"/>
      <c r="CU36" s="635"/>
      <c r="CV36" s="635"/>
      <c r="CW36" s="635"/>
      <c r="CX36" s="635"/>
      <c r="CY36" s="636"/>
      <c r="CZ36" s="637">
        <v>14.4</v>
      </c>
      <c r="DA36" s="649"/>
      <c r="DB36" s="649"/>
      <c r="DC36" s="650"/>
      <c r="DD36" s="640">
        <v>11851323</v>
      </c>
      <c r="DE36" s="635"/>
      <c r="DF36" s="635"/>
      <c r="DG36" s="635"/>
      <c r="DH36" s="635"/>
      <c r="DI36" s="635"/>
      <c r="DJ36" s="635"/>
      <c r="DK36" s="636"/>
      <c r="DL36" s="640">
        <v>10234702</v>
      </c>
      <c r="DM36" s="635"/>
      <c r="DN36" s="635"/>
      <c r="DO36" s="635"/>
      <c r="DP36" s="635"/>
      <c r="DQ36" s="635"/>
      <c r="DR36" s="635"/>
      <c r="DS36" s="635"/>
      <c r="DT36" s="635"/>
      <c r="DU36" s="635"/>
      <c r="DV36" s="636"/>
      <c r="DW36" s="637">
        <v>17.600000000000001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774146</v>
      </c>
      <c r="S37" s="635"/>
      <c r="T37" s="635"/>
      <c r="U37" s="635"/>
      <c r="V37" s="635"/>
      <c r="W37" s="635"/>
      <c r="X37" s="635"/>
      <c r="Y37" s="636"/>
      <c r="Z37" s="672">
        <v>0.7</v>
      </c>
      <c r="AA37" s="672"/>
      <c r="AB37" s="672"/>
      <c r="AC37" s="672"/>
      <c r="AD37" s="673">
        <v>10931</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1403301</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-2612170</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1049140</v>
      </c>
      <c r="CS37" s="647"/>
      <c r="CT37" s="647"/>
      <c r="CU37" s="647"/>
      <c r="CV37" s="647"/>
      <c r="CW37" s="647"/>
      <c r="CX37" s="647"/>
      <c r="CY37" s="648"/>
      <c r="CZ37" s="637">
        <v>1</v>
      </c>
      <c r="DA37" s="649"/>
      <c r="DB37" s="649"/>
      <c r="DC37" s="650"/>
      <c r="DD37" s="640">
        <v>1049140</v>
      </c>
      <c r="DE37" s="647"/>
      <c r="DF37" s="647"/>
      <c r="DG37" s="647"/>
      <c r="DH37" s="647"/>
      <c r="DI37" s="647"/>
      <c r="DJ37" s="647"/>
      <c r="DK37" s="648"/>
      <c r="DL37" s="640">
        <v>910683</v>
      </c>
      <c r="DM37" s="647"/>
      <c r="DN37" s="647"/>
      <c r="DO37" s="647"/>
      <c r="DP37" s="647"/>
      <c r="DQ37" s="647"/>
      <c r="DR37" s="647"/>
      <c r="DS37" s="647"/>
      <c r="DT37" s="647"/>
      <c r="DU37" s="647"/>
      <c r="DV37" s="648"/>
      <c r="DW37" s="637">
        <v>1.6</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2615000</v>
      </c>
      <c r="S38" s="635"/>
      <c r="T38" s="635"/>
      <c r="U38" s="635"/>
      <c r="V38" s="635"/>
      <c r="W38" s="635"/>
      <c r="X38" s="635"/>
      <c r="Y38" s="636"/>
      <c r="Z38" s="672">
        <v>2.2999999999999998</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500229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29436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9897767</v>
      </c>
      <c r="CS38" s="635"/>
      <c r="CT38" s="635"/>
      <c r="CU38" s="635"/>
      <c r="CV38" s="635"/>
      <c r="CW38" s="635"/>
      <c r="CX38" s="635"/>
      <c r="CY38" s="636"/>
      <c r="CZ38" s="637">
        <v>9.1999999999999993</v>
      </c>
      <c r="DA38" s="649"/>
      <c r="DB38" s="649"/>
      <c r="DC38" s="650"/>
      <c r="DD38" s="640">
        <v>8843636</v>
      </c>
      <c r="DE38" s="635"/>
      <c r="DF38" s="635"/>
      <c r="DG38" s="635"/>
      <c r="DH38" s="635"/>
      <c r="DI38" s="635"/>
      <c r="DJ38" s="635"/>
      <c r="DK38" s="636"/>
      <c r="DL38" s="640">
        <v>5470967</v>
      </c>
      <c r="DM38" s="635"/>
      <c r="DN38" s="635"/>
      <c r="DO38" s="635"/>
      <c r="DP38" s="635"/>
      <c r="DQ38" s="635"/>
      <c r="DR38" s="635"/>
      <c r="DS38" s="635"/>
      <c r="DT38" s="635"/>
      <c r="DU38" s="635"/>
      <c r="DV38" s="636"/>
      <c r="DW38" s="637">
        <v>9.4</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40042</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3282910</v>
      </c>
      <c r="CS39" s="647"/>
      <c r="CT39" s="647"/>
      <c r="CU39" s="647"/>
      <c r="CV39" s="647"/>
      <c r="CW39" s="647"/>
      <c r="CX39" s="647"/>
      <c r="CY39" s="648"/>
      <c r="CZ39" s="637">
        <v>3</v>
      </c>
      <c r="DA39" s="649"/>
      <c r="DB39" s="649"/>
      <c r="DC39" s="650"/>
      <c r="DD39" s="640">
        <v>3147687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0"/>
      <c r="BM40" s="632" t="s">
        <v>333</v>
      </c>
      <c r="BN40" s="632"/>
      <c r="BO40" s="632"/>
      <c r="BP40" s="632"/>
      <c r="BQ40" s="632"/>
      <c r="BR40" s="632"/>
      <c r="BS40" s="632"/>
      <c r="BT40" s="632"/>
      <c r="BU40" s="633"/>
      <c r="BV40" s="634">
        <v>111</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257524</v>
      </c>
      <c r="CS40" s="635"/>
      <c r="CT40" s="635"/>
      <c r="CU40" s="635"/>
      <c r="CV40" s="635"/>
      <c r="CW40" s="635"/>
      <c r="CX40" s="635"/>
      <c r="CY40" s="636"/>
      <c r="CZ40" s="637">
        <v>0.2</v>
      </c>
      <c r="DA40" s="649"/>
      <c r="DB40" s="649"/>
      <c r="DC40" s="650"/>
      <c r="DD40" s="640">
        <v>50098</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112436142</v>
      </c>
      <c r="S41" s="659"/>
      <c r="T41" s="659"/>
      <c r="U41" s="659"/>
      <c r="V41" s="659"/>
      <c r="W41" s="659"/>
      <c r="X41" s="659"/>
      <c r="Y41" s="662"/>
      <c r="Z41" s="663">
        <v>100</v>
      </c>
      <c r="AA41" s="663"/>
      <c r="AB41" s="663"/>
      <c r="AC41" s="663"/>
      <c r="AD41" s="664">
        <v>58027802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3722007</v>
      </c>
      <c r="BA41" s="635"/>
      <c r="BB41" s="635"/>
      <c r="BC41" s="635"/>
      <c r="BD41" s="647"/>
      <c r="BE41" s="647"/>
      <c r="BF41" s="670"/>
      <c r="BG41" s="675"/>
      <c r="BH41" s="676"/>
      <c r="BI41" s="676"/>
      <c r="BJ41" s="676"/>
      <c r="BK41" s="676"/>
      <c r="BL41" s="200"/>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5675531</v>
      </c>
      <c r="BA42" s="659"/>
      <c r="BB42" s="659"/>
      <c r="BC42" s="659"/>
      <c r="BD42" s="619"/>
      <c r="BE42" s="619"/>
      <c r="BF42" s="682"/>
      <c r="BG42" s="677"/>
      <c r="BH42" s="678"/>
      <c r="BI42" s="678"/>
      <c r="BJ42" s="678"/>
      <c r="BK42" s="678"/>
      <c r="BL42" s="201"/>
      <c r="BM42" s="616" t="s">
        <v>340</v>
      </c>
      <c r="BN42" s="616"/>
      <c r="BO42" s="616"/>
      <c r="BP42" s="616"/>
      <c r="BQ42" s="616"/>
      <c r="BR42" s="616"/>
      <c r="BS42" s="616"/>
      <c r="BT42" s="616"/>
      <c r="BU42" s="617"/>
      <c r="BV42" s="618">
        <v>311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7049677</v>
      </c>
      <c r="CS42" s="647"/>
      <c r="CT42" s="647"/>
      <c r="CU42" s="647"/>
      <c r="CV42" s="647"/>
      <c r="CW42" s="647"/>
      <c r="CX42" s="647"/>
      <c r="CY42" s="648"/>
      <c r="CZ42" s="637">
        <v>6.5</v>
      </c>
      <c r="DA42" s="649"/>
      <c r="DB42" s="649"/>
      <c r="DC42" s="650"/>
      <c r="DD42" s="640">
        <v>909028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1" t="s">
        <v>342</v>
      </c>
      <c r="CD43" s="631" t="s">
        <v>343</v>
      </c>
      <c r="CE43" s="632"/>
      <c r="CF43" s="632"/>
      <c r="CG43" s="632"/>
      <c r="CH43" s="632"/>
      <c r="CI43" s="632"/>
      <c r="CJ43" s="632"/>
      <c r="CK43" s="632"/>
      <c r="CL43" s="632"/>
      <c r="CM43" s="632"/>
      <c r="CN43" s="632"/>
      <c r="CO43" s="632"/>
      <c r="CP43" s="632"/>
      <c r="CQ43" s="633"/>
      <c r="CR43" s="634">
        <v>408540</v>
      </c>
      <c r="CS43" s="647"/>
      <c r="CT43" s="647"/>
      <c r="CU43" s="647"/>
      <c r="CV43" s="647"/>
      <c r="CW43" s="647"/>
      <c r="CX43" s="647"/>
      <c r="CY43" s="648"/>
      <c r="CZ43" s="637">
        <v>0.4</v>
      </c>
      <c r="DA43" s="649"/>
      <c r="DB43" s="649"/>
      <c r="DC43" s="650"/>
      <c r="DD43" s="640">
        <v>408540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7049677</v>
      </c>
      <c r="CS44" s="635"/>
      <c r="CT44" s="635"/>
      <c r="CU44" s="635"/>
      <c r="CV44" s="635"/>
      <c r="CW44" s="635"/>
      <c r="CX44" s="635"/>
      <c r="CY44" s="636"/>
      <c r="CZ44" s="637">
        <v>6.5</v>
      </c>
      <c r="DA44" s="638"/>
      <c r="DB44" s="638"/>
      <c r="DC44" s="639"/>
      <c r="DD44" s="640">
        <v>909028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1687172</v>
      </c>
      <c r="CS45" s="647"/>
      <c r="CT45" s="647"/>
      <c r="CU45" s="647"/>
      <c r="CV45" s="647"/>
      <c r="CW45" s="647"/>
      <c r="CX45" s="647"/>
      <c r="CY45" s="648"/>
      <c r="CZ45" s="637">
        <v>1.6</v>
      </c>
      <c r="DA45" s="649"/>
      <c r="DB45" s="649"/>
      <c r="DC45" s="650"/>
      <c r="DD45" s="640">
        <v>264750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2"/>
      <c r="CD46" s="655"/>
      <c r="CE46" s="656"/>
      <c r="CF46" s="631" t="s">
        <v>348</v>
      </c>
      <c r="CG46" s="632"/>
      <c r="CH46" s="632"/>
      <c r="CI46" s="632"/>
      <c r="CJ46" s="632"/>
      <c r="CK46" s="632"/>
      <c r="CL46" s="632"/>
      <c r="CM46" s="632"/>
      <c r="CN46" s="632"/>
      <c r="CO46" s="632"/>
      <c r="CP46" s="632"/>
      <c r="CQ46" s="633"/>
      <c r="CR46" s="634">
        <v>5362505</v>
      </c>
      <c r="CS46" s="635"/>
      <c r="CT46" s="635"/>
      <c r="CU46" s="635"/>
      <c r="CV46" s="635"/>
      <c r="CW46" s="635"/>
      <c r="CX46" s="635"/>
      <c r="CY46" s="636"/>
      <c r="CZ46" s="637">
        <v>5</v>
      </c>
      <c r="DA46" s="638"/>
      <c r="DB46" s="638"/>
      <c r="DC46" s="639"/>
      <c r="DD46" s="640">
        <v>644278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2"/>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2"/>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2"/>
      <c r="CD49" s="615" t="s">
        <v>351</v>
      </c>
      <c r="CE49" s="616"/>
      <c r="CF49" s="616"/>
      <c r="CG49" s="616"/>
      <c r="CH49" s="616"/>
      <c r="CI49" s="616"/>
      <c r="CJ49" s="616"/>
      <c r="CK49" s="616"/>
      <c r="CL49" s="616"/>
      <c r="CM49" s="616"/>
      <c r="CN49" s="616"/>
      <c r="CO49" s="616"/>
      <c r="CP49" s="616"/>
      <c r="CQ49" s="617"/>
      <c r="CR49" s="618">
        <v>107946214</v>
      </c>
      <c r="CS49" s="619"/>
      <c r="CT49" s="619"/>
      <c r="CU49" s="619"/>
      <c r="CV49" s="619"/>
      <c r="CW49" s="619"/>
      <c r="CX49" s="619"/>
      <c r="CY49" s="620"/>
      <c r="CZ49" s="621">
        <v>100</v>
      </c>
      <c r="DA49" s="622"/>
      <c r="DB49" s="622"/>
      <c r="DC49" s="623"/>
      <c r="DD49" s="624">
        <v>66219708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WOkObBpSForZCAjqlOZVctdJV8xLG+7i6934WJG6Qnfr2CINba7cxgpKykbtemTopzC/leqnp7Lyi7Rpy1yA7A==" saltValue="8bGn917xt9Q8R8CTQ7sMa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08" customWidth="1"/>
    <col min="131" max="131" width="1.6640625" style="208" customWidth="1"/>
    <col min="132" max="16384" width="9" style="208" hidden="1"/>
  </cols>
  <sheetData>
    <row r="1" spans="1:131" ht="11.25" customHeight="1" thickBot="1" x14ac:dyDescent="0.25">
      <c r="A1" s="204"/>
      <c r="B1" s="204"/>
      <c r="C1" s="204"/>
      <c r="D1" s="204"/>
      <c r="E1" s="204"/>
      <c r="F1" s="204"/>
      <c r="G1" s="204"/>
      <c r="H1" s="204"/>
      <c r="I1" s="204"/>
      <c r="J1" s="204"/>
      <c r="K1" s="204"/>
      <c r="L1" s="204"/>
      <c r="M1" s="204"/>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05"/>
      <c r="AV1" s="205"/>
      <c r="AW1" s="205"/>
      <c r="AX1" s="205"/>
      <c r="AY1" s="205"/>
      <c r="AZ1" s="205"/>
      <c r="BA1" s="205"/>
      <c r="BB1" s="205"/>
      <c r="BC1" s="205"/>
      <c r="BD1" s="205"/>
      <c r="BE1" s="205"/>
      <c r="BF1" s="205"/>
      <c r="BG1" s="205"/>
      <c r="BH1" s="205"/>
      <c r="BI1" s="205"/>
      <c r="BJ1" s="205"/>
      <c r="BK1" s="205"/>
      <c r="BL1" s="205"/>
      <c r="BM1" s="205"/>
      <c r="BN1" s="205"/>
      <c r="BO1" s="205"/>
      <c r="BP1" s="205"/>
      <c r="BQ1" s="205"/>
      <c r="BR1" s="205"/>
      <c r="BS1" s="205"/>
      <c r="BT1" s="205"/>
      <c r="BU1" s="205"/>
      <c r="BV1" s="205"/>
      <c r="BW1" s="205"/>
      <c r="BX1" s="205"/>
      <c r="BY1" s="205"/>
      <c r="BZ1" s="205"/>
      <c r="CA1" s="205"/>
      <c r="CB1" s="205"/>
      <c r="CC1" s="205"/>
      <c r="CD1" s="205"/>
      <c r="CE1" s="205"/>
      <c r="CF1" s="205"/>
      <c r="CG1" s="205"/>
      <c r="CH1" s="205"/>
      <c r="CI1" s="205"/>
      <c r="CJ1" s="205"/>
      <c r="CK1" s="205"/>
      <c r="CL1" s="205"/>
      <c r="CM1" s="205"/>
      <c r="CN1" s="205"/>
      <c r="CO1" s="205"/>
      <c r="CP1" s="205"/>
      <c r="CQ1" s="205"/>
      <c r="CR1" s="205"/>
      <c r="CS1" s="205"/>
      <c r="CT1" s="205"/>
      <c r="CU1" s="205"/>
      <c r="CV1" s="205"/>
      <c r="CW1" s="205"/>
      <c r="CX1" s="205"/>
      <c r="CY1" s="205"/>
      <c r="CZ1" s="205"/>
      <c r="DA1" s="205"/>
      <c r="DB1" s="205"/>
      <c r="DC1" s="205"/>
      <c r="DD1" s="205"/>
      <c r="DE1" s="205"/>
      <c r="DF1" s="205"/>
      <c r="DG1" s="205"/>
      <c r="DH1" s="205"/>
      <c r="DI1" s="205"/>
      <c r="DJ1" s="205"/>
      <c r="DK1" s="205"/>
      <c r="DL1" s="205"/>
      <c r="DM1" s="205"/>
      <c r="DN1" s="205"/>
      <c r="DO1" s="205"/>
      <c r="DP1" s="205"/>
      <c r="DQ1" s="206"/>
      <c r="DR1" s="206"/>
      <c r="DS1" s="206"/>
      <c r="DT1" s="206"/>
      <c r="DU1" s="206"/>
      <c r="DV1" s="206"/>
      <c r="DW1" s="206"/>
      <c r="DX1" s="206"/>
      <c r="DY1" s="206"/>
      <c r="DZ1" s="206"/>
      <c r="EA1" s="207"/>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1104" t="s">
        <v>353</v>
      </c>
      <c r="DK2" s="1105"/>
      <c r="DL2" s="1105"/>
      <c r="DM2" s="1105"/>
      <c r="DN2" s="1105"/>
      <c r="DO2" s="1106"/>
      <c r="DP2" s="205"/>
      <c r="DQ2" s="1104" t="s">
        <v>354</v>
      </c>
      <c r="DR2" s="1105"/>
      <c r="DS2" s="1105"/>
      <c r="DT2" s="1105"/>
      <c r="DU2" s="1105"/>
      <c r="DV2" s="1105"/>
      <c r="DW2" s="1105"/>
      <c r="DX2" s="1105"/>
      <c r="DY2" s="1105"/>
      <c r="DZ2" s="1106"/>
      <c r="EA2" s="207"/>
    </row>
    <row r="3" spans="1:131" ht="11.25" customHeight="1" x14ac:dyDescent="0.2">
      <c r="A3" s="205"/>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7"/>
    </row>
    <row r="4" spans="1:131" s="212"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09"/>
      <c r="BA4" s="209"/>
      <c r="BB4" s="209"/>
      <c r="BC4" s="209"/>
      <c r="BD4" s="209"/>
      <c r="BE4" s="210"/>
      <c r="BF4" s="210"/>
      <c r="BG4" s="210"/>
      <c r="BH4" s="210"/>
      <c r="BI4" s="210"/>
      <c r="BJ4" s="210"/>
      <c r="BK4" s="210"/>
      <c r="BL4" s="210"/>
      <c r="BM4" s="210"/>
      <c r="BN4" s="210"/>
      <c r="BO4" s="210"/>
      <c r="BP4" s="210"/>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1"/>
    </row>
    <row r="5" spans="1:131" s="212"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09"/>
      <c r="BA5" s="209"/>
      <c r="BB5" s="209"/>
      <c r="BC5" s="209"/>
      <c r="BD5" s="209"/>
      <c r="BE5" s="210"/>
      <c r="BF5" s="210"/>
      <c r="BG5" s="210"/>
      <c r="BH5" s="210"/>
      <c r="BI5" s="210"/>
      <c r="BJ5" s="210"/>
      <c r="BK5" s="210"/>
      <c r="BL5" s="210"/>
      <c r="BM5" s="210"/>
      <c r="BN5" s="210"/>
      <c r="BO5" s="210"/>
      <c r="BP5" s="210"/>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1"/>
    </row>
    <row r="6" spans="1:131" s="212"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09"/>
      <c r="BA6" s="209"/>
      <c r="BB6" s="209"/>
      <c r="BC6" s="209"/>
      <c r="BD6" s="209"/>
      <c r="BE6" s="210"/>
      <c r="BF6" s="210"/>
      <c r="BG6" s="210"/>
      <c r="BH6" s="210"/>
      <c r="BI6" s="210"/>
      <c r="BJ6" s="210"/>
      <c r="BK6" s="210"/>
      <c r="BL6" s="210"/>
      <c r="BM6" s="210"/>
      <c r="BN6" s="210"/>
      <c r="BO6" s="210"/>
      <c r="BP6" s="210"/>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1"/>
    </row>
    <row r="7" spans="1:131" s="212" customFormat="1" ht="26.25" customHeight="1" thickTop="1" x14ac:dyDescent="0.2">
      <c r="A7" s="213">
        <v>1</v>
      </c>
      <c r="B7" s="1060" t="s">
        <v>374</v>
      </c>
      <c r="C7" s="1061"/>
      <c r="D7" s="1061"/>
      <c r="E7" s="1061"/>
      <c r="F7" s="1061"/>
      <c r="G7" s="1061"/>
      <c r="H7" s="1061"/>
      <c r="I7" s="1061"/>
      <c r="J7" s="1061"/>
      <c r="K7" s="1061"/>
      <c r="L7" s="1061"/>
      <c r="M7" s="1061"/>
      <c r="N7" s="1061"/>
      <c r="O7" s="1061"/>
      <c r="P7" s="1062"/>
      <c r="Q7" s="1115">
        <v>113895</v>
      </c>
      <c r="R7" s="1116"/>
      <c r="S7" s="1116"/>
      <c r="T7" s="1116"/>
      <c r="U7" s="1116"/>
      <c r="V7" s="1116">
        <v>10905</v>
      </c>
      <c r="W7" s="1116"/>
      <c r="X7" s="1116"/>
      <c r="Y7" s="1116"/>
      <c r="Z7" s="1116"/>
      <c r="AA7" s="1116">
        <v>4490</v>
      </c>
      <c r="AB7" s="1116"/>
      <c r="AC7" s="1116"/>
      <c r="AD7" s="1116"/>
      <c r="AE7" s="1117"/>
      <c r="AF7" s="1118">
        <v>3907</v>
      </c>
      <c r="AG7" s="1119"/>
      <c r="AH7" s="1119"/>
      <c r="AI7" s="1119"/>
      <c r="AJ7" s="1120"/>
      <c r="AK7" s="1121">
        <v>3242</v>
      </c>
      <c r="AL7" s="1122"/>
      <c r="AM7" s="1122"/>
      <c r="AN7" s="1122"/>
      <c r="AO7" s="1122"/>
      <c r="AP7" s="1122">
        <v>37723</v>
      </c>
      <c r="AQ7" s="1122"/>
      <c r="AR7" s="1122"/>
      <c r="AS7" s="1122"/>
      <c r="AT7" s="1122"/>
      <c r="AU7" s="1123"/>
      <c r="AV7" s="1123"/>
      <c r="AW7" s="1123"/>
      <c r="AX7" s="1123"/>
      <c r="AY7" s="1124"/>
      <c r="AZ7" s="209"/>
      <c r="BA7" s="209"/>
      <c r="BB7" s="209"/>
      <c r="BC7" s="209"/>
      <c r="BD7" s="209"/>
      <c r="BE7" s="210"/>
      <c r="BF7" s="210"/>
      <c r="BG7" s="210"/>
      <c r="BH7" s="210"/>
      <c r="BI7" s="210"/>
      <c r="BJ7" s="210"/>
      <c r="BK7" s="210"/>
      <c r="BL7" s="210"/>
      <c r="BM7" s="210"/>
      <c r="BN7" s="210"/>
      <c r="BO7" s="210"/>
      <c r="BP7" s="210"/>
      <c r="BQ7" s="213">
        <v>1</v>
      </c>
      <c r="BR7" s="214"/>
      <c r="BS7" s="1112" t="s">
        <v>546</v>
      </c>
      <c r="BT7" s="1113"/>
      <c r="BU7" s="1113"/>
      <c r="BV7" s="1113"/>
      <c r="BW7" s="1113"/>
      <c r="BX7" s="1113"/>
      <c r="BY7" s="1113"/>
      <c r="BZ7" s="1113"/>
      <c r="CA7" s="1113"/>
      <c r="CB7" s="1113"/>
      <c r="CC7" s="1113"/>
      <c r="CD7" s="1113"/>
      <c r="CE7" s="1113"/>
      <c r="CF7" s="1113"/>
      <c r="CG7" s="1125"/>
      <c r="CH7" s="1109">
        <v>5</v>
      </c>
      <c r="CI7" s="1110"/>
      <c r="CJ7" s="1110"/>
      <c r="CK7" s="1110"/>
      <c r="CL7" s="1111"/>
      <c r="CM7" s="1109">
        <v>167</v>
      </c>
      <c r="CN7" s="1110"/>
      <c r="CO7" s="1110"/>
      <c r="CP7" s="1110"/>
      <c r="CQ7" s="1111"/>
      <c r="CR7" s="1109">
        <v>37</v>
      </c>
      <c r="CS7" s="1110"/>
      <c r="CT7" s="1110"/>
      <c r="CU7" s="1110"/>
      <c r="CV7" s="1111"/>
      <c r="CW7" s="1109" t="s">
        <v>486</v>
      </c>
      <c r="CX7" s="1110"/>
      <c r="CY7" s="1110"/>
      <c r="CZ7" s="1110"/>
      <c r="DA7" s="1111"/>
      <c r="DB7" s="1109" t="s">
        <v>486</v>
      </c>
      <c r="DC7" s="1110"/>
      <c r="DD7" s="1110"/>
      <c r="DE7" s="1110"/>
      <c r="DF7" s="1111"/>
      <c r="DG7" s="1109" t="s">
        <v>486</v>
      </c>
      <c r="DH7" s="1110"/>
      <c r="DI7" s="1110"/>
      <c r="DJ7" s="1110"/>
      <c r="DK7" s="1111"/>
      <c r="DL7" s="1109" t="s">
        <v>486</v>
      </c>
      <c r="DM7" s="1110"/>
      <c r="DN7" s="1110"/>
      <c r="DO7" s="1110"/>
      <c r="DP7" s="1111"/>
      <c r="DQ7" s="1109" t="s">
        <v>486</v>
      </c>
      <c r="DR7" s="1110"/>
      <c r="DS7" s="1110"/>
      <c r="DT7" s="1110"/>
      <c r="DU7" s="1111"/>
      <c r="DV7" s="1112"/>
      <c r="DW7" s="1113"/>
      <c r="DX7" s="1113"/>
      <c r="DY7" s="1113"/>
      <c r="DZ7" s="1114"/>
      <c r="EA7" s="211"/>
    </row>
    <row r="8" spans="1:131" s="212" customFormat="1" ht="26.25" customHeight="1" x14ac:dyDescent="0.2">
      <c r="A8" s="215">
        <v>2</v>
      </c>
      <c r="B8" s="1043" t="s">
        <v>375</v>
      </c>
      <c r="C8" s="1044"/>
      <c r="D8" s="1044"/>
      <c r="E8" s="1044"/>
      <c r="F8" s="1044"/>
      <c r="G8" s="1044"/>
      <c r="H8" s="1044"/>
      <c r="I8" s="1044"/>
      <c r="J8" s="1044"/>
      <c r="K8" s="1044"/>
      <c r="L8" s="1044"/>
      <c r="M8" s="1044"/>
      <c r="N8" s="1044"/>
      <c r="O8" s="1044"/>
      <c r="P8" s="1045"/>
      <c r="Q8" s="1051">
        <v>275</v>
      </c>
      <c r="R8" s="1052"/>
      <c r="S8" s="1052"/>
      <c r="T8" s="1052"/>
      <c r="U8" s="1052"/>
      <c r="V8" s="1052">
        <v>275</v>
      </c>
      <c r="W8" s="1052"/>
      <c r="X8" s="1052"/>
      <c r="Y8" s="1052"/>
      <c r="Z8" s="1052"/>
      <c r="AA8" s="1052">
        <v>0</v>
      </c>
      <c r="AB8" s="1052"/>
      <c r="AC8" s="1052"/>
      <c r="AD8" s="1052"/>
      <c r="AE8" s="1053"/>
      <c r="AF8" s="1048">
        <v>0</v>
      </c>
      <c r="AG8" s="1049"/>
      <c r="AH8" s="1049"/>
      <c r="AI8" s="1049"/>
      <c r="AJ8" s="1050"/>
      <c r="AK8" s="1093">
        <v>4</v>
      </c>
      <c r="AL8" s="1094"/>
      <c r="AM8" s="1094"/>
      <c r="AN8" s="1094"/>
      <c r="AO8" s="1094"/>
      <c r="AP8" s="1094">
        <v>0</v>
      </c>
      <c r="AQ8" s="1094"/>
      <c r="AR8" s="1094"/>
      <c r="AS8" s="1094"/>
      <c r="AT8" s="1094"/>
      <c r="AU8" s="1095"/>
      <c r="AV8" s="1095"/>
      <c r="AW8" s="1095"/>
      <c r="AX8" s="1095"/>
      <c r="AY8" s="1096"/>
      <c r="AZ8" s="209"/>
      <c r="BA8" s="209"/>
      <c r="BB8" s="209"/>
      <c r="BC8" s="209"/>
      <c r="BD8" s="209"/>
      <c r="BE8" s="210"/>
      <c r="BF8" s="210"/>
      <c r="BG8" s="210"/>
      <c r="BH8" s="210"/>
      <c r="BI8" s="210"/>
      <c r="BJ8" s="210"/>
      <c r="BK8" s="210"/>
      <c r="BL8" s="210"/>
      <c r="BM8" s="210"/>
      <c r="BN8" s="210"/>
      <c r="BO8" s="210"/>
      <c r="BP8" s="210"/>
      <c r="BQ8" s="215">
        <v>2</v>
      </c>
      <c r="BR8" s="216" t="s">
        <v>545</v>
      </c>
      <c r="BS8" s="1005" t="s">
        <v>547</v>
      </c>
      <c r="BT8" s="1006"/>
      <c r="BU8" s="1006"/>
      <c r="BV8" s="1006"/>
      <c r="BW8" s="1006"/>
      <c r="BX8" s="1006"/>
      <c r="BY8" s="1006"/>
      <c r="BZ8" s="1006"/>
      <c r="CA8" s="1006"/>
      <c r="CB8" s="1006"/>
      <c r="CC8" s="1006"/>
      <c r="CD8" s="1006"/>
      <c r="CE8" s="1006"/>
      <c r="CF8" s="1006"/>
      <c r="CG8" s="1027"/>
      <c r="CH8" s="1002">
        <v>2</v>
      </c>
      <c r="CI8" s="1003"/>
      <c r="CJ8" s="1003"/>
      <c r="CK8" s="1003"/>
      <c r="CL8" s="1004"/>
      <c r="CM8" s="1002">
        <v>151</v>
      </c>
      <c r="CN8" s="1003"/>
      <c r="CO8" s="1003"/>
      <c r="CP8" s="1003"/>
      <c r="CQ8" s="1004"/>
      <c r="CR8" s="1002">
        <v>5</v>
      </c>
      <c r="CS8" s="1003"/>
      <c r="CT8" s="1003"/>
      <c r="CU8" s="1003"/>
      <c r="CV8" s="1004"/>
      <c r="CW8" s="1002">
        <v>0</v>
      </c>
      <c r="CX8" s="1003"/>
      <c r="CY8" s="1003"/>
      <c r="CZ8" s="1003"/>
      <c r="DA8" s="1004"/>
      <c r="DB8" s="1002" t="s">
        <v>486</v>
      </c>
      <c r="DC8" s="1003"/>
      <c r="DD8" s="1003"/>
      <c r="DE8" s="1003"/>
      <c r="DF8" s="1004"/>
      <c r="DG8" s="1002">
        <v>809</v>
      </c>
      <c r="DH8" s="1003"/>
      <c r="DI8" s="1003"/>
      <c r="DJ8" s="1003"/>
      <c r="DK8" s="1004"/>
      <c r="DL8" s="1002" t="s">
        <v>486</v>
      </c>
      <c r="DM8" s="1003"/>
      <c r="DN8" s="1003"/>
      <c r="DO8" s="1003"/>
      <c r="DP8" s="1004"/>
      <c r="DQ8" s="1002" t="s">
        <v>486</v>
      </c>
      <c r="DR8" s="1003"/>
      <c r="DS8" s="1003"/>
      <c r="DT8" s="1003"/>
      <c r="DU8" s="1004"/>
      <c r="DV8" s="1005"/>
      <c r="DW8" s="1006"/>
      <c r="DX8" s="1006"/>
      <c r="DY8" s="1006"/>
      <c r="DZ8" s="1007"/>
      <c r="EA8" s="211"/>
    </row>
    <row r="9" spans="1:131" s="212" customFormat="1" ht="26.25" customHeight="1" x14ac:dyDescent="0.2">
      <c r="A9" s="215">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09"/>
      <c r="BA9" s="209"/>
      <c r="BB9" s="209"/>
      <c r="BC9" s="209"/>
      <c r="BD9" s="209"/>
      <c r="BE9" s="210"/>
      <c r="BF9" s="210"/>
      <c r="BG9" s="210"/>
      <c r="BH9" s="210"/>
      <c r="BI9" s="210"/>
      <c r="BJ9" s="210"/>
      <c r="BK9" s="210"/>
      <c r="BL9" s="210"/>
      <c r="BM9" s="210"/>
      <c r="BN9" s="210"/>
      <c r="BO9" s="210"/>
      <c r="BP9" s="210"/>
      <c r="BQ9" s="215">
        <v>3</v>
      </c>
      <c r="BR9" s="216"/>
      <c r="BS9" s="1005" t="s">
        <v>548</v>
      </c>
      <c r="BT9" s="1006"/>
      <c r="BU9" s="1006"/>
      <c r="BV9" s="1006"/>
      <c r="BW9" s="1006"/>
      <c r="BX9" s="1006"/>
      <c r="BY9" s="1006"/>
      <c r="BZ9" s="1006"/>
      <c r="CA9" s="1006"/>
      <c r="CB9" s="1006"/>
      <c r="CC9" s="1006"/>
      <c r="CD9" s="1006"/>
      <c r="CE9" s="1006"/>
      <c r="CF9" s="1006"/>
      <c r="CG9" s="1027"/>
      <c r="CH9" s="1002">
        <v>2</v>
      </c>
      <c r="CI9" s="1003"/>
      <c r="CJ9" s="1003"/>
      <c r="CK9" s="1003"/>
      <c r="CL9" s="1004"/>
      <c r="CM9" s="1002">
        <v>576</v>
      </c>
      <c r="CN9" s="1003"/>
      <c r="CO9" s="1003"/>
      <c r="CP9" s="1003"/>
      <c r="CQ9" s="1004"/>
      <c r="CR9" s="1002">
        <v>500</v>
      </c>
      <c r="CS9" s="1003"/>
      <c r="CT9" s="1003"/>
      <c r="CU9" s="1003"/>
      <c r="CV9" s="1004"/>
      <c r="CW9" s="1002">
        <v>513</v>
      </c>
      <c r="CX9" s="1003"/>
      <c r="CY9" s="1003"/>
      <c r="CZ9" s="1003"/>
      <c r="DA9" s="1004"/>
      <c r="DB9" s="1002" t="s">
        <v>486</v>
      </c>
      <c r="DC9" s="1003"/>
      <c r="DD9" s="1003"/>
      <c r="DE9" s="1003"/>
      <c r="DF9" s="1004"/>
      <c r="DG9" s="1002" t="s">
        <v>486</v>
      </c>
      <c r="DH9" s="1003"/>
      <c r="DI9" s="1003"/>
      <c r="DJ9" s="1003"/>
      <c r="DK9" s="1004"/>
      <c r="DL9" s="1002" t="s">
        <v>486</v>
      </c>
      <c r="DM9" s="1003"/>
      <c r="DN9" s="1003"/>
      <c r="DO9" s="1003"/>
      <c r="DP9" s="1004"/>
      <c r="DQ9" s="1002" t="s">
        <v>486</v>
      </c>
      <c r="DR9" s="1003"/>
      <c r="DS9" s="1003"/>
      <c r="DT9" s="1003"/>
      <c r="DU9" s="1004"/>
      <c r="DV9" s="1005"/>
      <c r="DW9" s="1006"/>
      <c r="DX9" s="1006"/>
      <c r="DY9" s="1006"/>
      <c r="DZ9" s="1007"/>
      <c r="EA9" s="211"/>
    </row>
    <row r="10" spans="1:131" s="212" customFormat="1" ht="26.25" customHeight="1" x14ac:dyDescent="0.2">
      <c r="A10" s="215">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09"/>
      <c r="BA10" s="209"/>
      <c r="BB10" s="209"/>
      <c r="BC10" s="209"/>
      <c r="BD10" s="209"/>
      <c r="BE10" s="210"/>
      <c r="BF10" s="210"/>
      <c r="BG10" s="210"/>
      <c r="BH10" s="210"/>
      <c r="BI10" s="210"/>
      <c r="BJ10" s="210"/>
      <c r="BK10" s="210"/>
      <c r="BL10" s="210"/>
      <c r="BM10" s="210"/>
      <c r="BN10" s="210"/>
      <c r="BO10" s="210"/>
      <c r="BP10" s="210"/>
      <c r="BQ10" s="215">
        <v>4</v>
      </c>
      <c r="BR10" s="216"/>
      <c r="BS10" s="1005" t="s">
        <v>549</v>
      </c>
      <c r="BT10" s="1006"/>
      <c r="BU10" s="1006"/>
      <c r="BV10" s="1006"/>
      <c r="BW10" s="1006"/>
      <c r="BX10" s="1006"/>
      <c r="BY10" s="1006"/>
      <c r="BZ10" s="1006"/>
      <c r="CA10" s="1006"/>
      <c r="CB10" s="1006"/>
      <c r="CC10" s="1006"/>
      <c r="CD10" s="1006"/>
      <c r="CE10" s="1006"/>
      <c r="CF10" s="1006"/>
      <c r="CG10" s="1027"/>
      <c r="CH10" s="1002">
        <v>9</v>
      </c>
      <c r="CI10" s="1003"/>
      <c r="CJ10" s="1003"/>
      <c r="CK10" s="1003"/>
      <c r="CL10" s="1004"/>
      <c r="CM10" s="1002">
        <v>410</v>
      </c>
      <c r="CN10" s="1003"/>
      <c r="CO10" s="1003"/>
      <c r="CP10" s="1003"/>
      <c r="CQ10" s="1004"/>
      <c r="CR10" s="1002">
        <v>300</v>
      </c>
      <c r="CS10" s="1003"/>
      <c r="CT10" s="1003"/>
      <c r="CU10" s="1003"/>
      <c r="CV10" s="1004"/>
      <c r="CW10" s="1002">
        <v>190</v>
      </c>
      <c r="CX10" s="1003"/>
      <c r="CY10" s="1003"/>
      <c r="CZ10" s="1003"/>
      <c r="DA10" s="1004"/>
      <c r="DB10" s="1002" t="s">
        <v>486</v>
      </c>
      <c r="DC10" s="1003"/>
      <c r="DD10" s="1003"/>
      <c r="DE10" s="1003"/>
      <c r="DF10" s="1004"/>
      <c r="DG10" s="1002" t="s">
        <v>486</v>
      </c>
      <c r="DH10" s="1003"/>
      <c r="DI10" s="1003"/>
      <c r="DJ10" s="1003"/>
      <c r="DK10" s="1004"/>
      <c r="DL10" s="1002" t="s">
        <v>486</v>
      </c>
      <c r="DM10" s="1003"/>
      <c r="DN10" s="1003"/>
      <c r="DO10" s="1003"/>
      <c r="DP10" s="1004"/>
      <c r="DQ10" s="1002" t="s">
        <v>486</v>
      </c>
      <c r="DR10" s="1003"/>
      <c r="DS10" s="1003"/>
      <c r="DT10" s="1003"/>
      <c r="DU10" s="1004"/>
      <c r="DV10" s="1005"/>
      <c r="DW10" s="1006"/>
      <c r="DX10" s="1006"/>
      <c r="DY10" s="1006"/>
      <c r="DZ10" s="1007"/>
      <c r="EA10" s="211"/>
    </row>
    <row r="11" spans="1:131" s="212" customFormat="1" ht="26.25" customHeight="1" x14ac:dyDescent="0.2">
      <c r="A11" s="215">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09"/>
      <c r="BA11" s="209"/>
      <c r="BB11" s="209"/>
      <c r="BC11" s="209"/>
      <c r="BD11" s="209"/>
      <c r="BE11" s="210"/>
      <c r="BF11" s="210"/>
      <c r="BG11" s="210"/>
      <c r="BH11" s="210"/>
      <c r="BI11" s="210"/>
      <c r="BJ11" s="210"/>
      <c r="BK11" s="210"/>
      <c r="BL11" s="210"/>
      <c r="BM11" s="210"/>
      <c r="BN11" s="210"/>
      <c r="BO11" s="210"/>
      <c r="BP11" s="210"/>
      <c r="BQ11" s="215">
        <v>5</v>
      </c>
      <c r="BR11" s="216"/>
      <c r="BS11" s="1005" t="s">
        <v>550</v>
      </c>
      <c r="BT11" s="1006"/>
      <c r="BU11" s="1006"/>
      <c r="BV11" s="1006"/>
      <c r="BW11" s="1006"/>
      <c r="BX11" s="1006"/>
      <c r="BY11" s="1006"/>
      <c r="BZ11" s="1006"/>
      <c r="CA11" s="1006"/>
      <c r="CB11" s="1006"/>
      <c r="CC11" s="1006"/>
      <c r="CD11" s="1006"/>
      <c r="CE11" s="1006"/>
      <c r="CF11" s="1006"/>
      <c r="CG11" s="1027"/>
      <c r="CH11" s="1002">
        <v>1</v>
      </c>
      <c r="CI11" s="1003"/>
      <c r="CJ11" s="1003"/>
      <c r="CK11" s="1003"/>
      <c r="CL11" s="1004"/>
      <c r="CM11" s="1002">
        <v>70</v>
      </c>
      <c r="CN11" s="1003"/>
      <c r="CO11" s="1003"/>
      <c r="CP11" s="1003"/>
      <c r="CQ11" s="1004"/>
      <c r="CR11" s="1002">
        <v>45</v>
      </c>
      <c r="CS11" s="1003"/>
      <c r="CT11" s="1003"/>
      <c r="CU11" s="1003"/>
      <c r="CV11" s="1004"/>
      <c r="CW11" s="1002">
        <v>114</v>
      </c>
      <c r="CX11" s="1003"/>
      <c r="CY11" s="1003"/>
      <c r="CZ11" s="1003"/>
      <c r="DA11" s="1004"/>
      <c r="DB11" s="1002" t="s">
        <v>568</v>
      </c>
      <c r="DC11" s="1003"/>
      <c r="DD11" s="1003"/>
      <c r="DE11" s="1003"/>
      <c r="DF11" s="1004"/>
      <c r="DG11" s="1002" t="s">
        <v>568</v>
      </c>
      <c r="DH11" s="1003"/>
      <c r="DI11" s="1003"/>
      <c r="DJ11" s="1003"/>
      <c r="DK11" s="1004"/>
      <c r="DL11" s="1002" t="s">
        <v>568</v>
      </c>
      <c r="DM11" s="1003"/>
      <c r="DN11" s="1003"/>
      <c r="DO11" s="1003"/>
      <c r="DP11" s="1004"/>
      <c r="DQ11" s="1002" t="s">
        <v>568</v>
      </c>
      <c r="DR11" s="1003"/>
      <c r="DS11" s="1003"/>
      <c r="DT11" s="1003"/>
      <c r="DU11" s="1004"/>
      <c r="DV11" s="1005"/>
      <c r="DW11" s="1006"/>
      <c r="DX11" s="1006"/>
      <c r="DY11" s="1006"/>
      <c r="DZ11" s="1007"/>
      <c r="EA11" s="211"/>
    </row>
    <row r="12" spans="1:131" s="212" customFormat="1" ht="26.25" customHeight="1" x14ac:dyDescent="0.2">
      <c r="A12" s="215">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09"/>
      <c r="BA12" s="209"/>
      <c r="BB12" s="209"/>
      <c r="BC12" s="209"/>
      <c r="BD12" s="209"/>
      <c r="BE12" s="210"/>
      <c r="BF12" s="210"/>
      <c r="BG12" s="210"/>
      <c r="BH12" s="210"/>
      <c r="BI12" s="210"/>
      <c r="BJ12" s="210"/>
      <c r="BK12" s="210"/>
      <c r="BL12" s="210"/>
      <c r="BM12" s="210"/>
      <c r="BN12" s="210"/>
      <c r="BO12" s="210"/>
      <c r="BP12" s="210"/>
      <c r="BQ12" s="215">
        <v>6</v>
      </c>
      <c r="BR12" s="216"/>
      <c r="BS12" s="1005" t="s">
        <v>551</v>
      </c>
      <c r="BT12" s="1006"/>
      <c r="BU12" s="1006"/>
      <c r="BV12" s="1006"/>
      <c r="BW12" s="1006"/>
      <c r="BX12" s="1006"/>
      <c r="BY12" s="1006"/>
      <c r="BZ12" s="1006"/>
      <c r="CA12" s="1006"/>
      <c r="CB12" s="1006"/>
      <c r="CC12" s="1006"/>
      <c r="CD12" s="1006"/>
      <c r="CE12" s="1006"/>
      <c r="CF12" s="1006"/>
      <c r="CG12" s="1027"/>
      <c r="CH12" s="1002">
        <v>43</v>
      </c>
      <c r="CI12" s="1003"/>
      <c r="CJ12" s="1003"/>
      <c r="CK12" s="1003"/>
      <c r="CL12" s="1004"/>
      <c r="CM12" s="1002">
        <v>365</v>
      </c>
      <c r="CN12" s="1003"/>
      <c r="CO12" s="1003"/>
      <c r="CP12" s="1003"/>
      <c r="CQ12" s="1004"/>
      <c r="CR12" s="1002">
        <v>60</v>
      </c>
      <c r="CS12" s="1003"/>
      <c r="CT12" s="1003"/>
      <c r="CU12" s="1003"/>
      <c r="CV12" s="1004"/>
      <c r="CW12" s="1002" t="s">
        <v>554</v>
      </c>
      <c r="CX12" s="1003"/>
      <c r="CY12" s="1003"/>
      <c r="CZ12" s="1003"/>
      <c r="DA12" s="1004"/>
      <c r="DB12" s="1002">
        <v>22</v>
      </c>
      <c r="DC12" s="1003"/>
      <c r="DD12" s="1003"/>
      <c r="DE12" s="1003"/>
      <c r="DF12" s="1004"/>
      <c r="DG12" s="1002" t="s">
        <v>554</v>
      </c>
      <c r="DH12" s="1003"/>
      <c r="DI12" s="1003"/>
      <c r="DJ12" s="1003"/>
      <c r="DK12" s="1004"/>
      <c r="DL12" s="1002" t="s">
        <v>554</v>
      </c>
      <c r="DM12" s="1003"/>
      <c r="DN12" s="1003"/>
      <c r="DO12" s="1003"/>
      <c r="DP12" s="1004"/>
      <c r="DQ12" s="1002" t="s">
        <v>554</v>
      </c>
      <c r="DR12" s="1003"/>
      <c r="DS12" s="1003"/>
      <c r="DT12" s="1003"/>
      <c r="DU12" s="1004"/>
      <c r="DV12" s="1005"/>
      <c r="DW12" s="1006"/>
      <c r="DX12" s="1006"/>
      <c r="DY12" s="1006"/>
      <c r="DZ12" s="1007"/>
      <c r="EA12" s="211"/>
    </row>
    <row r="13" spans="1:131" s="212" customFormat="1" ht="26.25" customHeight="1" x14ac:dyDescent="0.2">
      <c r="A13" s="215">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09"/>
      <c r="BA13" s="209"/>
      <c r="BB13" s="209"/>
      <c r="BC13" s="209"/>
      <c r="BD13" s="209"/>
      <c r="BE13" s="210"/>
      <c r="BF13" s="210"/>
      <c r="BG13" s="210"/>
      <c r="BH13" s="210"/>
      <c r="BI13" s="210"/>
      <c r="BJ13" s="210"/>
      <c r="BK13" s="210"/>
      <c r="BL13" s="210"/>
      <c r="BM13" s="210"/>
      <c r="BN13" s="210"/>
      <c r="BO13" s="210"/>
      <c r="BP13" s="210"/>
      <c r="BQ13" s="215">
        <v>7</v>
      </c>
      <c r="BR13" s="216"/>
      <c r="BS13" s="1005" t="s">
        <v>552</v>
      </c>
      <c r="BT13" s="1006"/>
      <c r="BU13" s="1006"/>
      <c r="BV13" s="1006"/>
      <c r="BW13" s="1006"/>
      <c r="BX13" s="1006"/>
      <c r="BY13" s="1006"/>
      <c r="BZ13" s="1006"/>
      <c r="CA13" s="1006"/>
      <c r="CB13" s="1006"/>
      <c r="CC13" s="1006"/>
      <c r="CD13" s="1006"/>
      <c r="CE13" s="1006"/>
      <c r="CF13" s="1006"/>
      <c r="CG13" s="1027"/>
      <c r="CH13" s="1002">
        <v>-1</v>
      </c>
      <c r="CI13" s="1003"/>
      <c r="CJ13" s="1003"/>
      <c r="CK13" s="1003"/>
      <c r="CL13" s="1004"/>
      <c r="CM13" s="1002">
        <v>10</v>
      </c>
      <c r="CN13" s="1003"/>
      <c r="CO13" s="1003"/>
      <c r="CP13" s="1003"/>
      <c r="CQ13" s="1004"/>
      <c r="CR13" s="1002">
        <v>3</v>
      </c>
      <c r="CS13" s="1003"/>
      <c r="CT13" s="1003"/>
      <c r="CU13" s="1003"/>
      <c r="CV13" s="1004"/>
      <c r="CW13" s="1002">
        <v>97</v>
      </c>
      <c r="CX13" s="1003"/>
      <c r="CY13" s="1003"/>
      <c r="CZ13" s="1003"/>
      <c r="DA13" s="1004"/>
      <c r="DB13" s="1002" t="s">
        <v>486</v>
      </c>
      <c r="DC13" s="1003"/>
      <c r="DD13" s="1003"/>
      <c r="DE13" s="1003"/>
      <c r="DF13" s="1004"/>
      <c r="DG13" s="1002" t="s">
        <v>486</v>
      </c>
      <c r="DH13" s="1003"/>
      <c r="DI13" s="1003"/>
      <c r="DJ13" s="1003"/>
      <c r="DK13" s="1004"/>
      <c r="DL13" s="1002" t="s">
        <v>486</v>
      </c>
      <c r="DM13" s="1003"/>
      <c r="DN13" s="1003"/>
      <c r="DO13" s="1003"/>
      <c r="DP13" s="1004"/>
      <c r="DQ13" s="1002" t="s">
        <v>486</v>
      </c>
      <c r="DR13" s="1003"/>
      <c r="DS13" s="1003"/>
      <c r="DT13" s="1003"/>
      <c r="DU13" s="1004"/>
      <c r="DV13" s="1005"/>
      <c r="DW13" s="1006"/>
      <c r="DX13" s="1006"/>
      <c r="DY13" s="1006"/>
      <c r="DZ13" s="1007"/>
      <c r="EA13" s="211"/>
    </row>
    <row r="14" spans="1:131" s="212" customFormat="1" ht="26.25" customHeight="1" x14ac:dyDescent="0.2">
      <c r="A14" s="215">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09"/>
      <c r="BA14" s="209"/>
      <c r="BB14" s="209"/>
      <c r="BC14" s="209"/>
      <c r="BD14" s="209"/>
      <c r="BE14" s="210"/>
      <c r="BF14" s="210"/>
      <c r="BG14" s="210"/>
      <c r="BH14" s="210"/>
      <c r="BI14" s="210"/>
      <c r="BJ14" s="210"/>
      <c r="BK14" s="210"/>
      <c r="BL14" s="210"/>
      <c r="BM14" s="210"/>
      <c r="BN14" s="210"/>
      <c r="BO14" s="210"/>
      <c r="BP14" s="210"/>
      <c r="BQ14" s="215">
        <v>8</v>
      </c>
      <c r="BR14" s="216"/>
      <c r="BS14" s="1005" t="s">
        <v>553</v>
      </c>
      <c r="BT14" s="1006"/>
      <c r="BU14" s="1006"/>
      <c r="BV14" s="1006"/>
      <c r="BW14" s="1006"/>
      <c r="BX14" s="1006"/>
      <c r="BY14" s="1006"/>
      <c r="BZ14" s="1006"/>
      <c r="CA14" s="1006"/>
      <c r="CB14" s="1006"/>
      <c r="CC14" s="1006"/>
      <c r="CD14" s="1006"/>
      <c r="CE14" s="1006"/>
      <c r="CF14" s="1006"/>
      <c r="CG14" s="1027"/>
      <c r="CH14" s="1002">
        <v>3</v>
      </c>
      <c r="CI14" s="1003"/>
      <c r="CJ14" s="1003"/>
      <c r="CK14" s="1003"/>
      <c r="CL14" s="1004"/>
      <c r="CM14" s="1002">
        <v>16</v>
      </c>
      <c r="CN14" s="1003"/>
      <c r="CO14" s="1003"/>
      <c r="CP14" s="1003"/>
      <c r="CQ14" s="1004"/>
      <c r="CR14" s="1002">
        <v>3</v>
      </c>
      <c r="CS14" s="1003"/>
      <c r="CT14" s="1003"/>
      <c r="CU14" s="1003"/>
      <c r="CV14" s="1004"/>
      <c r="CW14" s="1002">
        <v>90</v>
      </c>
      <c r="CX14" s="1003"/>
      <c r="CY14" s="1003"/>
      <c r="CZ14" s="1003"/>
      <c r="DA14" s="1004"/>
      <c r="DB14" s="1002" t="s">
        <v>486</v>
      </c>
      <c r="DC14" s="1003"/>
      <c r="DD14" s="1003"/>
      <c r="DE14" s="1003"/>
      <c r="DF14" s="1004"/>
      <c r="DG14" s="1002" t="s">
        <v>486</v>
      </c>
      <c r="DH14" s="1003"/>
      <c r="DI14" s="1003"/>
      <c r="DJ14" s="1003"/>
      <c r="DK14" s="1004"/>
      <c r="DL14" s="1002" t="s">
        <v>486</v>
      </c>
      <c r="DM14" s="1003"/>
      <c r="DN14" s="1003"/>
      <c r="DO14" s="1003"/>
      <c r="DP14" s="1004"/>
      <c r="DQ14" s="1002" t="s">
        <v>486</v>
      </c>
      <c r="DR14" s="1003"/>
      <c r="DS14" s="1003"/>
      <c r="DT14" s="1003"/>
      <c r="DU14" s="1004"/>
      <c r="DV14" s="1005"/>
      <c r="DW14" s="1006"/>
      <c r="DX14" s="1006"/>
      <c r="DY14" s="1006"/>
      <c r="DZ14" s="1007"/>
      <c r="EA14" s="211"/>
    </row>
    <row r="15" spans="1:131" s="212" customFormat="1" ht="26.25" customHeight="1" x14ac:dyDescent="0.2">
      <c r="A15" s="215">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09"/>
      <c r="BA15" s="209"/>
      <c r="BB15" s="209"/>
      <c r="BC15" s="209"/>
      <c r="BD15" s="209"/>
      <c r="BE15" s="210"/>
      <c r="BF15" s="210"/>
      <c r="BG15" s="210"/>
      <c r="BH15" s="210"/>
      <c r="BI15" s="210"/>
      <c r="BJ15" s="210"/>
      <c r="BK15" s="210"/>
      <c r="BL15" s="210"/>
      <c r="BM15" s="210"/>
      <c r="BN15" s="210"/>
      <c r="BO15" s="210"/>
      <c r="BP15" s="210"/>
      <c r="BQ15" s="215">
        <v>9</v>
      </c>
      <c r="BR15" s="216"/>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1"/>
    </row>
    <row r="16" spans="1:131" s="212" customFormat="1" ht="26.25" customHeight="1" x14ac:dyDescent="0.2">
      <c r="A16" s="215">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09"/>
      <c r="BA16" s="209"/>
      <c r="BB16" s="209"/>
      <c r="BC16" s="209"/>
      <c r="BD16" s="209"/>
      <c r="BE16" s="210"/>
      <c r="BF16" s="210"/>
      <c r="BG16" s="210"/>
      <c r="BH16" s="210"/>
      <c r="BI16" s="210"/>
      <c r="BJ16" s="210"/>
      <c r="BK16" s="210"/>
      <c r="BL16" s="210"/>
      <c r="BM16" s="210"/>
      <c r="BN16" s="210"/>
      <c r="BO16" s="210"/>
      <c r="BP16" s="210"/>
      <c r="BQ16" s="215">
        <v>10</v>
      </c>
      <c r="BR16" s="216"/>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1"/>
    </row>
    <row r="17" spans="1:131" s="212" customFormat="1" ht="26.25" customHeight="1" x14ac:dyDescent="0.2">
      <c r="A17" s="215">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09"/>
      <c r="BA17" s="209"/>
      <c r="BB17" s="209"/>
      <c r="BC17" s="209"/>
      <c r="BD17" s="209"/>
      <c r="BE17" s="210"/>
      <c r="BF17" s="210"/>
      <c r="BG17" s="210"/>
      <c r="BH17" s="210"/>
      <c r="BI17" s="210"/>
      <c r="BJ17" s="210"/>
      <c r="BK17" s="210"/>
      <c r="BL17" s="210"/>
      <c r="BM17" s="210"/>
      <c r="BN17" s="210"/>
      <c r="BO17" s="210"/>
      <c r="BP17" s="210"/>
      <c r="BQ17" s="215">
        <v>11</v>
      </c>
      <c r="BR17" s="216"/>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1"/>
    </row>
    <row r="18" spans="1:131" s="212" customFormat="1" ht="26.25" customHeight="1" x14ac:dyDescent="0.2">
      <c r="A18" s="215">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09"/>
      <c r="BA18" s="209"/>
      <c r="BB18" s="209"/>
      <c r="BC18" s="209"/>
      <c r="BD18" s="209"/>
      <c r="BE18" s="210"/>
      <c r="BF18" s="210"/>
      <c r="BG18" s="210"/>
      <c r="BH18" s="210"/>
      <c r="BI18" s="210"/>
      <c r="BJ18" s="210"/>
      <c r="BK18" s="210"/>
      <c r="BL18" s="210"/>
      <c r="BM18" s="210"/>
      <c r="BN18" s="210"/>
      <c r="BO18" s="210"/>
      <c r="BP18" s="210"/>
      <c r="BQ18" s="215">
        <v>12</v>
      </c>
      <c r="BR18" s="216"/>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1"/>
    </row>
    <row r="19" spans="1:131" s="212" customFormat="1" ht="26.25" customHeight="1" x14ac:dyDescent="0.2">
      <c r="A19" s="215">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09"/>
      <c r="BA19" s="209"/>
      <c r="BB19" s="209"/>
      <c r="BC19" s="209"/>
      <c r="BD19" s="209"/>
      <c r="BE19" s="210"/>
      <c r="BF19" s="210"/>
      <c r="BG19" s="210"/>
      <c r="BH19" s="210"/>
      <c r="BI19" s="210"/>
      <c r="BJ19" s="210"/>
      <c r="BK19" s="210"/>
      <c r="BL19" s="210"/>
      <c r="BM19" s="210"/>
      <c r="BN19" s="210"/>
      <c r="BO19" s="210"/>
      <c r="BP19" s="210"/>
      <c r="BQ19" s="215">
        <v>13</v>
      </c>
      <c r="BR19" s="216"/>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1"/>
    </row>
    <row r="20" spans="1:131" s="212" customFormat="1" ht="26.25" customHeight="1" x14ac:dyDescent="0.2">
      <c r="A20" s="215">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09"/>
      <c r="BA20" s="209"/>
      <c r="BB20" s="209"/>
      <c r="BC20" s="209"/>
      <c r="BD20" s="209"/>
      <c r="BE20" s="210"/>
      <c r="BF20" s="210"/>
      <c r="BG20" s="210"/>
      <c r="BH20" s="210"/>
      <c r="BI20" s="210"/>
      <c r="BJ20" s="210"/>
      <c r="BK20" s="210"/>
      <c r="BL20" s="210"/>
      <c r="BM20" s="210"/>
      <c r="BN20" s="210"/>
      <c r="BO20" s="210"/>
      <c r="BP20" s="210"/>
      <c r="BQ20" s="215">
        <v>14</v>
      </c>
      <c r="BR20" s="216"/>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1"/>
    </row>
    <row r="21" spans="1:131" s="212" customFormat="1" ht="26.25" customHeight="1" thickBot="1" x14ac:dyDescent="0.25">
      <c r="A21" s="215">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09"/>
      <c r="BA21" s="209"/>
      <c r="BB21" s="209"/>
      <c r="BC21" s="209"/>
      <c r="BD21" s="209"/>
      <c r="BE21" s="210"/>
      <c r="BF21" s="210"/>
      <c r="BG21" s="210"/>
      <c r="BH21" s="210"/>
      <c r="BI21" s="210"/>
      <c r="BJ21" s="210"/>
      <c r="BK21" s="210"/>
      <c r="BL21" s="210"/>
      <c r="BM21" s="210"/>
      <c r="BN21" s="210"/>
      <c r="BO21" s="210"/>
      <c r="BP21" s="210"/>
      <c r="BQ21" s="215">
        <v>15</v>
      </c>
      <c r="BR21" s="216"/>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1"/>
    </row>
    <row r="22" spans="1:131" s="212" customFormat="1" ht="26.25" customHeight="1" x14ac:dyDescent="0.2">
      <c r="A22" s="215">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0"/>
      <c r="BF22" s="210"/>
      <c r="BG22" s="210"/>
      <c r="BH22" s="210"/>
      <c r="BI22" s="210"/>
      <c r="BJ22" s="210"/>
      <c r="BK22" s="210"/>
      <c r="BL22" s="210"/>
      <c r="BM22" s="210"/>
      <c r="BN22" s="210"/>
      <c r="BO22" s="210"/>
      <c r="BP22" s="210"/>
      <c r="BQ22" s="215">
        <v>16</v>
      </c>
      <c r="BR22" s="216"/>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1"/>
    </row>
    <row r="23" spans="1:131" s="212" customFormat="1" ht="26.25" customHeight="1" thickBot="1" x14ac:dyDescent="0.25">
      <c r="A23" s="217" t="s">
        <v>377</v>
      </c>
      <c r="B23" s="950" t="s">
        <v>378</v>
      </c>
      <c r="C23" s="951"/>
      <c r="D23" s="951"/>
      <c r="E23" s="951"/>
      <c r="F23" s="951"/>
      <c r="G23" s="951"/>
      <c r="H23" s="951"/>
      <c r="I23" s="951"/>
      <c r="J23" s="951"/>
      <c r="K23" s="951"/>
      <c r="L23" s="951"/>
      <c r="M23" s="951"/>
      <c r="N23" s="951"/>
      <c r="O23" s="951"/>
      <c r="P23" s="961"/>
      <c r="Q23" s="1080">
        <v>112436</v>
      </c>
      <c r="R23" s="1074"/>
      <c r="S23" s="1074"/>
      <c r="T23" s="1074"/>
      <c r="U23" s="1074"/>
      <c r="V23" s="1074">
        <v>107946</v>
      </c>
      <c r="W23" s="1074"/>
      <c r="X23" s="1074"/>
      <c r="Y23" s="1074"/>
      <c r="Z23" s="1074"/>
      <c r="AA23" s="1074">
        <v>4490</v>
      </c>
      <c r="AB23" s="1074"/>
      <c r="AC23" s="1074"/>
      <c r="AD23" s="1074"/>
      <c r="AE23" s="1081"/>
      <c r="AF23" s="1082">
        <v>3907</v>
      </c>
      <c r="AG23" s="1074"/>
      <c r="AH23" s="1074"/>
      <c r="AI23" s="1074"/>
      <c r="AJ23" s="1083"/>
      <c r="AK23" s="1084"/>
      <c r="AL23" s="1085"/>
      <c r="AM23" s="1085"/>
      <c r="AN23" s="1085"/>
      <c r="AO23" s="1085"/>
      <c r="AP23" s="1074">
        <v>37503</v>
      </c>
      <c r="AQ23" s="1074"/>
      <c r="AR23" s="1074"/>
      <c r="AS23" s="1074"/>
      <c r="AT23" s="1074"/>
      <c r="AU23" s="1075"/>
      <c r="AV23" s="1075"/>
      <c r="AW23" s="1075"/>
      <c r="AX23" s="1075"/>
      <c r="AY23" s="1076"/>
      <c r="AZ23" s="1077" t="s">
        <v>122</v>
      </c>
      <c r="BA23" s="1078"/>
      <c r="BB23" s="1078"/>
      <c r="BC23" s="1078"/>
      <c r="BD23" s="1079"/>
      <c r="BE23" s="210"/>
      <c r="BF23" s="210"/>
      <c r="BG23" s="210"/>
      <c r="BH23" s="210"/>
      <c r="BI23" s="210"/>
      <c r="BJ23" s="210"/>
      <c r="BK23" s="210"/>
      <c r="BL23" s="210"/>
      <c r="BM23" s="210"/>
      <c r="BN23" s="210"/>
      <c r="BO23" s="210"/>
      <c r="BP23" s="210"/>
      <c r="BQ23" s="215">
        <v>17</v>
      </c>
      <c r="BR23" s="216"/>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1"/>
    </row>
    <row r="24" spans="1:131" s="212"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09"/>
      <c r="BA24" s="209"/>
      <c r="BB24" s="209"/>
      <c r="BC24" s="209"/>
      <c r="BD24" s="209"/>
      <c r="BE24" s="210"/>
      <c r="BF24" s="210"/>
      <c r="BG24" s="210"/>
      <c r="BH24" s="210"/>
      <c r="BI24" s="210"/>
      <c r="BJ24" s="210"/>
      <c r="BK24" s="210"/>
      <c r="BL24" s="210"/>
      <c r="BM24" s="210"/>
      <c r="BN24" s="210"/>
      <c r="BO24" s="210"/>
      <c r="BP24" s="210"/>
      <c r="BQ24" s="215">
        <v>18</v>
      </c>
      <c r="BR24" s="216"/>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1"/>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09"/>
      <c r="BK25" s="209"/>
      <c r="BL25" s="209"/>
      <c r="BM25" s="209"/>
      <c r="BN25" s="209"/>
      <c r="BO25" s="218"/>
      <c r="BP25" s="218"/>
      <c r="BQ25" s="215">
        <v>19</v>
      </c>
      <c r="BR25" s="216"/>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07"/>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09"/>
      <c r="BK26" s="209"/>
      <c r="BL26" s="209"/>
      <c r="BM26" s="209"/>
      <c r="BN26" s="209"/>
      <c r="BO26" s="218"/>
      <c r="BP26" s="218"/>
      <c r="BQ26" s="215">
        <v>20</v>
      </c>
      <c r="BR26" s="216"/>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07"/>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09"/>
      <c r="BK27" s="209"/>
      <c r="BL27" s="209"/>
      <c r="BM27" s="209"/>
      <c r="BN27" s="209"/>
      <c r="BO27" s="218"/>
      <c r="BP27" s="218"/>
      <c r="BQ27" s="215">
        <v>21</v>
      </c>
      <c r="BR27" s="216"/>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07"/>
    </row>
    <row r="28" spans="1:131" ht="26.25" customHeight="1" thickTop="1" x14ac:dyDescent="0.2">
      <c r="A28" s="219">
        <v>1</v>
      </c>
      <c r="B28" s="1060" t="s">
        <v>389</v>
      </c>
      <c r="C28" s="1061"/>
      <c r="D28" s="1061"/>
      <c r="E28" s="1061"/>
      <c r="F28" s="1061"/>
      <c r="G28" s="1061"/>
      <c r="H28" s="1061"/>
      <c r="I28" s="1061"/>
      <c r="J28" s="1061"/>
      <c r="K28" s="1061"/>
      <c r="L28" s="1061"/>
      <c r="M28" s="1061"/>
      <c r="N28" s="1061"/>
      <c r="O28" s="1061"/>
      <c r="P28" s="1062"/>
      <c r="Q28" s="1063">
        <v>21025</v>
      </c>
      <c r="R28" s="1064"/>
      <c r="S28" s="1064"/>
      <c r="T28" s="1064"/>
      <c r="U28" s="1064"/>
      <c r="V28" s="1064">
        <v>20957</v>
      </c>
      <c r="W28" s="1064"/>
      <c r="X28" s="1064"/>
      <c r="Y28" s="1064"/>
      <c r="Z28" s="1064"/>
      <c r="AA28" s="1064">
        <v>67</v>
      </c>
      <c r="AB28" s="1064"/>
      <c r="AC28" s="1064"/>
      <c r="AD28" s="1064"/>
      <c r="AE28" s="1065"/>
      <c r="AF28" s="1066">
        <v>67</v>
      </c>
      <c r="AG28" s="1064"/>
      <c r="AH28" s="1064"/>
      <c r="AI28" s="1064"/>
      <c r="AJ28" s="1067"/>
      <c r="AK28" s="1055">
        <v>3722</v>
      </c>
      <c r="AL28" s="1056"/>
      <c r="AM28" s="1056"/>
      <c r="AN28" s="1056"/>
      <c r="AO28" s="1056"/>
      <c r="AP28" s="1056">
        <v>0</v>
      </c>
      <c r="AQ28" s="1056"/>
      <c r="AR28" s="1056"/>
      <c r="AS28" s="1056"/>
      <c r="AT28" s="1056"/>
      <c r="AU28" s="1056">
        <v>0</v>
      </c>
      <c r="AV28" s="1056"/>
      <c r="AW28" s="1056"/>
      <c r="AX28" s="1056"/>
      <c r="AY28" s="1056"/>
      <c r="AZ28" s="1057" t="s">
        <v>554</v>
      </c>
      <c r="BA28" s="1057"/>
      <c r="BB28" s="1057"/>
      <c r="BC28" s="1057"/>
      <c r="BD28" s="1057"/>
      <c r="BE28" s="1058"/>
      <c r="BF28" s="1058"/>
      <c r="BG28" s="1058"/>
      <c r="BH28" s="1058"/>
      <c r="BI28" s="1059"/>
      <c r="BJ28" s="209"/>
      <c r="BK28" s="209"/>
      <c r="BL28" s="209"/>
      <c r="BM28" s="209"/>
      <c r="BN28" s="209"/>
      <c r="BO28" s="218"/>
      <c r="BP28" s="218"/>
      <c r="BQ28" s="215">
        <v>22</v>
      </c>
      <c r="BR28" s="216"/>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07"/>
    </row>
    <row r="29" spans="1:131" ht="26.25" customHeight="1" x14ac:dyDescent="0.2">
      <c r="A29" s="219">
        <v>2</v>
      </c>
      <c r="B29" s="1043" t="s">
        <v>390</v>
      </c>
      <c r="C29" s="1044"/>
      <c r="D29" s="1044"/>
      <c r="E29" s="1044"/>
      <c r="F29" s="1044"/>
      <c r="G29" s="1044"/>
      <c r="H29" s="1044"/>
      <c r="I29" s="1044"/>
      <c r="J29" s="1044"/>
      <c r="K29" s="1044"/>
      <c r="L29" s="1044"/>
      <c r="M29" s="1044"/>
      <c r="N29" s="1044"/>
      <c r="O29" s="1044"/>
      <c r="P29" s="1045"/>
      <c r="Q29" s="1051">
        <v>18272</v>
      </c>
      <c r="R29" s="1052"/>
      <c r="S29" s="1052"/>
      <c r="T29" s="1052"/>
      <c r="U29" s="1052"/>
      <c r="V29" s="1052">
        <v>17868</v>
      </c>
      <c r="W29" s="1052"/>
      <c r="X29" s="1052"/>
      <c r="Y29" s="1052"/>
      <c r="Z29" s="1052"/>
      <c r="AA29" s="1052">
        <v>404</v>
      </c>
      <c r="AB29" s="1052"/>
      <c r="AC29" s="1052"/>
      <c r="AD29" s="1052"/>
      <c r="AE29" s="1053"/>
      <c r="AF29" s="1048">
        <v>404</v>
      </c>
      <c r="AG29" s="1049"/>
      <c r="AH29" s="1049"/>
      <c r="AI29" s="1049"/>
      <c r="AJ29" s="1050"/>
      <c r="AK29" s="993">
        <v>3138</v>
      </c>
      <c r="AL29" s="984"/>
      <c r="AM29" s="984"/>
      <c r="AN29" s="984"/>
      <c r="AO29" s="984"/>
      <c r="AP29" s="984">
        <v>0</v>
      </c>
      <c r="AQ29" s="984"/>
      <c r="AR29" s="984"/>
      <c r="AS29" s="984"/>
      <c r="AT29" s="984"/>
      <c r="AU29" s="984">
        <v>0</v>
      </c>
      <c r="AV29" s="984"/>
      <c r="AW29" s="984"/>
      <c r="AX29" s="984"/>
      <c r="AY29" s="984"/>
      <c r="AZ29" s="1054" t="s">
        <v>554</v>
      </c>
      <c r="BA29" s="1054"/>
      <c r="BB29" s="1054"/>
      <c r="BC29" s="1054"/>
      <c r="BD29" s="1054"/>
      <c r="BE29" s="985"/>
      <c r="BF29" s="985"/>
      <c r="BG29" s="985"/>
      <c r="BH29" s="985"/>
      <c r="BI29" s="986"/>
      <c r="BJ29" s="209"/>
      <c r="BK29" s="209"/>
      <c r="BL29" s="209"/>
      <c r="BM29" s="209"/>
      <c r="BN29" s="209"/>
      <c r="BO29" s="218"/>
      <c r="BP29" s="218"/>
      <c r="BQ29" s="215">
        <v>23</v>
      </c>
      <c r="BR29" s="216"/>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07"/>
    </row>
    <row r="30" spans="1:131" ht="26.25" customHeight="1" x14ac:dyDescent="0.2">
      <c r="A30" s="219">
        <v>3</v>
      </c>
      <c r="B30" s="1043" t="s">
        <v>391</v>
      </c>
      <c r="C30" s="1044"/>
      <c r="D30" s="1044"/>
      <c r="E30" s="1044"/>
      <c r="F30" s="1044"/>
      <c r="G30" s="1044"/>
      <c r="H30" s="1044"/>
      <c r="I30" s="1044"/>
      <c r="J30" s="1044"/>
      <c r="K30" s="1044"/>
      <c r="L30" s="1044"/>
      <c r="M30" s="1044"/>
      <c r="N30" s="1044"/>
      <c r="O30" s="1044"/>
      <c r="P30" s="1045"/>
      <c r="Q30" s="1051">
        <v>6433</v>
      </c>
      <c r="R30" s="1052"/>
      <c r="S30" s="1052"/>
      <c r="T30" s="1052"/>
      <c r="U30" s="1052"/>
      <c r="V30" s="1052">
        <v>6399</v>
      </c>
      <c r="W30" s="1052"/>
      <c r="X30" s="1052"/>
      <c r="Y30" s="1052"/>
      <c r="Z30" s="1052"/>
      <c r="AA30" s="1052">
        <v>34</v>
      </c>
      <c r="AB30" s="1052"/>
      <c r="AC30" s="1052"/>
      <c r="AD30" s="1052"/>
      <c r="AE30" s="1053"/>
      <c r="AF30" s="1048">
        <v>34</v>
      </c>
      <c r="AG30" s="1049"/>
      <c r="AH30" s="1049"/>
      <c r="AI30" s="1049"/>
      <c r="AJ30" s="1050"/>
      <c r="AK30" s="993">
        <v>2811</v>
      </c>
      <c r="AL30" s="984"/>
      <c r="AM30" s="984"/>
      <c r="AN30" s="984"/>
      <c r="AO30" s="984"/>
      <c r="AP30" s="984">
        <v>0</v>
      </c>
      <c r="AQ30" s="984"/>
      <c r="AR30" s="984"/>
      <c r="AS30" s="984"/>
      <c r="AT30" s="984"/>
      <c r="AU30" s="984">
        <v>0</v>
      </c>
      <c r="AV30" s="984"/>
      <c r="AW30" s="984"/>
      <c r="AX30" s="984"/>
      <c r="AY30" s="984"/>
      <c r="AZ30" s="1054" t="s">
        <v>554</v>
      </c>
      <c r="BA30" s="1054"/>
      <c r="BB30" s="1054"/>
      <c r="BC30" s="1054"/>
      <c r="BD30" s="1054"/>
      <c r="BE30" s="985"/>
      <c r="BF30" s="985"/>
      <c r="BG30" s="985"/>
      <c r="BH30" s="985"/>
      <c r="BI30" s="986"/>
      <c r="BJ30" s="209"/>
      <c r="BK30" s="209"/>
      <c r="BL30" s="209"/>
      <c r="BM30" s="209"/>
      <c r="BN30" s="209"/>
      <c r="BO30" s="218"/>
      <c r="BP30" s="218"/>
      <c r="BQ30" s="215">
        <v>24</v>
      </c>
      <c r="BR30" s="216"/>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07"/>
    </row>
    <row r="31" spans="1:131" ht="26.25" customHeight="1" x14ac:dyDescent="0.2">
      <c r="A31" s="219">
        <v>4</v>
      </c>
      <c r="B31" s="1043" t="s">
        <v>392</v>
      </c>
      <c r="C31" s="1044"/>
      <c r="D31" s="1044"/>
      <c r="E31" s="1044"/>
      <c r="F31" s="1044"/>
      <c r="G31" s="1044"/>
      <c r="H31" s="1044"/>
      <c r="I31" s="1044"/>
      <c r="J31" s="1044"/>
      <c r="K31" s="1044"/>
      <c r="L31" s="1044"/>
      <c r="M31" s="1044"/>
      <c r="N31" s="1044"/>
      <c r="O31" s="1044"/>
      <c r="P31" s="1045"/>
      <c r="Q31" s="1051">
        <v>4399</v>
      </c>
      <c r="R31" s="1052"/>
      <c r="S31" s="1052"/>
      <c r="T31" s="1052"/>
      <c r="U31" s="1052"/>
      <c r="V31" s="1052">
        <v>4365</v>
      </c>
      <c r="W31" s="1052"/>
      <c r="X31" s="1052"/>
      <c r="Y31" s="1052"/>
      <c r="Z31" s="1052"/>
      <c r="AA31" s="1052">
        <v>34</v>
      </c>
      <c r="AB31" s="1052"/>
      <c r="AC31" s="1052"/>
      <c r="AD31" s="1052"/>
      <c r="AE31" s="1053"/>
      <c r="AF31" s="1048">
        <v>1870</v>
      </c>
      <c r="AG31" s="1049"/>
      <c r="AH31" s="1049"/>
      <c r="AI31" s="1049"/>
      <c r="AJ31" s="1050"/>
      <c r="AK31" s="993">
        <v>1403</v>
      </c>
      <c r="AL31" s="984"/>
      <c r="AM31" s="984"/>
      <c r="AN31" s="984"/>
      <c r="AO31" s="984"/>
      <c r="AP31" s="984">
        <v>9530</v>
      </c>
      <c r="AQ31" s="984"/>
      <c r="AR31" s="984"/>
      <c r="AS31" s="984"/>
      <c r="AT31" s="984"/>
      <c r="AU31" s="984">
        <v>4212</v>
      </c>
      <c r="AV31" s="984"/>
      <c r="AW31" s="984"/>
      <c r="AX31" s="984"/>
      <c r="AY31" s="984"/>
      <c r="AZ31" s="1054" t="s">
        <v>554</v>
      </c>
      <c r="BA31" s="1054"/>
      <c r="BB31" s="1054"/>
      <c r="BC31" s="1054"/>
      <c r="BD31" s="1054"/>
      <c r="BE31" s="985" t="s">
        <v>393</v>
      </c>
      <c r="BF31" s="985"/>
      <c r="BG31" s="985"/>
      <c r="BH31" s="985"/>
      <c r="BI31" s="986"/>
      <c r="BJ31" s="209"/>
      <c r="BK31" s="209"/>
      <c r="BL31" s="209"/>
      <c r="BM31" s="209"/>
      <c r="BN31" s="209"/>
      <c r="BO31" s="218"/>
      <c r="BP31" s="218"/>
      <c r="BQ31" s="215">
        <v>25</v>
      </c>
      <c r="BR31" s="216"/>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07"/>
    </row>
    <row r="32" spans="1:131" ht="26.25" customHeight="1" x14ac:dyDescent="0.2">
      <c r="A32" s="219">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09"/>
      <c r="BK32" s="209"/>
      <c r="BL32" s="209"/>
      <c r="BM32" s="209"/>
      <c r="BN32" s="209"/>
      <c r="BO32" s="218"/>
      <c r="BP32" s="218"/>
      <c r="BQ32" s="215">
        <v>26</v>
      </c>
      <c r="BR32" s="216"/>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07"/>
    </row>
    <row r="33" spans="1:131" ht="26.25" customHeight="1" x14ac:dyDescent="0.2">
      <c r="A33" s="219">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09"/>
      <c r="BK33" s="209"/>
      <c r="BL33" s="209"/>
      <c r="BM33" s="209"/>
      <c r="BN33" s="209"/>
      <c r="BO33" s="218"/>
      <c r="BP33" s="218"/>
      <c r="BQ33" s="215">
        <v>27</v>
      </c>
      <c r="BR33" s="216"/>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07"/>
    </row>
    <row r="34" spans="1:131" ht="26.25" customHeight="1" x14ac:dyDescent="0.2">
      <c r="A34" s="219">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09"/>
      <c r="BK34" s="209"/>
      <c r="BL34" s="209"/>
      <c r="BM34" s="209"/>
      <c r="BN34" s="209"/>
      <c r="BO34" s="218"/>
      <c r="BP34" s="218"/>
      <c r="BQ34" s="215">
        <v>28</v>
      </c>
      <c r="BR34" s="216"/>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07"/>
    </row>
    <row r="35" spans="1:131" ht="26.25" customHeight="1" x14ac:dyDescent="0.2">
      <c r="A35" s="219">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09"/>
      <c r="BK35" s="209"/>
      <c r="BL35" s="209"/>
      <c r="BM35" s="209"/>
      <c r="BN35" s="209"/>
      <c r="BO35" s="218"/>
      <c r="BP35" s="218"/>
      <c r="BQ35" s="215">
        <v>29</v>
      </c>
      <c r="BR35" s="216"/>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07"/>
    </row>
    <row r="36" spans="1:131" ht="26.25" customHeight="1" x14ac:dyDescent="0.2">
      <c r="A36" s="219">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09"/>
      <c r="BK36" s="209"/>
      <c r="BL36" s="209"/>
      <c r="BM36" s="209"/>
      <c r="BN36" s="209"/>
      <c r="BO36" s="218"/>
      <c r="BP36" s="218"/>
      <c r="BQ36" s="215">
        <v>30</v>
      </c>
      <c r="BR36" s="216"/>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07"/>
    </row>
    <row r="37" spans="1:131" ht="26.25" customHeight="1" x14ac:dyDescent="0.2">
      <c r="A37" s="219">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09"/>
      <c r="BK37" s="209"/>
      <c r="BL37" s="209"/>
      <c r="BM37" s="209"/>
      <c r="BN37" s="209"/>
      <c r="BO37" s="218"/>
      <c r="BP37" s="218"/>
      <c r="BQ37" s="215">
        <v>31</v>
      </c>
      <c r="BR37" s="216"/>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07"/>
    </row>
    <row r="38" spans="1:131" ht="26.25" customHeight="1" x14ac:dyDescent="0.2">
      <c r="A38" s="219">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09"/>
      <c r="BK38" s="209"/>
      <c r="BL38" s="209"/>
      <c r="BM38" s="209"/>
      <c r="BN38" s="209"/>
      <c r="BO38" s="218"/>
      <c r="BP38" s="218"/>
      <c r="BQ38" s="215">
        <v>32</v>
      </c>
      <c r="BR38" s="216"/>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07"/>
    </row>
    <row r="39" spans="1:131" ht="26.25" customHeight="1" x14ac:dyDescent="0.2">
      <c r="A39" s="219">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09"/>
      <c r="BK39" s="209"/>
      <c r="BL39" s="209"/>
      <c r="BM39" s="209"/>
      <c r="BN39" s="209"/>
      <c r="BO39" s="218"/>
      <c r="BP39" s="218"/>
      <c r="BQ39" s="215">
        <v>33</v>
      </c>
      <c r="BR39" s="216"/>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07"/>
    </row>
    <row r="40" spans="1:131" ht="26.25" customHeight="1" x14ac:dyDescent="0.2">
      <c r="A40" s="215">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09"/>
      <c r="BK40" s="209"/>
      <c r="BL40" s="209"/>
      <c r="BM40" s="209"/>
      <c r="BN40" s="209"/>
      <c r="BO40" s="218"/>
      <c r="BP40" s="218"/>
      <c r="BQ40" s="215">
        <v>34</v>
      </c>
      <c r="BR40" s="216"/>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07"/>
    </row>
    <row r="41" spans="1:131" ht="26.25" customHeight="1" x14ac:dyDescent="0.2">
      <c r="A41" s="215">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09"/>
      <c r="BK41" s="209"/>
      <c r="BL41" s="209"/>
      <c r="BM41" s="209"/>
      <c r="BN41" s="209"/>
      <c r="BO41" s="218"/>
      <c r="BP41" s="218"/>
      <c r="BQ41" s="215">
        <v>35</v>
      </c>
      <c r="BR41" s="216"/>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07"/>
    </row>
    <row r="42" spans="1:131" ht="26.25" customHeight="1" x14ac:dyDescent="0.2">
      <c r="A42" s="215">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09"/>
      <c r="BK42" s="209"/>
      <c r="BL42" s="209"/>
      <c r="BM42" s="209"/>
      <c r="BN42" s="209"/>
      <c r="BO42" s="218"/>
      <c r="BP42" s="218"/>
      <c r="BQ42" s="215">
        <v>36</v>
      </c>
      <c r="BR42" s="216"/>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07"/>
    </row>
    <row r="43" spans="1:131" ht="26.25" customHeight="1" x14ac:dyDescent="0.2">
      <c r="A43" s="215">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09"/>
      <c r="BK43" s="209"/>
      <c r="BL43" s="209"/>
      <c r="BM43" s="209"/>
      <c r="BN43" s="209"/>
      <c r="BO43" s="218"/>
      <c r="BP43" s="218"/>
      <c r="BQ43" s="215">
        <v>37</v>
      </c>
      <c r="BR43" s="216"/>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07"/>
    </row>
    <row r="44" spans="1:131" ht="26.25" customHeight="1" x14ac:dyDescent="0.2">
      <c r="A44" s="215">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09"/>
      <c r="BK44" s="209"/>
      <c r="BL44" s="209"/>
      <c r="BM44" s="209"/>
      <c r="BN44" s="209"/>
      <c r="BO44" s="218"/>
      <c r="BP44" s="218"/>
      <c r="BQ44" s="215">
        <v>38</v>
      </c>
      <c r="BR44" s="216"/>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07"/>
    </row>
    <row r="45" spans="1:131" ht="26.25" customHeight="1" x14ac:dyDescent="0.2">
      <c r="A45" s="215">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09"/>
      <c r="BK45" s="209"/>
      <c r="BL45" s="209"/>
      <c r="BM45" s="209"/>
      <c r="BN45" s="209"/>
      <c r="BO45" s="218"/>
      <c r="BP45" s="218"/>
      <c r="BQ45" s="215">
        <v>39</v>
      </c>
      <c r="BR45" s="216"/>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07"/>
    </row>
    <row r="46" spans="1:131" ht="26.25" customHeight="1" x14ac:dyDescent="0.2">
      <c r="A46" s="215">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09"/>
      <c r="BK46" s="209"/>
      <c r="BL46" s="209"/>
      <c r="BM46" s="209"/>
      <c r="BN46" s="209"/>
      <c r="BO46" s="218"/>
      <c r="BP46" s="218"/>
      <c r="BQ46" s="215">
        <v>40</v>
      </c>
      <c r="BR46" s="216"/>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07"/>
    </row>
    <row r="47" spans="1:131" ht="26.25" customHeight="1" x14ac:dyDescent="0.2">
      <c r="A47" s="215">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09"/>
      <c r="BK47" s="209"/>
      <c r="BL47" s="209"/>
      <c r="BM47" s="209"/>
      <c r="BN47" s="209"/>
      <c r="BO47" s="218"/>
      <c r="BP47" s="218"/>
      <c r="BQ47" s="215">
        <v>41</v>
      </c>
      <c r="BR47" s="216"/>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07"/>
    </row>
    <row r="48" spans="1:131" ht="26.25" customHeight="1" x14ac:dyDescent="0.2">
      <c r="A48" s="215">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09"/>
      <c r="BK48" s="209"/>
      <c r="BL48" s="209"/>
      <c r="BM48" s="209"/>
      <c r="BN48" s="209"/>
      <c r="BO48" s="218"/>
      <c r="BP48" s="218"/>
      <c r="BQ48" s="215">
        <v>42</v>
      </c>
      <c r="BR48" s="216"/>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07"/>
    </row>
    <row r="49" spans="1:131" ht="26.25" customHeight="1" x14ac:dyDescent="0.2">
      <c r="A49" s="215">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09"/>
      <c r="BK49" s="209"/>
      <c r="BL49" s="209"/>
      <c r="BM49" s="209"/>
      <c r="BN49" s="209"/>
      <c r="BO49" s="218"/>
      <c r="BP49" s="218"/>
      <c r="BQ49" s="215">
        <v>43</v>
      </c>
      <c r="BR49" s="216"/>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07"/>
    </row>
    <row r="50" spans="1:131" ht="26.25" customHeight="1" x14ac:dyDescent="0.2">
      <c r="A50" s="215">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09"/>
      <c r="BK50" s="209"/>
      <c r="BL50" s="209"/>
      <c r="BM50" s="209"/>
      <c r="BN50" s="209"/>
      <c r="BO50" s="218"/>
      <c r="BP50" s="218"/>
      <c r="BQ50" s="215">
        <v>44</v>
      </c>
      <c r="BR50" s="216"/>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07"/>
    </row>
    <row r="51" spans="1:131" ht="26.25" customHeight="1" x14ac:dyDescent="0.2">
      <c r="A51" s="215">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09"/>
      <c r="BK51" s="209"/>
      <c r="BL51" s="209"/>
      <c r="BM51" s="209"/>
      <c r="BN51" s="209"/>
      <c r="BO51" s="218"/>
      <c r="BP51" s="218"/>
      <c r="BQ51" s="215">
        <v>45</v>
      </c>
      <c r="BR51" s="216"/>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07"/>
    </row>
    <row r="52" spans="1:131" ht="26.25" customHeight="1" x14ac:dyDescent="0.2">
      <c r="A52" s="215">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09"/>
      <c r="BK52" s="209"/>
      <c r="BL52" s="209"/>
      <c r="BM52" s="209"/>
      <c r="BN52" s="209"/>
      <c r="BO52" s="218"/>
      <c r="BP52" s="218"/>
      <c r="BQ52" s="215">
        <v>46</v>
      </c>
      <c r="BR52" s="216"/>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07"/>
    </row>
    <row r="53" spans="1:131" ht="26.25" customHeight="1" x14ac:dyDescent="0.2">
      <c r="A53" s="215">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09"/>
      <c r="BK53" s="209"/>
      <c r="BL53" s="209"/>
      <c r="BM53" s="209"/>
      <c r="BN53" s="209"/>
      <c r="BO53" s="218"/>
      <c r="BP53" s="218"/>
      <c r="BQ53" s="215">
        <v>47</v>
      </c>
      <c r="BR53" s="216"/>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07"/>
    </row>
    <row r="54" spans="1:131" ht="26.25" customHeight="1" x14ac:dyDescent="0.2">
      <c r="A54" s="215">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09"/>
      <c r="BK54" s="209"/>
      <c r="BL54" s="209"/>
      <c r="BM54" s="209"/>
      <c r="BN54" s="209"/>
      <c r="BO54" s="218"/>
      <c r="BP54" s="218"/>
      <c r="BQ54" s="215">
        <v>48</v>
      </c>
      <c r="BR54" s="216"/>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07"/>
    </row>
    <row r="55" spans="1:131" ht="26.25" customHeight="1" x14ac:dyDescent="0.2">
      <c r="A55" s="215">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09"/>
      <c r="BK55" s="209"/>
      <c r="BL55" s="209"/>
      <c r="BM55" s="209"/>
      <c r="BN55" s="209"/>
      <c r="BO55" s="218"/>
      <c r="BP55" s="218"/>
      <c r="BQ55" s="215">
        <v>49</v>
      </c>
      <c r="BR55" s="216"/>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07"/>
    </row>
    <row r="56" spans="1:131" ht="26.25" customHeight="1" x14ac:dyDescent="0.2">
      <c r="A56" s="215">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09"/>
      <c r="BK56" s="209"/>
      <c r="BL56" s="209"/>
      <c r="BM56" s="209"/>
      <c r="BN56" s="209"/>
      <c r="BO56" s="218"/>
      <c r="BP56" s="218"/>
      <c r="BQ56" s="215">
        <v>50</v>
      </c>
      <c r="BR56" s="216"/>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07"/>
    </row>
    <row r="57" spans="1:131" ht="26.25" customHeight="1" x14ac:dyDescent="0.2">
      <c r="A57" s="215">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09"/>
      <c r="BK57" s="209"/>
      <c r="BL57" s="209"/>
      <c r="BM57" s="209"/>
      <c r="BN57" s="209"/>
      <c r="BO57" s="218"/>
      <c r="BP57" s="218"/>
      <c r="BQ57" s="215">
        <v>51</v>
      </c>
      <c r="BR57" s="216"/>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07"/>
    </row>
    <row r="58" spans="1:131" ht="26.25" customHeight="1" x14ac:dyDescent="0.2">
      <c r="A58" s="215">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09"/>
      <c r="BK58" s="209"/>
      <c r="BL58" s="209"/>
      <c r="BM58" s="209"/>
      <c r="BN58" s="209"/>
      <c r="BO58" s="218"/>
      <c r="BP58" s="218"/>
      <c r="BQ58" s="215">
        <v>52</v>
      </c>
      <c r="BR58" s="216"/>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07"/>
    </row>
    <row r="59" spans="1:131" ht="26.25" customHeight="1" x14ac:dyDescent="0.2">
      <c r="A59" s="215">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09"/>
      <c r="BK59" s="209"/>
      <c r="BL59" s="209"/>
      <c r="BM59" s="209"/>
      <c r="BN59" s="209"/>
      <c r="BO59" s="218"/>
      <c r="BP59" s="218"/>
      <c r="BQ59" s="215">
        <v>53</v>
      </c>
      <c r="BR59" s="216"/>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07"/>
    </row>
    <row r="60" spans="1:131" ht="26.25" customHeight="1" x14ac:dyDescent="0.2">
      <c r="A60" s="215">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09"/>
      <c r="BK60" s="209"/>
      <c r="BL60" s="209"/>
      <c r="BM60" s="209"/>
      <c r="BN60" s="209"/>
      <c r="BO60" s="218"/>
      <c r="BP60" s="218"/>
      <c r="BQ60" s="215">
        <v>54</v>
      </c>
      <c r="BR60" s="216"/>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07"/>
    </row>
    <row r="61" spans="1:131" ht="26.25" customHeight="1" thickBot="1" x14ac:dyDescent="0.25">
      <c r="A61" s="215">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09"/>
      <c r="BK61" s="209"/>
      <c r="BL61" s="209"/>
      <c r="BM61" s="209"/>
      <c r="BN61" s="209"/>
      <c r="BO61" s="218"/>
      <c r="BP61" s="218"/>
      <c r="BQ61" s="215">
        <v>55</v>
      </c>
      <c r="BR61" s="216"/>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07"/>
    </row>
    <row r="62" spans="1:131" ht="26.25" customHeight="1" x14ac:dyDescent="0.2">
      <c r="A62" s="215">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18"/>
      <c r="BP62" s="218"/>
      <c r="BQ62" s="215">
        <v>56</v>
      </c>
      <c r="BR62" s="216"/>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07"/>
    </row>
    <row r="63" spans="1:131" ht="26.25" customHeight="1" thickBot="1" x14ac:dyDescent="0.25">
      <c r="A63" s="217"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2374</v>
      </c>
      <c r="AG63" s="972"/>
      <c r="AH63" s="972"/>
      <c r="AI63" s="972"/>
      <c r="AJ63" s="1035"/>
      <c r="AK63" s="1036"/>
      <c r="AL63" s="976"/>
      <c r="AM63" s="976"/>
      <c r="AN63" s="976"/>
      <c r="AO63" s="976"/>
      <c r="AP63" s="972">
        <v>9530</v>
      </c>
      <c r="AQ63" s="972"/>
      <c r="AR63" s="972"/>
      <c r="AS63" s="972"/>
      <c r="AT63" s="972"/>
      <c r="AU63" s="972">
        <v>4212</v>
      </c>
      <c r="AV63" s="972"/>
      <c r="AW63" s="972"/>
      <c r="AX63" s="972"/>
      <c r="AY63" s="972"/>
      <c r="AZ63" s="1030"/>
      <c r="BA63" s="1030"/>
      <c r="BB63" s="1030"/>
      <c r="BC63" s="1030"/>
      <c r="BD63" s="1030"/>
      <c r="BE63" s="973"/>
      <c r="BF63" s="973"/>
      <c r="BG63" s="973"/>
      <c r="BH63" s="973"/>
      <c r="BI63" s="974"/>
      <c r="BJ63" s="1031" t="s">
        <v>122</v>
      </c>
      <c r="BK63" s="966"/>
      <c r="BL63" s="966"/>
      <c r="BM63" s="966"/>
      <c r="BN63" s="1032"/>
      <c r="BO63" s="218"/>
      <c r="BP63" s="218"/>
      <c r="BQ63" s="215">
        <v>57</v>
      </c>
      <c r="BR63" s="216"/>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07"/>
    </row>
    <row r="64" spans="1:131" ht="26.25" customHeight="1" x14ac:dyDescent="0.2">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07"/>
    </row>
    <row r="65" spans="1:131" ht="26.25" customHeight="1" thickBot="1" x14ac:dyDescent="0.25">
      <c r="A65" s="209" t="s">
        <v>396</v>
      </c>
      <c r="B65" s="209"/>
      <c r="C65" s="209"/>
      <c r="D65" s="209"/>
      <c r="E65" s="209"/>
      <c r="F65" s="209"/>
      <c r="G65" s="209"/>
      <c r="H65" s="209"/>
      <c r="I65" s="209"/>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c r="AH65" s="209"/>
      <c r="AI65" s="209"/>
      <c r="AJ65" s="209"/>
      <c r="AK65" s="209"/>
      <c r="AL65" s="209"/>
      <c r="AM65" s="209"/>
      <c r="AN65" s="209"/>
      <c r="AO65" s="209"/>
      <c r="AP65" s="209"/>
      <c r="AQ65" s="209"/>
      <c r="AR65" s="209"/>
      <c r="AS65" s="209"/>
      <c r="AT65" s="209"/>
      <c r="AU65" s="209"/>
      <c r="AV65" s="209"/>
      <c r="AW65" s="209"/>
      <c r="AX65" s="209"/>
      <c r="AY65" s="209"/>
      <c r="AZ65" s="209"/>
      <c r="BA65" s="209"/>
      <c r="BB65" s="209"/>
      <c r="BC65" s="209"/>
      <c r="BD65" s="209"/>
      <c r="BE65" s="218"/>
      <c r="BF65" s="218"/>
      <c r="BG65" s="218"/>
      <c r="BH65" s="218"/>
      <c r="BI65" s="218"/>
      <c r="BJ65" s="218"/>
      <c r="BK65" s="218"/>
      <c r="BL65" s="218"/>
      <c r="BM65" s="218"/>
      <c r="BN65" s="218"/>
      <c r="BO65" s="218"/>
      <c r="BP65" s="218"/>
      <c r="BQ65" s="215">
        <v>59</v>
      </c>
      <c r="BR65" s="216"/>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07"/>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398</v>
      </c>
      <c r="AV66" s="1015"/>
      <c r="AW66" s="1015"/>
      <c r="AX66" s="1015"/>
      <c r="AY66" s="1016"/>
      <c r="AZ66" s="1014" t="s">
        <v>364</v>
      </c>
      <c r="BA66" s="1015"/>
      <c r="BB66" s="1015"/>
      <c r="BC66" s="1015"/>
      <c r="BD66" s="1028"/>
      <c r="BE66" s="218"/>
      <c r="BF66" s="218"/>
      <c r="BG66" s="218"/>
      <c r="BH66" s="218"/>
      <c r="BI66" s="218"/>
      <c r="BJ66" s="218"/>
      <c r="BK66" s="218"/>
      <c r="BL66" s="218"/>
      <c r="BM66" s="218"/>
      <c r="BN66" s="218"/>
      <c r="BO66" s="218"/>
      <c r="BP66" s="218"/>
      <c r="BQ66" s="215">
        <v>60</v>
      </c>
      <c r="BR66" s="220"/>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07"/>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18"/>
      <c r="BF67" s="218"/>
      <c r="BG67" s="218"/>
      <c r="BH67" s="218"/>
      <c r="BI67" s="218"/>
      <c r="BJ67" s="218"/>
      <c r="BK67" s="218"/>
      <c r="BL67" s="218"/>
      <c r="BM67" s="218"/>
      <c r="BN67" s="218"/>
      <c r="BO67" s="218"/>
      <c r="BP67" s="218"/>
      <c r="BQ67" s="215">
        <v>61</v>
      </c>
      <c r="BR67" s="220"/>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07"/>
    </row>
    <row r="68" spans="1:131" ht="26.25" customHeight="1" thickTop="1" x14ac:dyDescent="0.2">
      <c r="A68" s="213">
        <v>1</v>
      </c>
      <c r="B68" s="998" t="s">
        <v>560</v>
      </c>
      <c r="C68" s="999"/>
      <c r="D68" s="999"/>
      <c r="E68" s="999"/>
      <c r="F68" s="999"/>
      <c r="G68" s="999"/>
      <c r="H68" s="999"/>
      <c r="I68" s="999"/>
      <c r="J68" s="999"/>
      <c r="K68" s="999"/>
      <c r="L68" s="999"/>
      <c r="M68" s="999"/>
      <c r="N68" s="999"/>
      <c r="O68" s="999"/>
      <c r="P68" s="1000"/>
      <c r="Q68" s="1001">
        <v>9388</v>
      </c>
      <c r="R68" s="995"/>
      <c r="S68" s="995"/>
      <c r="T68" s="995"/>
      <c r="U68" s="995"/>
      <c r="V68" s="995">
        <v>9097</v>
      </c>
      <c r="W68" s="995"/>
      <c r="X68" s="995"/>
      <c r="Y68" s="995"/>
      <c r="Z68" s="995"/>
      <c r="AA68" s="995">
        <v>291</v>
      </c>
      <c r="AB68" s="995"/>
      <c r="AC68" s="995"/>
      <c r="AD68" s="995"/>
      <c r="AE68" s="995"/>
      <c r="AF68" s="995">
        <v>291</v>
      </c>
      <c r="AG68" s="995"/>
      <c r="AH68" s="995"/>
      <c r="AI68" s="995"/>
      <c r="AJ68" s="995"/>
      <c r="AK68" s="995" t="s">
        <v>486</v>
      </c>
      <c r="AL68" s="995"/>
      <c r="AM68" s="995"/>
      <c r="AN68" s="995"/>
      <c r="AO68" s="995"/>
      <c r="AP68" s="995">
        <v>125</v>
      </c>
      <c r="AQ68" s="995"/>
      <c r="AR68" s="995"/>
      <c r="AS68" s="995"/>
      <c r="AT68" s="995"/>
      <c r="AU68" s="995">
        <v>7</v>
      </c>
      <c r="AV68" s="995"/>
      <c r="AW68" s="995"/>
      <c r="AX68" s="995"/>
      <c r="AY68" s="995"/>
      <c r="AZ68" s="996"/>
      <c r="BA68" s="996"/>
      <c r="BB68" s="996"/>
      <c r="BC68" s="996"/>
      <c r="BD68" s="997"/>
      <c r="BE68" s="218"/>
      <c r="BF68" s="218"/>
      <c r="BG68" s="218"/>
      <c r="BH68" s="218"/>
      <c r="BI68" s="218"/>
      <c r="BJ68" s="218"/>
      <c r="BK68" s="218"/>
      <c r="BL68" s="218"/>
      <c r="BM68" s="218"/>
      <c r="BN68" s="218"/>
      <c r="BO68" s="218"/>
      <c r="BP68" s="218"/>
      <c r="BQ68" s="215">
        <v>62</v>
      </c>
      <c r="BR68" s="220"/>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07"/>
    </row>
    <row r="69" spans="1:131" ht="26.25" customHeight="1" x14ac:dyDescent="0.2">
      <c r="A69" s="215">
        <v>2</v>
      </c>
      <c r="B69" s="987" t="s">
        <v>561</v>
      </c>
      <c r="C69" s="988"/>
      <c r="D69" s="988"/>
      <c r="E69" s="988"/>
      <c r="F69" s="988"/>
      <c r="G69" s="988"/>
      <c r="H69" s="988"/>
      <c r="I69" s="988"/>
      <c r="J69" s="988"/>
      <c r="K69" s="988"/>
      <c r="L69" s="988"/>
      <c r="M69" s="988"/>
      <c r="N69" s="988"/>
      <c r="O69" s="988"/>
      <c r="P69" s="989"/>
      <c r="Q69" s="990">
        <v>34078</v>
      </c>
      <c r="R69" s="984"/>
      <c r="S69" s="984"/>
      <c r="T69" s="984"/>
      <c r="U69" s="984"/>
      <c r="V69" s="984">
        <v>33928</v>
      </c>
      <c r="W69" s="984"/>
      <c r="X69" s="984"/>
      <c r="Y69" s="984"/>
      <c r="Z69" s="984"/>
      <c r="AA69" s="984">
        <v>150</v>
      </c>
      <c r="AB69" s="984"/>
      <c r="AC69" s="984"/>
      <c r="AD69" s="984"/>
      <c r="AE69" s="984"/>
      <c r="AF69" s="984">
        <v>150</v>
      </c>
      <c r="AG69" s="984"/>
      <c r="AH69" s="984"/>
      <c r="AI69" s="984"/>
      <c r="AJ69" s="984"/>
      <c r="AK69" s="984">
        <v>330</v>
      </c>
      <c r="AL69" s="984"/>
      <c r="AM69" s="984"/>
      <c r="AN69" s="984"/>
      <c r="AO69" s="984"/>
      <c r="AP69" s="984" t="s">
        <v>486</v>
      </c>
      <c r="AQ69" s="984"/>
      <c r="AR69" s="984"/>
      <c r="AS69" s="984"/>
      <c r="AT69" s="984"/>
      <c r="AU69" s="984" t="s">
        <v>486</v>
      </c>
      <c r="AV69" s="984"/>
      <c r="AW69" s="984"/>
      <c r="AX69" s="984"/>
      <c r="AY69" s="984"/>
      <c r="AZ69" s="985"/>
      <c r="BA69" s="985"/>
      <c r="BB69" s="985"/>
      <c r="BC69" s="985"/>
      <c r="BD69" s="986"/>
      <c r="BE69" s="218"/>
      <c r="BF69" s="218"/>
      <c r="BG69" s="218"/>
      <c r="BH69" s="218"/>
      <c r="BI69" s="218"/>
      <c r="BJ69" s="218"/>
      <c r="BK69" s="218"/>
      <c r="BL69" s="218"/>
      <c r="BM69" s="218"/>
      <c r="BN69" s="218"/>
      <c r="BO69" s="218"/>
      <c r="BP69" s="218"/>
      <c r="BQ69" s="215">
        <v>63</v>
      </c>
      <c r="BR69" s="220"/>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07"/>
    </row>
    <row r="70" spans="1:131" ht="26.25" customHeight="1" x14ac:dyDescent="0.2">
      <c r="A70" s="215">
        <v>3</v>
      </c>
      <c r="B70" s="987" t="s">
        <v>562</v>
      </c>
      <c r="C70" s="988"/>
      <c r="D70" s="988"/>
      <c r="E70" s="988"/>
      <c r="F70" s="988"/>
      <c r="G70" s="988"/>
      <c r="H70" s="988"/>
      <c r="I70" s="988"/>
      <c r="J70" s="988"/>
      <c r="K70" s="988"/>
      <c r="L70" s="988"/>
      <c r="M70" s="988"/>
      <c r="N70" s="988"/>
      <c r="O70" s="988"/>
      <c r="P70" s="989"/>
      <c r="Q70" s="990">
        <v>49270</v>
      </c>
      <c r="R70" s="984"/>
      <c r="S70" s="984"/>
      <c r="T70" s="984"/>
      <c r="U70" s="984"/>
      <c r="V70" s="984">
        <v>48378</v>
      </c>
      <c r="W70" s="984"/>
      <c r="X70" s="984"/>
      <c r="Y70" s="984"/>
      <c r="Z70" s="984"/>
      <c r="AA70" s="984">
        <v>892</v>
      </c>
      <c r="AB70" s="984"/>
      <c r="AC70" s="984"/>
      <c r="AD70" s="984"/>
      <c r="AE70" s="984"/>
      <c r="AF70" s="984">
        <v>835</v>
      </c>
      <c r="AG70" s="984"/>
      <c r="AH70" s="984"/>
      <c r="AI70" s="984"/>
      <c r="AJ70" s="984"/>
      <c r="AK70" s="984" t="s">
        <v>486</v>
      </c>
      <c r="AL70" s="984"/>
      <c r="AM70" s="984"/>
      <c r="AN70" s="984"/>
      <c r="AO70" s="984"/>
      <c r="AP70" s="984" t="s">
        <v>486</v>
      </c>
      <c r="AQ70" s="984"/>
      <c r="AR70" s="984"/>
      <c r="AS70" s="984"/>
      <c r="AT70" s="984"/>
      <c r="AU70" s="984" t="s">
        <v>486</v>
      </c>
      <c r="AV70" s="984"/>
      <c r="AW70" s="984"/>
      <c r="AX70" s="984"/>
      <c r="AY70" s="984"/>
      <c r="AZ70" s="985"/>
      <c r="BA70" s="985"/>
      <c r="BB70" s="985"/>
      <c r="BC70" s="985"/>
      <c r="BD70" s="986"/>
      <c r="BE70" s="218"/>
      <c r="BF70" s="218"/>
      <c r="BG70" s="218"/>
      <c r="BH70" s="218"/>
      <c r="BI70" s="218"/>
      <c r="BJ70" s="218"/>
      <c r="BK70" s="218"/>
      <c r="BL70" s="218"/>
      <c r="BM70" s="218"/>
      <c r="BN70" s="218"/>
      <c r="BO70" s="218"/>
      <c r="BP70" s="218"/>
      <c r="BQ70" s="215">
        <v>64</v>
      </c>
      <c r="BR70" s="220"/>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07"/>
    </row>
    <row r="71" spans="1:131" ht="26.25" customHeight="1" x14ac:dyDescent="0.2">
      <c r="A71" s="215">
        <v>4</v>
      </c>
      <c r="B71" s="987" t="s">
        <v>563</v>
      </c>
      <c r="C71" s="988"/>
      <c r="D71" s="988"/>
      <c r="E71" s="988"/>
      <c r="F71" s="988"/>
      <c r="G71" s="988"/>
      <c r="H71" s="988"/>
      <c r="I71" s="988"/>
      <c r="J71" s="988"/>
      <c r="K71" s="988"/>
      <c r="L71" s="988"/>
      <c r="M71" s="988"/>
      <c r="N71" s="988"/>
      <c r="O71" s="988"/>
      <c r="P71" s="989"/>
      <c r="Q71" s="990">
        <v>1238</v>
      </c>
      <c r="R71" s="984"/>
      <c r="S71" s="984"/>
      <c r="T71" s="984"/>
      <c r="U71" s="984"/>
      <c r="V71" s="984">
        <v>1207</v>
      </c>
      <c r="W71" s="984"/>
      <c r="X71" s="984"/>
      <c r="Y71" s="984"/>
      <c r="Z71" s="984"/>
      <c r="AA71" s="984">
        <v>31</v>
      </c>
      <c r="AB71" s="984"/>
      <c r="AC71" s="984"/>
      <c r="AD71" s="984"/>
      <c r="AE71" s="984"/>
      <c r="AF71" s="984">
        <v>31</v>
      </c>
      <c r="AG71" s="984"/>
      <c r="AH71" s="984"/>
      <c r="AI71" s="984"/>
      <c r="AJ71" s="984"/>
      <c r="AK71" s="984">
        <v>76</v>
      </c>
      <c r="AL71" s="984"/>
      <c r="AM71" s="984"/>
      <c r="AN71" s="984"/>
      <c r="AO71" s="984"/>
      <c r="AP71" s="984" t="s">
        <v>486</v>
      </c>
      <c r="AQ71" s="984"/>
      <c r="AR71" s="984"/>
      <c r="AS71" s="984"/>
      <c r="AT71" s="984"/>
      <c r="AU71" s="984" t="s">
        <v>486</v>
      </c>
      <c r="AV71" s="984"/>
      <c r="AW71" s="984"/>
      <c r="AX71" s="984"/>
      <c r="AY71" s="984"/>
      <c r="AZ71" s="985"/>
      <c r="BA71" s="985"/>
      <c r="BB71" s="985"/>
      <c r="BC71" s="985"/>
      <c r="BD71" s="986"/>
      <c r="BE71" s="218"/>
      <c r="BF71" s="218"/>
      <c r="BG71" s="218"/>
      <c r="BH71" s="218"/>
      <c r="BI71" s="218"/>
      <c r="BJ71" s="218"/>
      <c r="BK71" s="218"/>
      <c r="BL71" s="218"/>
      <c r="BM71" s="218"/>
      <c r="BN71" s="218"/>
      <c r="BO71" s="218"/>
      <c r="BP71" s="218"/>
      <c r="BQ71" s="215">
        <v>65</v>
      </c>
      <c r="BR71" s="220"/>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07"/>
    </row>
    <row r="72" spans="1:131" ht="26.25" customHeight="1" x14ac:dyDescent="0.2">
      <c r="A72" s="215">
        <v>5</v>
      </c>
      <c r="B72" s="987" t="s">
        <v>564</v>
      </c>
      <c r="C72" s="988"/>
      <c r="D72" s="988"/>
      <c r="E72" s="988"/>
      <c r="F72" s="988"/>
      <c r="G72" s="988"/>
      <c r="H72" s="988"/>
      <c r="I72" s="988"/>
      <c r="J72" s="988"/>
      <c r="K72" s="988"/>
      <c r="L72" s="988"/>
      <c r="M72" s="988"/>
      <c r="N72" s="988"/>
      <c r="O72" s="988"/>
      <c r="P72" s="989"/>
      <c r="Q72" s="990">
        <v>271</v>
      </c>
      <c r="R72" s="984"/>
      <c r="S72" s="984"/>
      <c r="T72" s="984"/>
      <c r="U72" s="984"/>
      <c r="V72" s="984">
        <v>194</v>
      </c>
      <c r="W72" s="984"/>
      <c r="X72" s="984"/>
      <c r="Y72" s="984"/>
      <c r="Z72" s="984"/>
      <c r="AA72" s="984">
        <v>76</v>
      </c>
      <c r="AB72" s="984"/>
      <c r="AC72" s="984"/>
      <c r="AD72" s="984"/>
      <c r="AE72" s="984"/>
      <c r="AF72" s="984">
        <v>76</v>
      </c>
      <c r="AG72" s="984"/>
      <c r="AH72" s="984"/>
      <c r="AI72" s="984"/>
      <c r="AJ72" s="984"/>
      <c r="AK72" s="984">
        <v>70</v>
      </c>
      <c r="AL72" s="984"/>
      <c r="AM72" s="984"/>
      <c r="AN72" s="984"/>
      <c r="AO72" s="984"/>
      <c r="AP72" s="984" t="s">
        <v>486</v>
      </c>
      <c r="AQ72" s="984"/>
      <c r="AR72" s="984"/>
      <c r="AS72" s="984"/>
      <c r="AT72" s="984"/>
      <c r="AU72" s="984" t="s">
        <v>486</v>
      </c>
      <c r="AV72" s="984"/>
      <c r="AW72" s="984"/>
      <c r="AX72" s="984"/>
      <c r="AY72" s="984"/>
      <c r="AZ72" s="985"/>
      <c r="BA72" s="985"/>
      <c r="BB72" s="985"/>
      <c r="BC72" s="985"/>
      <c r="BD72" s="986"/>
      <c r="BE72" s="218"/>
      <c r="BF72" s="218"/>
      <c r="BG72" s="218"/>
      <c r="BH72" s="218"/>
      <c r="BI72" s="218"/>
      <c r="BJ72" s="218"/>
      <c r="BK72" s="218"/>
      <c r="BL72" s="218"/>
      <c r="BM72" s="218"/>
      <c r="BN72" s="218"/>
      <c r="BO72" s="218"/>
      <c r="BP72" s="218"/>
      <c r="BQ72" s="215">
        <v>66</v>
      </c>
      <c r="BR72" s="220"/>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07"/>
    </row>
    <row r="73" spans="1:131" ht="26.25" customHeight="1" x14ac:dyDescent="0.2">
      <c r="A73" s="215">
        <v>6</v>
      </c>
      <c r="B73" s="987" t="s">
        <v>565</v>
      </c>
      <c r="C73" s="988"/>
      <c r="D73" s="988"/>
      <c r="E73" s="988"/>
      <c r="F73" s="988"/>
      <c r="G73" s="988"/>
      <c r="H73" s="988"/>
      <c r="I73" s="988"/>
      <c r="J73" s="988"/>
      <c r="K73" s="988"/>
      <c r="L73" s="988"/>
      <c r="M73" s="988"/>
      <c r="N73" s="988"/>
      <c r="O73" s="988"/>
      <c r="P73" s="989"/>
      <c r="Q73" s="990">
        <v>11048</v>
      </c>
      <c r="R73" s="984">
        <v>6933</v>
      </c>
      <c r="S73" s="984">
        <v>6933</v>
      </c>
      <c r="T73" s="984">
        <v>6933</v>
      </c>
      <c r="U73" s="984">
        <v>6933</v>
      </c>
      <c r="V73" s="984">
        <v>10962</v>
      </c>
      <c r="W73" s="984">
        <v>6850</v>
      </c>
      <c r="X73" s="984">
        <v>6850</v>
      </c>
      <c r="Y73" s="984">
        <v>6850</v>
      </c>
      <c r="Z73" s="984">
        <v>6850</v>
      </c>
      <c r="AA73" s="984">
        <v>86</v>
      </c>
      <c r="AB73" s="984">
        <v>82</v>
      </c>
      <c r="AC73" s="984">
        <v>82</v>
      </c>
      <c r="AD73" s="984">
        <v>82</v>
      </c>
      <c r="AE73" s="984">
        <v>82</v>
      </c>
      <c r="AF73" s="984">
        <v>86</v>
      </c>
      <c r="AG73" s="984">
        <v>82</v>
      </c>
      <c r="AH73" s="984">
        <v>82</v>
      </c>
      <c r="AI73" s="984">
        <v>82</v>
      </c>
      <c r="AJ73" s="984">
        <v>82</v>
      </c>
      <c r="AK73" s="984">
        <v>4624</v>
      </c>
      <c r="AL73" s="984">
        <v>2485</v>
      </c>
      <c r="AM73" s="984">
        <v>2485</v>
      </c>
      <c r="AN73" s="984">
        <v>2485</v>
      </c>
      <c r="AO73" s="984">
        <v>2485</v>
      </c>
      <c r="AP73" s="984" t="s">
        <v>486</v>
      </c>
      <c r="AQ73" s="984"/>
      <c r="AR73" s="984"/>
      <c r="AS73" s="984"/>
      <c r="AT73" s="984"/>
      <c r="AU73" s="984" t="s">
        <v>486</v>
      </c>
      <c r="AV73" s="984"/>
      <c r="AW73" s="984"/>
      <c r="AX73" s="984"/>
      <c r="AY73" s="984"/>
      <c r="AZ73" s="985"/>
      <c r="BA73" s="985"/>
      <c r="BB73" s="985"/>
      <c r="BC73" s="985"/>
      <c r="BD73" s="986"/>
      <c r="BE73" s="218"/>
      <c r="BF73" s="218"/>
      <c r="BG73" s="218"/>
      <c r="BH73" s="218"/>
      <c r="BI73" s="218"/>
      <c r="BJ73" s="218"/>
      <c r="BK73" s="218"/>
      <c r="BL73" s="218"/>
      <c r="BM73" s="218"/>
      <c r="BN73" s="218"/>
      <c r="BO73" s="218"/>
      <c r="BP73" s="218"/>
      <c r="BQ73" s="215">
        <v>67</v>
      </c>
      <c r="BR73" s="220"/>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07"/>
    </row>
    <row r="74" spans="1:131" ht="26.25" customHeight="1" x14ac:dyDescent="0.2">
      <c r="A74" s="215">
        <v>7</v>
      </c>
      <c r="B74" s="987" t="s">
        <v>566</v>
      </c>
      <c r="C74" s="988"/>
      <c r="D74" s="988"/>
      <c r="E74" s="988"/>
      <c r="F74" s="988"/>
      <c r="G74" s="988"/>
      <c r="H74" s="988"/>
      <c r="I74" s="988"/>
      <c r="J74" s="988"/>
      <c r="K74" s="988"/>
      <c r="L74" s="988"/>
      <c r="M74" s="988"/>
      <c r="N74" s="988"/>
      <c r="O74" s="988"/>
      <c r="P74" s="989"/>
      <c r="Q74" s="990">
        <v>1656633</v>
      </c>
      <c r="R74" s="984">
        <v>1385861</v>
      </c>
      <c r="S74" s="984">
        <v>1385861</v>
      </c>
      <c r="T74" s="984">
        <v>1385861</v>
      </c>
      <c r="U74" s="984">
        <v>1385861</v>
      </c>
      <c r="V74" s="984">
        <v>1631442</v>
      </c>
      <c r="W74" s="984">
        <v>1346246</v>
      </c>
      <c r="X74" s="984">
        <v>1346246</v>
      </c>
      <c r="Y74" s="984">
        <v>1346246</v>
      </c>
      <c r="Z74" s="984">
        <v>1346246</v>
      </c>
      <c r="AA74" s="984">
        <v>25191</v>
      </c>
      <c r="AB74" s="984">
        <v>39615</v>
      </c>
      <c r="AC74" s="984">
        <v>39615</v>
      </c>
      <c r="AD74" s="984">
        <v>39615</v>
      </c>
      <c r="AE74" s="984">
        <v>39615</v>
      </c>
      <c r="AF74" s="984">
        <v>25191</v>
      </c>
      <c r="AG74" s="984">
        <v>39615</v>
      </c>
      <c r="AH74" s="984">
        <v>39615</v>
      </c>
      <c r="AI74" s="984">
        <v>39615</v>
      </c>
      <c r="AJ74" s="984">
        <v>39615</v>
      </c>
      <c r="AK74" s="984">
        <v>23240</v>
      </c>
      <c r="AL74" s="984"/>
      <c r="AM74" s="984"/>
      <c r="AN74" s="984"/>
      <c r="AO74" s="984"/>
      <c r="AP74" s="984" t="s">
        <v>486</v>
      </c>
      <c r="AQ74" s="984"/>
      <c r="AR74" s="984"/>
      <c r="AS74" s="984"/>
      <c r="AT74" s="984"/>
      <c r="AU74" s="984" t="s">
        <v>486</v>
      </c>
      <c r="AV74" s="984"/>
      <c r="AW74" s="984"/>
      <c r="AX74" s="984"/>
      <c r="AY74" s="984"/>
      <c r="AZ74" s="985"/>
      <c r="BA74" s="985"/>
      <c r="BB74" s="985"/>
      <c r="BC74" s="985"/>
      <c r="BD74" s="986"/>
      <c r="BE74" s="218"/>
      <c r="BF74" s="218"/>
      <c r="BG74" s="218"/>
      <c r="BH74" s="218"/>
      <c r="BI74" s="218"/>
      <c r="BJ74" s="218"/>
      <c r="BK74" s="218"/>
      <c r="BL74" s="218"/>
      <c r="BM74" s="218"/>
      <c r="BN74" s="218"/>
      <c r="BO74" s="218"/>
      <c r="BP74" s="218"/>
      <c r="BQ74" s="215">
        <v>68</v>
      </c>
      <c r="BR74" s="220"/>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07"/>
    </row>
    <row r="75" spans="1:131" ht="26.25" customHeight="1" x14ac:dyDescent="0.2">
      <c r="A75" s="215">
        <v>8</v>
      </c>
      <c r="B75" s="987" t="s">
        <v>567</v>
      </c>
      <c r="C75" s="988"/>
      <c r="D75" s="988"/>
      <c r="E75" s="988"/>
      <c r="F75" s="988"/>
      <c r="G75" s="988"/>
      <c r="H75" s="988"/>
      <c r="I75" s="988"/>
      <c r="J75" s="988"/>
      <c r="K75" s="988"/>
      <c r="L75" s="988"/>
      <c r="M75" s="988"/>
      <c r="N75" s="988"/>
      <c r="O75" s="988"/>
      <c r="P75" s="989"/>
      <c r="Q75" s="991">
        <v>3642</v>
      </c>
      <c r="R75" s="992"/>
      <c r="S75" s="992"/>
      <c r="T75" s="992"/>
      <c r="U75" s="993"/>
      <c r="V75" s="994">
        <v>3327</v>
      </c>
      <c r="W75" s="992"/>
      <c r="X75" s="992"/>
      <c r="Y75" s="992"/>
      <c r="Z75" s="993"/>
      <c r="AA75" s="994">
        <v>314</v>
      </c>
      <c r="AB75" s="992"/>
      <c r="AC75" s="992"/>
      <c r="AD75" s="992"/>
      <c r="AE75" s="993"/>
      <c r="AF75" s="994">
        <v>314</v>
      </c>
      <c r="AG75" s="992"/>
      <c r="AH75" s="992"/>
      <c r="AI75" s="992"/>
      <c r="AJ75" s="993"/>
      <c r="AK75" s="994">
        <v>200</v>
      </c>
      <c r="AL75" s="992"/>
      <c r="AM75" s="992"/>
      <c r="AN75" s="992"/>
      <c r="AO75" s="993"/>
      <c r="AP75" s="994">
        <v>1143</v>
      </c>
      <c r="AQ75" s="992"/>
      <c r="AR75" s="992"/>
      <c r="AS75" s="992"/>
      <c r="AT75" s="993"/>
      <c r="AU75" s="994">
        <v>626</v>
      </c>
      <c r="AV75" s="992"/>
      <c r="AW75" s="992"/>
      <c r="AX75" s="992"/>
      <c r="AY75" s="993"/>
      <c r="AZ75" s="985"/>
      <c r="BA75" s="985"/>
      <c r="BB75" s="985"/>
      <c r="BC75" s="985"/>
      <c r="BD75" s="986"/>
      <c r="BE75" s="218"/>
      <c r="BF75" s="218"/>
      <c r="BG75" s="218"/>
      <c r="BH75" s="218"/>
      <c r="BI75" s="218"/>
      <c r="BJ75" s="218"/>
      <c r="BK75" s="218"/>
      <c r="BL75" s="218"/>
      <c r="BM75" s="218"/>
      <c r="BN75" s="218"/>
      <c r="BO75" s="218"/>
      <c r="BP75" s="218"/>
      <c r="BQ75" s="215">
        <v>69</v>
      </c>
      <c r="BR75" s="220"/>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07"/>
    </row>
    <row r="76" spans="1:131" ht="26.25" customHeight="1" x14ac:dyDescent="0.2">
      <c r="A76" s="215">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18"/>
      <c r="BF76" s="218"/>
      <c r="BG76" s="218"/>
      <c r="BH76" s="218"/>
      <c r="BI76" s="218"/>
      <c r="BJ76" s="218"/>
      <c r="BK76" s="218"/>
      <c r="BL76" s="218"/>
      <c r="BM76" s="218"/>
      <c r="BN76" s="218"/>
      <c r="BO76" s="218"/>
      <c r="BP76" s="218"/>
      <c r="BQ76" s="215">
        <v>70</v>
      </c>
      <c r="BR76" s="220"/>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07"/>
    </row>
    <row r="77" spans="1:131" ht="26.25" customHeight="1" x14ac:dyDescent="0.2">
      <c r="A77" s="215">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18"/>
      <c r="BF77" s="218"/>
      <c r="BG77" s="218"/>
      <c r="BH77" s="218"/>
      <c r="BI77" s="218"/>
      <c r="BJ77" s="218"/>
      <c r="BK77" s="218"/>
      <c r="BL77" s="218"/>
      <c r="BM77" s="218"/>
      <c r="BN77" s="218"/>
      <c r="BO77" s="218"/>
      <c r="BP77" s="218"/>
      <c r="BQ77" s="215">
        <v>71</v>
      </c>
      <c r="BR77" s="220"/>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07"/>
    </row>
    <row r="78" spans="1:131" ht="26.25" customHeight="1" x14ac:dyDescent="0.2">
      <c r="A78" s="215">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18"/>
      <c r="BF78" s="218"/>
      <c r="BG78" s="218"/>
      <c r="BH78" s="218"/>
      <c r="BI78" s="218"/>
      <c r="BJ78" s="207"/>
      <c r="BK78" s="207"/>
      <c r="BL78" s="207"/>
      <c r="BM78" s="207"/>
      <c r="BN78" s="207"/>
      <c r="BO78" s="218"/>
      <c r="BP78" s="218"/>
      <c r="BQ78" s="215">
        <v>72</v>
      </c>
      <c r="BR78" s="220"/>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07"/>
    </row>
    <row r="79" spans="1:131" ht="26.25" customHeight="1" x14ac:dyDescent="0.2">
      <c r="A79" s="215">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18"/>
      <c r="BF79" s="218"/>
      <c r="BG79" s="218"/>
      <c r="BH79" s="218"/>
      <c r="BI79" s="218"/>
      <c r="BJ79" s="207"/>
      <c r="BK79" s="207"/>
      <c r="BL79" s="207"/>
      <c r="BM79" s="207"/>
      <c r="BN79" s="207"/>
      <c r="BO79" s="218"/>
      <c r="BP79" s="218"/>
      <c r="BQ79" s="215">
        <v>73</v>
      </c>
      <c r="BR79" s="220"/>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07"/>
    </row>
    <row r="80" spans="1:131" ht="26.25" customHeight="1" x14ac:dyDescent="0.2">
      <c r="A80" s="215">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18"/>
      <c r="BF80" s="218"/>
      <c r="BG80" s="218"/>
      <c r="BH80" s="218"/>
      <c r="BI80" s="218"/>
      <c r="BJ80" s="218"/>
      <c r="BK80" s="218"/>
      <c r="BL80" s="218"/>
      <c r="BM80" s="218"/>
      <c r="BN80" s="218"/>
      <c r="BO80" s="218"/>
      <c r="BP80" s="218"/>
      <c r="BQ80" s="215">
        <v>74</v>
      </c>
      <c r="BR80" s="220"/>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07"/>
    </row>
    <row r="81" spans="1:131" ht="26.25" customHeight="1" x14ac:dyDescent="0.2">
      <c r="A81" s="215">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18"/>
      <c r="BF81" s="218"/>
      <c r="BG81" s="218"/>
      <c r="BH81" s="218"/>
      <c r="BI81" s="218"/>
      <c r="BJ81" s="218"/>
      <c r="BK81" s="218"/>
      <c r="BL81" s="218"/>
      <c r="BM81" s="218"/>
      <c r="BN81" s="218"/>
      <c r="BO81" s="218"/>
      <c r="BP81" s="218"/>
      <c r="BQ81" s="215">
        <v>75</v>
      </c>
      <c r="BR81" s="220"/>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07"/>
    </row>
    <row r="82" spans="1:131" ht="26.25" customHeight="1" x14ac:dyDescent="0.2">
      <c r="A82" s="215">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18"/>
      <c r="BF82" s="218"/>
      <c r="BG82" s="218"/>
      <c r="BH82" s="218"/>
      <c r="BI82" s="218"/>
      <c r="BJ82" s="218"/>
      <c r="BK82" s="218"/>
      <c r="BL82" s="218"/>
      <c r="BM82" s="218"/>
      <c r="BN82" s="218"/>
      <c r="BO82" s="218"/>
      <c r="BP82" s="218"/>
      <c r="BQ82" s="215">
        <v>76</v>
      </c>
      <c r="BR82" s="220"/>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07"/>
    </row>
    <row r="83" spans="1:131" ht="26.25" customHeight="1" x14ac:dyDescent="0.2">
      <c r="A83" s="215">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18"/>
      <c r="BF83" s="218"/>
      <c r="BG83" s="218"/>
      <c r="BH83" s="218"/>
      <c r="BI83" s="218"/>
      <c r="BJ83" s="218"/>
      <c r="BK83" s="218"/>
      <c r="BL83" s="218"/>
      <c r="BM83" s="218"/>
      <c r="BN83" s="218"/>
      <c r="BO83" s="218"/>
      <c r="BP83" s="218"/>
      <c r="BQ83" s="215">
        <v>77</v>
      </c>
      <c r="BR83" s="220"/>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07"/>
    </row>
    <row r="84" spans="1:131" ht="26.25" customHeight="1" x14ac:dyDescent="0.2">
      <c r="A84" s="215">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18"/>
      <c r="BF84" s="218"/>
      <c r="BG84" s="218"/>
      <c r="BH84" s="218"/>
      <c r="BI84" s="218"/>
      <c r="BJ84" s="218"/>
      <c r="BK84" s="218"/>
      <c r="BL84" s="218"/>
      <c r="BM84" s="218"/>
      <c r="BN84" s="218"/>
      <c r="BO84" s="218"/>
      <c r="BP84" s="218"/>
      <c r="BQ84" s="215">
        <v>78</v>
      </c>
      <c r="BR84" s="220"/>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07"/>
    </row>
    <row r="85" spans="1:131" ht="26.25" customHeight="1" x14ac:dyDescent="0.2">
      <c r="A85" s="215">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18"/>
      <c r="BF85" s="218"/>
      <c r="BG85" s="218"/>
      <c r="BH85" s="218"/>
      <c r="BI85" s="218"/>
      <c r="BJ85" s="218"/>
      <c r="BK85" s="218"/>
      <c r="BL85" s="218"/>
      <c r="BM85" s="218"/>
      <c r="BN85" s="218"/>
      <c r="BO85" s="218"/>
      <c r="BP85" s="218"/>
      <c r="BQ85" s="215">
        <v>79</v>
      </c>
      <c r="BR85" s="220"/>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07"/>
    </row>
    <row r="86" spans="1:131" ht="26.25" customHeight="1" x14ac:dyDescent="0.2">
      <c r="A86" s="215">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18"/>
      <c r="BF86" s="218"/>
      <c r="BG86" s="218"/>
      <c r="BH86" s="218"/>
      <c r="BI86" s="218"/>
      <c r="BJ86" s="218"/>
      <c r="BK86" s="218"/>
      <c r="BL86" s="218"/>
      <c r="BM86" s="218"/>
      <c r="BN86" s="218"/>
      <c r="BO86" s="218"/>
      <c r="BP86" s="218"/>
      <c r="BQ86" s="215">
        <v>80</v>
      </c>
      <c r="BR86" s="220"/>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07"/>
    </row>
    <row r="87" spans="1:131" ht="26.25" customHeight="1" x14ac:dyDescent="0.2">
      <c r="A87" s="221">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18"/>
      <c r="BF87" s="218"/>
      <c r="BG87" s="218"/>
      <c r="BH87" s="218"/>
      <c r="BI87" s="218"/>
      <c r="BJ87" s="218"/>
      <c r="BK87" s="218"/>
      <c r="BL87" s="218"/>
      <c r="BM87" s="218"/>
      <c r="BN87" s="218"/>
      <c r="BO87" s="218"/>
      <c r="BP87" s="218"/>
      <c r="BQ87" s="215">
        <v>81</v>
      </c>
      <c r="BR87" s="220"/>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07"/>
    </row>
    <row r="88" spans="1:131" ht="26.25" customHeight="1" thickBot="1" x14ac:dyDescent="0.25">
      <c r="A88" s="217"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185762</v>
      </c>
      <c r="AG88" s="972"/>
      <c r="AH88" s="972"/>
      <c r="AI88" s="972"/>
      <c r="AJ88" s="972"/>
      <c r="AK88" s="976"/>
      <c r="AL88" s="976"/>
      <c r="AM88" s="976"/>
      <c r="AN88" s="976"/>
      <c r="AO88" s="976"/>
      <c r="AP88" s="972">
        <v>1268</v>
      </c>
      <c r="AQ88" s="972"/>
      <c r="AR88" s="972"/>
      <c r="AS88" s="972"/>
      <c r="AT88" s="972"/>
      <c r="AU88" s="972">
        <v>633</v>
      </c>
      <c r="AV88" s="972"/>
      <c r="AW88" s="972"/>
      <c r="AX88" s="972"/>
      <c r="AY88" s="972"/>
      <c r="AZ88" s="973"/>
      <c r="BA88" s="973"/>
      <c r="BB88" s="973"/>
      <c r="BC88" s="973"/>
      <c r="BD88" s="974"/>
      <c r="BE88" s="218"/>
      <c r="BF88" s="218"/>
      <c r="BG88" s="218"/>
      <c r="BH88" s="218"/>
      <c r="BI88" s="218"/>
      <c r="BJ88" s="218"/>
      <c r="BK88" s="218"/>
      <c r="BL88" s="218"/>
      <c r="BM88" s="218"/>
      <c r="BN88" s="218"/>
      <c r="BO88" s="218"/>
      <c r="BP88" s="218"/>
      <c r="BQ88" s="215">
        <v>82</v>
      </c>
      <c r="BR88" s="220"/>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07"/>
    </row>
    <row r="89" spans="1:131" ht="26.25" hidden="1" customHeight="1" x14ac:dyDescent="0.2">
      <c r="A89" s="222"/>
      <c r="B89" s="223"/>
      <c r="C89" s="223"/>
      <c r="D89" s="223"/>
      <c r="E89" s="223"/>
      <c r="F89" s="223"/>
      <c r="G89" s="223"/>
      <c r="H89" s="223"/>
      <c r="I89" s="223"/>
      <c r="J89" s="223"/>
      <c r="K89" s="223"/>
      <c r="L89" s="223"/>
      <c r="M89" s="223"/>
      <c r="N89" s="223"/>
      <c r="O89" s="223"/>
      <c r="P89" s="223"/>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5"/>
      <c r="BA89" s="225"/>
      <c r="BB89" s="225"/>
      <c r="BC89" s="225"/>
      <c r="BD89" s="225"/>
      <c r="BE89" s="218"/>
      <c r="BF89" s="218"/>
      <c r="BG89" s="218"/>
      <c r="BH89" s="218"/>
      <c r="BI89" s="218"/>
      <c r="BJ89" s="218"/>
      <c r="BK89" s="218"/>
      <c r="BL89" s="218"/>
      <c r="BM89" s="218"/>
      <c r="BN89" s="218"/>
      <c r="BO89" s="218"/>
      <c r="BP89" s="218"/>
      <c r="BQ89" s="215">
        <v>83</v>
      </c>
      <c r="BR89" s="220"/>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07"/>
    </row>
    <row r="90" spans="1:131" ht="26.25" hidden="1" customHeight="1" x14ac:dyDescent="0.2">
      <c r="A90" s="222"/>
      <c r="B90" s="223"/>
      <c r="C90" s="223"/>
      <c r="D90" s="223"/>
      <c r="E90" s="223"/>
      <c r="F90" s="223"/>
      <c r="G90" s="223"/>
      <c r="H90" s="223"/>
      <c r="I90" s="223"/>
      <c r="J90" s="223"/>
      <c r="K90" s="223"/>
      <c r="L90" s="223"/>
      <c r="M90" s="223"/>
      <c r="N90" s="223"/>
      <c r="O90" s="223"/>
      <c r="P90" s="223"/>
      <c r="Q90" s="224"/>
      <c r="R90" s="224"/>
      <c r="S90" s="224"/>
      <c r="T90" s="224"/>
      <c r="U90" s="224"/>
      <c r="V90" s="224"/>
      <c r="W90" s="224"/>
      <c r="X90" s="224"/>
      <c r="Y90" s="224"/>
      <c r="Z90" s="224"/>
      <c r="AA90" s="224"/>
      <c r="AB90" s="224"/>
      <c r="AC90" s="224"/>
      <c r="AD90" s="224"/>
      <c r="AE90" s="224"/>
      <c r="AF90" s="224"/>
      <c r="AG90" s="224"/>
      <c r="AH90" s="224"/>
      <c r="AI90" s="224"/>
      <c r="AJ90" s="224"/>
      <c r="AK90" s="224"/>
      <c r="AL90" s="224"/>
      <c r="AM90" s="224"/>
      <c r="AN90" s="224"/>
      <c r="AO90" s="224"/>
      <c r="AP90" s="224"/>
      <c r="AQ90" s="224"/>
      <c r="AR90" s="224"/>
      <c r="AS90" s="224"/>
      <c r="AT90" s="224"/>
      <c r="AU90" s="224"/>
      <c r="AV90" s="224"/>
      <c r="AW90" s="224"/>
      <c r="AX90" s="224"/>
      <c r="AY90" s="224"/>
      <c r="AZ90" s="225"/>
      <c r="BA90" s="225"/>
      <c r="BB90" s="225"/>
      <c r="BC90" s="225"/>
      <c r="BD90" s="225"/>
      <c r="BE90" s="218"/>
      <c r="BF90" s="218"/>
      <c r="BG90" s="218"/>
      <c r="BH90" s="218"/>
      <c r="BI90" s="218"/>
      <c r="BJ90" s="218"/>
      <c r="BK90" s="218"/>
      <c r="BL90" s="218"/>
      <c r="BM90" s="218"/>
      <c r="BN90" s="218"/>
      <c r="BO90" s="218"/>
      <c r="BP90" s="218"/>
      <c r="BQ90" s="215">
        <v>84</v>
      </c>
      <c r="BR90" s="220"/>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07"/>
    </row>
    <row r="91" spans="1:131" ht="26.25" hidden="1" customHeight="1" x14ac:dyDescent="0.2">
      <c r="A91" s="222"/>
      <c r="B91" s="223"/>
      <c r="C91" s="223"/>
      <c r="D91" s="223"/>
      <c r="E91" s="223"/>
      <c r="F91" s="223"/>
      <c r="G91" s="223"/>
      <c r="H91" s="223"/>
      <c r="I91" s="223"/>
      <c r="J91" s="223"/>
      <c r="K91" s="223"/>
      <c r="L91" s="223"/>
      <c r="M91" s="223"/>
      <c r="N91" s="223"/>
      <c r="O91" s="223"/>
      <c r="P91" s="223"/>
      <c r="Q91" s="224"/>
      <c r="R91" s="224"/>
      <c r="S91" s="224"/>
      <c r="T91" s="224"/>
      <c r="U91" s="224"/>
      <c r="V91" s="224"/>
      <c r="W91" s="224"/>
      <c r="X91" s="224"/>
      <c r="Y91" s="224"/>
      <c r="Z91" s="224"/>
      <c r="AA91" s="224"/>
      <c r="AB91" s="224"/>
      <c r="AC91" s="224"/>
      <c r="AD91" s="224"/>
      <c r="AE91" s="224"/>
      <c r="AF91" s="224"/>
      <c r="AG91" s="224"/>
      <c r="AH91" s="224"/>
      <c r="AI91" s="224"/>
      <c r="AJ91" s="224"/>
      <c r="AK91" s="224"/>
      <c r="AL91" s="224"/>
      <c r="AM91" s="224"/>
      <c r="AN91" s="224"/>
      <c r="AO91" s="224"/>
      <c r="AP91" s="224"/>
      <c r="AQ91" s="224"/>
      <c r="AR91" s="224"/>
      <c r="AS91" s="224"/>
      <c r="AT91" s="224"/>
      <c r="AU91" s="224"/>
      <c r="AV91" s="224"/>
      <c r="AW91" s="224"/>
      <c r="AX91" s="224"/>
      <c r="AY91" s="224"/>
      <c r="AZ91" s="225"/>
      <c r="BA91" s="225"/>
      <c r="BB91" s="225"/>
      <c r="BC91" s="225"/>
      <c r="BD91" s="225"/>
      <c r="BE91" s="218"/>
      <c r="BF91" s="218"/>
      <c r="BG91" s="218"/>
      <c r="BH91" s="218"/>
      <c r="BI91" s="218"/>
      <c r="BJ91" s="218"/>
      <c r="BK91" s="218"/>
      <c r="BL91" s="218"/>
      <c r="BM91" s="218"/>
      <c r="BN91" s="218"/>
      <c r="BO91" s="218"/>
      <c r="BP91" s="218"/>
      <c r="BQ91" s="215">
        <v>85</v>
      </c>
      <c r="BR91" s="220"/>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07"/>
    </row>
    <row r="92" spans="1:131" ht="26.25" hidden="1" customHeight="1" x14ac:dyDescent="0.2">
      <c r="A92" s="222"/>
      <c r="B92" s="223"/>
      <c r="C92" s="223"/>
      <c r="D92" s="223"/>
      <c r="E92" s="223"/>
      <c r="F92" s="223"/>
      <c r="G92" s="223"/>
      <c r="H92" s="223"/>
      <c r="I92" s="223"/>
      <c r="J92" s="223"/>
      <c r="K92" s="223"/>
      <c r="L92" s="223"/>
      <c r="M92" s="223"/>
      <c r="N92" s="223"/>
      <c r="O92" s="223"/>
      <c r="P92" s="223"/>
      <c r="Q92" s="224"/>
      <c r="R92" s="224"/>
      <c r="S92" s="224"/>
      <c r="T92" s="224"/>
      <c r="U92" s="224"/>
      <c r="V92" s="224"/>
      <c r="W92" s="224"/>
      <c r="X92" s="224"/>
      <c r="Y92" s="224"/>
      <c r="Z92" s="224"/>
      <c r="AA92" s="224"/>
      <c r="AB92" s="224"/>
      <c r="AC92" s="224"/>
      <c r="AD92" s="224"/>
      <c r="AE92" s="224"/>
      <c r="AF92" s="224"/>
      <c r="AG92" s="224"/>
      <c r="AH92" s="224"/>
      <c r="AI92" s="224"/>
      <c r="AJ92" s="224"/>
      <c r="AK92" s="224"/>
      <c r="AL92" s="224"/>
      <c r="AM92" s="224"/>
      <c r="AN92" s="224"/>
      <c r="AO92" s="224"/>
      <c r="AP92" s="224"/>
      <c r="AQ92" s="224"/>
      <c r="AR92" s="224"/>
      <c r="AS92" s="224"/>
      <c r="AT92" s="224"/>
      <c r="AU92" s="224"/>
      <c r="AV92" s="224"/>
      <c r="AW92" s="224"/>
      <c r="AX92" s="224"/>
      <c r="AY92" s="224"/>
      <c r="AZ92" s="225"/>
      <c r="BA92" s="225"/>
      <c r="BB92" s="225"/>
      <c r="BC92" s="225"/>
      <c r="BD92" s="225"/>
      <c r="BE92" s="218"/>
      <c r="BF92" s="218"/>
      <c r="BG92" s="218"/>
      <c r="BH92" s="218"/>
      <c r="BI92" s="218"/>
      <c r="BJ92" s="218"/>
      <c r="BK92" s="218"/>
      <c r="BL92" s="218"/>
      <c r="BM92" s="218"/>
      <c r="BN92" s="218"/>
      <c r="BO92" s="218"/>
      <c r="BP92" s="218"/>
      <c r="BQ92" s="215">
        <v>86</v>
      </c>
      <c r="BR92" s="220"/>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07"/>
    </row>
    <row r="93" spans="1:131" ht="26.25" hidden="1" customHeight="1" x14ac:dyDescent="0.2">
      <c r="A93" s="222"/>
      <c r="B93" s="223"/>
      <c r="C93" s="223"/>
      <c r="D93" s="223"/>
      <c r="E93" s="223"/>
      <c r="F93" s="223"/>
      <c r="G93" s="223"/>
      <c r="H93" s="223"/>
      <c r="I93" s="223"/>
      <c r="J93" s="223"/>
      <c r="K93" s="223"/>
      <c r="L93" s="223"/>
      <c r="M93" s="223"/>
      <c r="N93" s="223"/>
      <c r="O93" s="223"/>
      <c r="P93" s="223"/>
      <c r="Q93" s="224"/>
      <c r="R93" s="224"/>
      <c r="S93" s="224"/>
      <c r="T93" s="224"/>
      <c r="U93" s="224"/>
      <c r="V93" s="224"/>
      <c r="W93" s="224"/>
      <c r="X93" s="224"/>
      <c r="Y93" s="224"/>
      <c r="Z93" s="224"/>
      <c r="AA93" s="224"/>
      <c r="AB93" s="224"/>
      <c r="AC93" s="224"/>
      <c r="AD93" s="224"/>
      <c r="AE93" s="224"/>
      <c r="AF93" s="224"/>
      <c r="AG93" s="224"/>
      <c r="AH93" s="224"/>
      <c r="AI93" s="224"/>
      <c r="AJ93" s="224"/>
      <c r="AK93" s="224"/>
      <c r="AL93" s="224"/>
      <c r="AM93" s="224"/>
      <c r="AN93" s="224"/>
      <c r="AO93" s="224"/>
      <c r="AP93" s="224"/>
      <c r="AQ93" s="224"/>
      <c r="AR93" s="224"/>
      <c r="AS93" s="224"/>
      <c r="AT93" s="224"/>
      <c r="AU93" s="224"/>
      <c r="AV93" s="224"/>
      <c r="AW93" s="224"/>
      <c r="AX93" s="224"/>
      <c r="AY93" s="224"/>
      <c r="AZ93" s="225"/>
      <c r="BA93" s="225"/>
      <c r="BB93" s="225"/>
      <c r="BC93" s="225"/>
      <c r="BD93" s="225"/>
      <c r="BE93" s="218"/>
      <c r="BF93" s="218"/>
      <c r="BG93" s="218"/>
      <c r="BH93" s="218"/>
      <c r="BI93" s="218"/>
      <c r="BJ93" s="218"/>
      <c r="BK93" s="218"/>
      <c r="BL93" s="218"/>
      <c r="BM93" s="218"/>
      <c r="BN93" s="218"/>
      <c r="BO93" s="218"/>
      <c r="BP93" s="218"/>
      <c r="BQ93" s="215">
        <v>87</v>
      </c>
      <c r="BR93" s="220"/>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07"/>
    </row>
    <row r="94" spans="1:131" ht="26.25" hidden="1" customHeight="1" x14ac:dyDescent="0.2">
      <c r="A94" s="222"/>
      <c r="B94" s="223"/>
      <c r="C94" s="223"/>
      <c r="D94" s="223"/>
      <c r="E94" s="223"/>
      <c r="F94" s="223"/>
      <c r="G94" s="223"/>
      <c r="H94" s="223"/>
      <c r="I94" s="223"/>
      <c r="J94" s="223"/>
      <c r="K94" s="223"/>
      <c r="L94" s="223"/>
      <c r="M94" s="223"/>
      <c r="N94" s="223"/>
      <c r="O94" s="223"/>
      <c r="P94" s="223"/>
      <c r="Q94" s="224"/>
      <c r="R94" s="224"/>
      <c r="S94" s="224"/>
      <c r="T94" s="224"/>
      <c r="U94" s="224"/>
      <c r="V94" s="224"/>
      <c r="W94" s="224"/>
      <c r="X94" s="224"/>
      <c r="Y94" s="224"/>
      <c r="Z94" s="224"/>
      <c r="AA94" s="224"/>
      <c r="AB94" s="224"/>
      <c r="AC94" s="224"/>
      <c r="AD94" s="224"/>
      <c r="AE94" s="224"/>
      <c r="AF94" s="224"/>
      <c r="AG94" s="224"/>
      <c r="AH94" s="224"/>
      <c r="AI94" s="224"/>
      <c r="AJ94" s="224"/>
      <c r="AK94" s="224"/>
      <c r="AL94" s="224"/>
      <c r="AM94" s="224"/>
      <c r="AN94" s="224"/>
      <c r="AO94" s="224"/>
      <c r="AP94" s="224"/>
      <c r="AQ94" s="224"/>
      <c r="AR94" s="224"/>
      <c r="AS94" s="224"/>
      <c r="AT94" s="224"/>
      <c r="AU94" s="224"/>
      <c r="AV94" s="224"/>
      <c r="AW94" s="224"/>
      <c r="AX94" s="224"/>
      <c r="AY94" s="224"/>
      <c r="AZ94" s="225"/>
      <c r="BA94" s="225"/>
      <c r="BB94" s="225"/>
      <c r="BC94" s="225"/>
      <c r="BD94" s="225"/>
      <c r="BE94" s="218"/>
      <c r="BF94" s="218"/>
      <c r="BG94" s="218"/>
      <c r="BH94" s="218"/>
      <c r="BI94" s="218"/>
      <c r="BJ94" s="218"/>
      <c r="BK94" s="218"/>
      <c r="BL94" s="218"/>
      <c r="BM94" s="218"/>
      <c r="BN94" s="218"/>
      <c r="BO94" s="218"/>
      <c r="BP94" s="218"/>
      <c r="BQ94" s="215">
        <v>88</v>
      </c>
      <c r="BR94" s="220"/>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07"/>
    </row>
    <row r="95" spans="1:131" ht="26.25" hidden="1" customHeight="1" x14ac:dyDescent="0.2">
      <c r="A95" s="222"/>
      <c r="B95" s="223"/>
      <c r="C95" s="223"/>
      <c r="D95" s="223"/>
      <c r="E95" s="223"/>
      <c r="F95" s="223"/>
      <c r="G95" s="223"/>
      <c r="H95" s="223"/>
      <c r="I95" s="223"/>
      <c r="J95" s="223"/>
      <c r="K95" s="223"/>
      <c r="L95" s="223"/>
      <c r="M95" s="223"/>
      <c r="N95" s="223"/>
      <c r="O95" s="223"/>
      <c r="P95" s="223"/>
      <c r="Q95" s="224"/>
      <c r="R95" s="224"/>
      <c r="S95" s="224"/>
      <c r="T95" s="224"/>
      <c r="U95" s="224"/>
      <c r="V95" s="224"/>
      <c r="W95" s="224"/>
      <c r="X95" s="224"/>
      <c r="Y95" s="224"/>
      <c r="Z95" s="224"/>
      <c r="AA95" s="224"/>
      <c r="AB95" s="224"/>
      <c r="AC95" s="224"/>
      <c r="AD95" s="224"/>
      <c r="AE95" s="224"/>
      <c r="AF95" s="224"/>
      <c r="AG95" s="224"/>
      <c r="AH95" s="224"/>
      <c r="AI95" s="224"/>
      <c r="AJ95" s="224"/>
      <c r="AK95" s="224"/>
      <c r="AL95" s="224"/>
      <c r="AM95" s="224"/>
      <c r="AN95" s="224"/>
      <c r="AO95" s="224"/>
      <c r="AP95" s="224"/>
      <c r="AQ95" s="224"/>
      <c r="AR95" s="224"/>
      <c r="AS95" s="224"/>
      <c r="AT95" s="224"/>
      <c r="AU95" s="224"/>
      <c r="AV95" s="224"/>
      <c r="AW95" s="224"/>
      <c r="AX95" s="224"/>
      <c r="AY95" s="224"/>
      <c r="AZ95" s="225"/>
      <c r="BA95" s="225"/>
      <c r="BB95" s="225"/>
      <c r="BC95" s="225"/>
      <c r="BD95" s="225"/>
      <c r="BE95" s="218"/>
      <c r="BF95" s="218"/>
      <c r="BG95" s="218"/>
      <c r="BH95" s="218"/>
      <c r="BI95" s="218"/>
      <c r="BJ95" s="218"/>
      <c r="BK95" s="218"/>
      <c r="BL95" s="218"/>
      <c r="BM95" s="218"/>
      <c r="BN95" s="218"/>
      <c r="BO95" s="218"/>
      <c r="BP95" s="218"/>
      <c r="BQ95" s="215">
        <v>89</v>
      </c>
      <c r="BR95" s="220"/>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07"/>
    </row>
    <row r="96" spans="1:131" ht="26.25" hidden="1" customHeight="1" x14ac:dyDescent="0.2">
      <c r="A96" s="222"/>
      <c r="B96" s="223"/>
      <c r="C96" s="223"/>
      <c r="D96" s="223"/>
      <c r="E96" s="223"/>
      <c r="F96" s="223"/>
      <c r="G96" s="223"/>
      <c r="H96" s="223"/>
      <c r="I96" s="223"/>
      <c r="J96" s="223"/>
      <c r="K96" s="223"/>
      <c r="L96" s="223"/>
      <c r="M96" s="223"/>
      <c r="N96" s="223"/>
      <c r="O96" s="223"/>
      <c r="P96" s="223"/>
      <c r="Q96" s="224"/>
      <c r="R96" s="224"/>
      <c r="S96" s="224"/>
      <c r="T96" s="224"/>
      <c r="U96" s="224"/>
      <c r="V96" s="224"/>
      <c r="W96" s="224"/>
      <c r="X96" s="224"/>
      <c r="Y96" s="224"/>
      <c r="Z96" s="224"/>
      <c r="AA96" s="224"/>
      <c r="AB96" s="224"/>
      <c r="AC96" s="224"/>
      <c r="AD96" s="224"/>
      <c r="AE96" s="224"/>
      <c r="AF96" s="224"/>
      <c r="AG96" s="224"/>
      <c r="AH96" s="224"/>
      <c r="AI96" s="224"/>
      <c r="AJ96" s="224"/>
      <c r="AK96" s="224"/>
      <c r="AL96" s="224"/>
      <c r="AM96" s="224"/>
      <c r="AN96" s="224"/>
      <c r="AO96" s="224"/>
      <c r="AP96" s="224"/>
      <c r="AQ96" s="224"/>
      <c r="AR96" s="224"/>
      <c r="AS96" s="224"/>
      <c r="AT96" s="224"/>
      <c r="AU96" s="224"/>
      <c r="AV96" s="224"/>
      <c r="AW96" s="224"/>
      <c r="AX96" s="224"/>
      <c r="AY96" s="224"/>
      <c r="AZ96" s="225"/>
      <c r="BA96" s="225"/>
      <c r="BB96" s="225"/>
      <c r="BC96" s="225"/>
      <c r="BD96" s="225"/>
      <c r="BE96" s="218"/>
      <c r="BF96" s="218"/>
      <c r="BG96" s="218"/>
      <c r="BH96" s="218"/>
      <c r="BI96" s="218"/>
      <c r="BJ96" s="218"/>
      <c r="BK96" s="218"/>
      <c r="BL96" s="218"/>
      <c r="BM96" s="218"/>
      <c r="BN96" s="218"/>
      <c r="BO96" s="218"/>
      <c r="BP96" s="218"/>
      <c r="BQ96" s="215">
        <v>90</v>
      </c>
      <c r="BR96" s="220"/>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07"/>
    </row>
    <row r="97" spans="1:131" ht="26.25" hidden="1" customHeight="1" x14ac:dyDescent="0.2">
      <c r="A97" s="222"/>
      <c r="B97" s="223"/>
      <c r="C97" s="223"/>
      <c r="D97" s="223"/>
      <c r="E97" s="223"/>
      <c r="F97" s="223"/>
      <c r="G97" s="223"/>
      <c r="H97" s="223"/>
      <c r="I97" s="223"/>
      <c r="J97" s="223"/>
      <c r="K97" s="223"/>
      <c r="L97" s="223"/>
      <c r="M97" s="223"/>
      <c r="N97" s="223"/>
      <c r="O97" s="223"/>
      <c r="P97" s="223"/>
      <c r="Q97" s="224"/>
      <c r="R97" s="224"/>
      <c r="S97" s="224"/>
      <c r="T97" s="224"/>
      <c r="U97" s="224"/>
      <c r="V97" s="224"/>
      <c r="W97" s="224"/>
      <c r="X97" s="224"/>
      <c r="Y97" s="224"/>
      <c r="Z97" s="224"/>
      <c r="AA97" s="224"/>
      <c r="AB97" s="224"/>
      <c r="AC97" s="224"/>
      <c r="AD97" s="224"/>
      <c r="AE97" s="224"/>
      <c r="AF97" s="224"/>
      <c r="AG97" s="224"/>
      <c r="AH97" s="224"/>
      <c r="AI97" s="224"/>
      <c r="AJ97" s="224"/>
      <c r="AK97" s="224"/>
      <c r="AL97" s="224"/>
      <c r="AM97" s="224"/>
      <c r="AN97" s="224"/>
      <c r="AO97" s="224"/>
      <c r="AP97" s="224"/>
      <c r="AQ97" s="224"/>
      <c r="AR97" s="224"/>
      <c r="AS97" s="224"/>
      <c r="AT97" s="224"/>
      <c r="AU97" s="224"/>
      <c r="AV97" s="224"/>
      <c r="AW97" s="224"/>
      <c r="AX97" s="224"/>
      <c r="AY97" s="224"/>
      <c r="AZ97" s="225"/>
      <c r="BA97" s="225"/>
      <c r="BB97" s="225"/>
      <c r="BC97" s="225"/>
      <c r="BD97" s="225"/>
      <c r="BE97" s="218"/>
      <c r="BF97" s="218"/>
      <c r="BG97" s="218"/>
      <c r="BH97" s="218"/>
      <c r="BI97" s="218"/>
      <c r="BJ97" s="218"/>
      <c r="BK97" s="218"/>
      <c r="BL97" s="218"/>
      <c r="BM97" s="218"/>
      <c r="BN97" s="218"/>
      <c r="BO97" s="218"/>
      <c r="BP97" s="218"/>
      <c r="BQ97" s="215">
        <v>91</v>
      </c>
      <c r="BR97" s="220"/>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07"/>
    </row>
    <row r="98" spans="1:131" ht="26.25" hidden="1" customHeight="1" x14ac:dyDescent="0.2">
      <c r="A98" s="222"/>
      <c r="B98" s="223"/>
      <c r="C98" s="223"/>
      <c r="D98" s="223"/>
      <c r="E98" s="223"/>
      <c r="F98" s="223"/>
      <c r="G98" s="223"/>
      <c r="H98" s="223"/>
      <c r="I98" s="223"/>
      <c r="J98" s="223"/>
      <c r="K98" s="223"/>
      <c r="L98" s="223"/>
      <c r="M98" s="223"/>
      <c r="N98" s="223"/>
      <c r="O98" s="223"/>
      <c r="P98" s="223"/>
      <c r="Q98" s="224"/>
      <c r="R98" s="224"/>
      <c r="S98" s="224"/>
      <c r="T98" s="224"/>
      <c r="U98" s="224"/>
      <c r="V98" s="224"/>
      <c r="W98" s="224"/>
      <c r="X98" s="224"/>
      <c r="Y98" s="224"/>
      <c r="Z98" s="224"/>
      <c r="AA98" s="224"/>
      <c r="AB98" s="224"/>
      <c r="AC98" s="224"/>
      <c r="AD98" s="224"/>
      <c r="AE98" s="224"/>
      <c r="AF98" s="224"/>
      <c r="AG98" s="224"/>
      <c r="AH98" s="224"/>
      <c r="AI98" s="224"/>
      <c r="AJ98" s="224"/>
      <c r="AK98" s="224"/>
      <c r="AL98" s="224"/>
      <c r="AM98" s="224"/>
      <c r="AN98" s="224"/>
      <c r="AO98" s="224"/>
      <c r="AP98" s="224"/>
      <c r="AQ98" s="224"/>
      <c r="AR98" s="224"/>
      <c r="AS98" s="224"/>
      <c r="AT98" s="224"/>
      <c r="AU98" s="224"/>
      <c r="AV98" s="224"/>
      <c r="AW98" s="224"/>
      <c r="AX98" s="224"/>
      <c r="AY98" s="224"/>
      <c r="AZ98" s="225"/>
      <c r="BA98" s="225"/>
      <c r="BB98" s="225"/>
      <c r="BC98" s="225"/>
      <c r="BD98" s="225"/>
      <c r="BE98" s="218"/>
      <c r="BF98" s="218"/>
      <c r="BG98" s="218"/>
      <c r="BH98" s="218"/>
      <c r="BI98" s="218"/>
      <c r="BJ98" s="218"/>
      <c r="BK98" s="218"/>
      <c r="BL98" s="218"/>
      <c r="BM98" s="218"/>
      <c r="BN98" s="218"/>
      <c r="BO98" s="218"/>
      <c r="BP98" s="218"/>
      <c r="BQ98" s="215">
        <v>92</v>
      </c>
      <c r="BR98" s="220"/>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07"/>
    </row>
    <row r="99" spans="1:131" ht="26.25" hidden="1" customHeight="1" x14ac:dyDescent="0.2">
      <c r="A99" s="222"/>
      <c r="B99" s="223"/>
      <c r="C99" s="223"/>
      <c r="D99" s="223"/>
      <c r="E99" s="223"/>
      <c r="F99" s="223"/>
      <c r="G99" s="223"/>
      <c r="H99" s="223"/>
      <c r="I99" s="223"/>
      <c r="J99" s="223"/>
      <c r="K99" s="223"/>
      <c r="L99" s="223"/>
      <c r="M99" s="223"/>
      <c r="N99" s="223"/>
      <c r="O99" s="223"/>
      <c r="P99" s="223"/>
      <c r="Q99" s="224"/>
      <c r="R99" s="224"/>
      <c r="S99" s="224"/>
      <c r="T99" s="224"/>
      <c r="U99" s="224"/>
      <c r="V99" s="224"/>
      <c r="W99" s="224"/>
      <c r="X99" s="224"/>
      <c r="Y99" s="224"/>
      <c r="Z99" s="224"/>
      <c r="AA99" s="224"/>
      <c r="AB99" s="224"/>
      <c r="AC99" s="224"/>
      <c r="AD99" s="224"/>
      <c r="AE99" s="224"/>
      <c r="AF99" s="224"/>
      <c r="AG99" s="224"/>
      <c r="AH99" s="224"/>
      <c r="AI99" s="224"/>
      <c r="AJ99" s="224"/>
      <c r="AK99" s="224"/>
      <c r="AL99" s="224"/>
      <c r="AM99" s="224"/>
      <c r="AN99" s="224"/>
      <c r="AO99" s="224"/>
      <c r="AP99" s="224"/>
      <c r="AQ99" s="224"/>
      <c r="AR99" s="224"/>
      <c r="AS99" s="224"/>
      <c r="AT99" s="224"/>
      <c r="AU99" s="224"/>
      <c r="AV99" s="224"/>
      <c r="AW99" s="224"/>
      <c r="AX99" s="224"/>
      <c r="AY99" s="224"/>
      <c r="AZ99" s="225"/>
      <c r="BA99" s="225"/>
      <c r="BB99" s="225"/>
      <c r="BC99" s="225"/>
      <c r="BD99" s="225"/>
      <c r="BE99" s="218"/>
      <c r="BF99" s="218"/>
      <c r="BG99" s="218"/>
      <c r="BH99" s="218"/>
      <c r="BI99" s="218"/>
      <c r="BJ99" s="218"/>
      <c r="BK99" s="218"/>
      <c r="BL99" s="218"/>
      <c r="BM99" s="218"/>
      <c r="BN99" s="218"/>
      <c r="BO99" s="218"/>
      <c r="BP99" s="218"/>
      <c r="BQ99" s="215">
        <v>93</v>
      </c>
      <c r="BR99" s="220"/>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07"/>
    </row>
    <row r="100" spans="1:131" ht="26.25" hidden="1" customHeight="1" x14ac:dyDescent="0.2">
      <c r="A100" s="222"/>
      <c r="B100" s="223"/>
      <c r="C100" s="223"/>
      <c r="D100" s="223"/>
      <c r="E100" s="223"/>
      <c r="F100" s="223"/>
      <c r="G100" s="223"/>
      <c r="H100" s="223"/>
      <c r="I100" s="223"/>
      <c r="J100" s="223"/>
      <c r="K100" s="223"/>
      <c r="L100" s="223"/>
      <c r="M100" s="223"/>
      <c r="N100" s="223"/>
      <c r="O100" s="223"/>
      <c r="P100" s="223"/>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4"/>
      <c r="AQ100" s="224"/>
      <c r="AR100" s="224"/>
      <c r="AS100" s="224"/>
      <c r="AT100" s="224"/>
      <c r="AU100" s="224"/>
      <c r="AV100" s="224"/>
      <c r="AW100" s="224"/>
      <c r="AX100" s="224"/>
      <c r="AY100" s="224"/>
      <c r="AZ100" s="225"/>
      <c r="BA100" s="225"/>
      <c r="BB100" s="225"/>
      <c r="BC100" s="225"/>
      <c r="BD100" s="225"/>
      <c r="BE100" s="218"/>
      <c r="BF100" s="218"/>
      <c r="BG100" s="218"/>
      <c r="BH100" s="218"/>
      <c r="BI100" s="218"/>
      <c r="BJ100" s="218"/>
      <c r="BK100" s="218"/>
      <c r="BL100" s="218"/>
      <c r="BM100" s="218"/>
      <c r="BN100" s="218"/>
      <c r="BO100" s="218"/>
      <c r="BP100" s="218"/>
      <c r="BQ100" s="215">
        <v>94</v>
      </c>
      <c r="BR100" s="220"/>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07"/>
    </row>
    <row r="101" spans="1:131" ht="26.25" hidden="1" customHeight="1" x14ac:dyDescent="0.2">
      <c r="A101" s="222"/>
      <c r="B101" s="223"/>
      <c r="C101" s="223"/>
      <c r="D101" s="223"/>
      <c r="E101" s="223"/>
      <c r="F101" s="223"/>
      <c r="G101" s="223"/>
      <c r="H101" s="223"/>
      <c r="I101" s="223"/>
      <c r="J101" s="223"/>
      <c r="K101" s="223"/>
      <c r="L101" s="223"/>
      <c r="M101" s="223"/>
      <c r="N101" s="223"/>
      <c r="O101" s="223"/>
      <c r="P101" s="223"/>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24"/>
      <c r="AW101" s="224"/>
      <c r="AX101" s="224"/>
      <c r="AY101" s="224"/>
      <c r="AZ101" s="225"/>
      <c r="BA101" s="225"/>
      <c r="BB101" s="225"/>
      <c r="BC101" s="225"/>
      <c r="BD101" s="225"/>
      <c r="BE101" s="218"/>
      <c r="BF101" s="218"/>
      <c r="BG101" s="218"/>
      <c r="BH101" s="218"/>
      <c r="BI101" s="218"/>
      <c r="BJ101" s="218"/>
      <c r="BK101" s="218"/>
      <c r="BL101" s="218"/>
      <c r="BM101" s="218"/>
      <c r="BN101" s="218"/>
      <c r="BO101" s="218"/>
      <c r="BP101" s="218"/>
      <c r="BQ101" s="215">
        <v>95</v>
      </c>
      <c r="BR101" s="220"/>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07"/>
    </row>
    <row r="102" spans="1:131" ht="26.25" customHeight="1" thickBot="1" x14ac:dyDescent="0.25">
      <c r="A102" s="222"/>
      <c r="B102" s="223"/>
      <c r="C102" s="223"/>
      <c r="D102" s="223"/>
      <c r="E102" s="223"/>
      <c r="F102" s="223"/>
      <c r="G102" s="223"/>
      <c r="H102" s="223"/>
      <c r="I102" s="223"/>
      <c r="J102" s="223"/>
      <c r="K102" s="223"/>
      <c r="L102" s="223"/>
      <c r="M102" s="223"/>
      <c r="N102" s="223"/>
      <c r="O102" s="223"/>
      <c r="P102" s="223"/>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4"/>
      <c r="AQ102" s="224"/>
      <c r="AR102" s="224"/>
      <c r="AS102" s="224"/>
      <c r="AT102" s="224"/>
      <c r="AU102" s="224"/>
      <c r="AV102" s="224"/>
      <c r="AW102" s="224"/>
      <c r="AX102" s="224"/>
      <c r="AY102" s="224"/>
      <c r="AZ102" s="225"/>
      <c r="BA102" s="225"/>
      <c r="BB102" s="225"/>
      <c r="BC102" s="225"/>
      <c r="BD102" s="225"/>
      <c r="BE102" s="218"/>
      <c r="BF102" s="218"/>
      <c r="BG102" s="218"/>
      <c r="BH102" s="218"/>
      <c r="BI102" s="218"/>
      <c r="BJ102" s="218"/>
      <c r="BK102" s="218"/>
      <c r="BL102" s="218"/>
      <c r="BM102" s="218"/>
      <c r="BN102" s="218"/>
      <c r="BO102" s="218"/>
      <c r="BP102" s="218"/>
      <c r="BQ102" s="217"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953</v>
      </c>
      <c r="CS102" s="966"/>
      <c r="CT102" s="966"/>
      <c r="CU102" s="966"/>
      <c r="CV102" s="967"/>
      <c r="CW102" s="965">
        <v>1004</v>
      </c>
      <c r="CX102" s="966"/>
      <c r="CY102" s="966"/>
      <c r="CZ102" s="966"/>
      <c r="DA102" s="967"/>
      <c r="DB102" s="965">
        <v>22</v>
      </c>
      <c r="DC102" s="966"/>
      <c r="DD102" s="966"/>
      <c r="DE102" s="966"/>
      <c r="DF102" s="967"/>
      <c r="DG102" s="965">
        <v>909</v>
      </c>
      <c r="DH102" s="966"/>
      <c r="DI102" s="966"/>
      <c r="DJ102" s="966"/>
      <c r="DK102" s="967"/>
      <c r="DL102" s="965" t="s">
        <v>554</v>
      </c>
      <c r="DM102" s="966"/>
      <c r="DN102" s="966"/>
      <c r="DO102" s="966"/>
      <c r="DP102" s="967"/>
      <c r="DQ102" s="965" t="s">
        <v>554</v>
      </c>
      <c r="DR102" s="966"/>
      <c r="DS102" s="966"/>
      <c r="DT102" s="966"/>
      <c r="DU102" s="967"/>
      <c r="DV102" s="950"/>
      <c r="DW102" s="951"/>
      <c r="DX102" s="951"/>
      <c r="DY102" s="951"/>
      <c r="DZ102" s="952"/>
      <c r="EA102" s="207"/>
    </row>
    <row r="103" spans="1:131" ht="26.25" customHeight="1" x14ac:dyDescent="0.2">
      <c r="A103" s="222"/>
      <c r="B103" s="223"/>
      <c r="C103" s="223"/>
      <c r="D103" s="223"/>
      <c r="E103" s="223"/>
      <c r="F103" s="223"/>
      <c r="G103" s="223"/>
      <c r="H103" s="223"/>
      <c r="I103" s="223"/>
      <c r="J103" s="223"/>
      <c r="K103" s="223"/>
      <c r="L103" s="223"/>
      <c r="M103" s="223"/>
      <c r="N103" s="223"/>
      <c r="O103" s="223"/>
      <c r="P103" s="223"/>
      <c r="Q103" s="224"/>
      <c r="R103" s="224"/>
      <c r="S103" s="224"/>
      <c r="T103" s="224"/>
      <c r="U103" s="224"/>
      <c r="V103" s="224"/>
      <c r="W103" s="224"/>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c r="AU103" s="224"/>
      <c r="AV103" s="224"/>
      <c r="AW103" s="224"/>
      <c r="AX103" s="224"/>
      <c r="AY103" s="224"/>
      <c r="AZ103" s="225"/>
      <c r="BA103" s="225"/>
      <c r="BB103" s="225"/>
      <c r="BC103" s="225"/>
      <c r="BD103" s="225"/>
      <c r="BE103" s="218"/>
      <c r="BF103" s="218"/>
      <c r="BG103" s="218"/>
      <c r="BH103" s="218"/>
      <c r="BI103" s="218"/>
      <c r="BJ103" s="218"/>
      <c r="BK103" s="218"/>
      <c r="BL103" s="218"/>
      <c r="BM103" s="218"/>
      <c r="BN103" s="218"/>
      <c r="BO103" s="218"/>
      <c r="BP103" s="218"/>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07"/>
    </row>
    <row r="104" spans="1:131" ht="26.25" customHeight="1" x14ac:dyDescent="0.2">
      <c r="A104" s="222"/>
      <c r="B104" s="223"/>
      <c r="C104" s="223"/>
      <c r="D104" s="223"/>
      <c r="E104" s="223"/>
      <c r="F104" s="223"/>
      <c r="G104" s="223"/>
      <c r="H104" s="223"/>
      <c r="I104" s="223"/>
      <c r="J104" s="223"/>
      <c r="K104" s="223"/>
      <c r="L104" s="223"/>
      <c r="M104" s="223"/>
      <c r="N104" s="223"/>
      <c r="O104" s="223"/>
      <c r="P104" s="223"/>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5"/>
      <c r="BA104" s="225"/>
      <c r="BB104" s="225"/>
      <c r="BC104" s="225"/>
      <c r="BD104" s="225"/>
      <c r="BE104" s="218"/>
      <c r="BF104" s="218"/>
      <c r="BG104" s="218"/>
      <c r="BH104" s="218"/>
      <c r="BI104" s="218"/>
      <c r="BJ104" s="218"/>
      <c r="BK104" s="218"/>
      <c r="BL104" s="218"/>
      <c r="BM104" s="218"/>
      <c r="BN104" s="218"/>
      <c r="BO104" s="218"/>
      <c r="BP104" s="218"/>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07"/>
    </row>
    <row r="105" spans="1:131" ht="11.25" customHeight="1" x14ac:dyDescent="0.2">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07"/>
      <c r="BR105" s="207"/>
      <c r="BS105" s="207"/>
      <c r="BT105" s="207"/>
      <c r="BU105" s="207"/>
      <c r="BV105" s="207"/>
      <c r="BW105" s="207"/>
      <c r="BX105" s="207"/>
      <c r="BY105" s="207"/>
      <c r="BZ105" s="207"/>
      <c r="CA105" s="207"/>
      <c r="CB105" s="207"/>
      <c r="CC105" s="207"/>
      <c r="CD105" s="207"/>
      <c r="CE105" s="207"/>
      <c r="CF105" s="207"/>
      <c r="CG105" s="207"/>
      <c r="CH105" s="207"/>
      <c r="CI105" s="207"/>
      <c r="CJ105" s="207"/>
      <c r="CK105" s="207"/>
      <c r="CL105" s="207"/>
      <c r="CM105" s="207"/>
      <c r="CN105" s="207"/>
      <c r="CO105" s="207"/>
      <c r="CP105" s="207"/>
      <c r="CQ105" s="207"/>
      <c r="CR105" s="207"/>
      <c r="CS105" s="207"/>
      <c r="CT105" s="207"/>
      <c r="CU105" s="207"/>
      <c r="CV105" s="207"/>
      <c r="CW105" s="207"/>
      <c r="CX105" s="207"/>
      <c r="CY105" s="207"/>
      <c r="CZ105" s="207"/>
      <c r="DA105" s="207"/>
      <c r="DB105" s="207"/>
      <c r="DC105" s="207"/>
      <c r="DD105" s="207"/>
      <c r="DE105" s="207"/>
      <c r="DF105" s="207"/>
      <c r="DG105" s="207"/>
      <c r="DH105" s="207"/>
      <c r="DI105" s="207"/>
      <c r="DJ105" s="207"/>
      <c r="DK105" s="207"/>
      <c r="DL105" s="207"/>
      <c r="DM105" s="207"/>
      <c r="DN105" s="207"/>
      <c r="DO105" s="207"/>
      <c r="DP105" s="207"/>
      <c r="DQ105" s="207"/>
      <c r="DR105" s="207"/>
      <c r="DS105" s="207"/>
      <c r="DT105" s="207"/>
      <c r="DU105" s="207"/>
      <c r="DV105" s="207"/>
      <c r="DW105" s="207"/>
      <c r="DX105" s="207"/>
      <c r="DY105" s="207"/>
      <c r="DZ105" s="207"/>
      <c r="EA105" s="207"/>
    </row>
    <row r="106" spans="1:131" ht="11.25" customHeight="1" x14ac:dyDescent="0.2">
      <c r="A106" s="218"/>
      <c r="B106" s="218"/>
      <c r="C106" s="218"/>
      <c r="D106" s="218"/>
      <c r="E106" s="218"/>
      <c r="F106" s="218"/>
      <c r="G106" s="218"/>
      <c r="H106" s="218"/>
      <c r="I106" s="218"/>
      <c r="J106" s="218"/>
      <c r="K106" s="218"/>
      <c r="L106" s="218"/>
      <c r="M106" s="218"/>
      <c r="N106" s="218"/>
      <c r="O106" s="218"/>
      <c r="P106" s="218"/>
      <c r="Q106" s="218"/>
      <c r="R106" s="218"/>
      <c r="S106" s="218"/>
      <c r="T106" s="218"/>
      <c r="U106" s="218"/>
      <c r="V106" s="218"/>
      <c r="W106" s="218"/>
      <c r="X106" s="218"/>
      <c r="Y106" s="218"/>
      <c r="Z106" s="218"/>
      <c r="AA106" s="218"/>
      <c r="AB106" s="218"/>
      <c r="AC106" s="218"/>
      <c r="AD106" s="218"/>
      <c r="AE106" s="218"/>
      <c r="AF106" s="218"/>
      <c r="AG106" s="218"/>
      <c r="AH106" s="218"/>
      <c r="AI106" s="218"/>
      <c r="AJ106" s="218"/>
      <c r="AK106" s="218"/>
      <c r="AL106" s="218"/>
      <c r="AM106" s="218"/>
      <c r="AN106" s="218"/>
      <c r="AO106" s="218"/>
      <c r="AP106" s="218"/>
      <c r="AQ106" s="218"/>
      <c r="AR106" s="218"/>
      <c r="AS106" s="218"/>
      <c r="AT106" s="218"/>
      <c r="AU106" s="218"/>
      <c r="AV106" s="218"/>
      <c r="AW106" s="218"/>
      <c r="AX106" s="218"/>
      <c r="AY106" s="218"/>
      <c r="AZ106" s="218"/>
      <c r="BA106" s="218"/>
      <c r="BB106" s="218"/>
      <c r="BC106" s="218"/>
      <c r="BD106" s="218"/>
      <c r="BE106" s="218"/>
      <c r="BF106" s="218"/>
      <c r="BG106" s="218"/>
      <c r="BH106" s="218"/>
      <c r="BI106" s="218"/>
      <c r="BJ106" s="218"/>
      <c r="BK106" s="218"/>
      <c r="BL106" s="218"/>
      <c r="BM106" s="218"/>
      <c r="BN106" s="218"/>
      <c r="BO106" s="218"/>
      <c r="BP106" s="218"/>
      <c r="BQ106" s="207"/>
      <c r="BR106" s="207"/>
      <c r="BS106" s="207"/>
      <c r="BT106" s="207"/>
      <c r="BU106" s="207"/>
      <c r="BV106" s="207"/>
      <c r="BW106" s="207"/>
      <c r="BX106" s="207"/>
      <c r="BY106" s="207"/>
      <c r="BZ106" s="207"/>
      <c r="CA106" s="207"/>
      <c r="CB106" s="207"/>
      <c r="CC106" s="207"/>
      <c r="CD106" s="207"/>
      <c r="CE106" s="207"/>
      <c r="CF106" s="207"/>
      <c r="CG106" s="207"/>
      <c r="CH106" s="207"/>
      <c r="CI106" s="207"/>
      <c r="CJ106" s="207"/>
      <c r="CK106" s="207"/>
      <c r="CL106" s="207"/>
      <c r="CM106" s="207"/>
      <c r="CN106" s="207"/>
      <c r="CO106" s="207"/>
      <c r="CP106" s="207"/>
      <c r="CQ106" s="207"/>
      <c r="CR106" s="207"/>
      <c r="CS106" s="207"/>
      <c r="CT106" s="207"/>
      <c r="CU106" s="207"/>
      <c r="CV106" s="207"/>
      <c r="CW106" s="207"/>
      <c r="CX106" s="207"/>
      <c r="CY106" s="207"/>
      <c r="CZ106" s="207"/>
      <c r="DA106" s="207"/>
      <c r="DB106" s="207"/>
      <c r="DC106" s="207"/>
      <c r="DD106" s="207"/>
      <c r="DE106" s="207"/>
      <c r="DF106" s="207"/>
      <c r="DG106" s="207"/>
      <c r="DH106" s="207"/>
      <c r="DI106" s="207"/>
      <c r="DJ106" s="207"/>
      <c r="DK106" s="207"/>
      <c r="DL106" s="207"/>
      <c r="DM106" s="207"/>
      <c r="DN106" s="207"/>
      <c r="DO106" s="207"/>
      <c r="DP106" s="207"/>
      <c r="DQ106" s="207"/>
      <c r="DR106" s="207"/>
      <c r="DS106" s="207"/>
      <c r="DT106" s="207"/>
      <c r="DU106" s="207"/>
      <c r="DV106" s="207"/>
      <c r="DW106" s="207"/>
      <c r="DX106" s="207"/>
      <c r="DY106" s="207"/>
      <c r="DZ106" s="207"/>
      <c r="EA106" s="207"/>
    </row>
    <row r="107" spans="1:131" s="207" customFormat="1" ht="26.25" customHeight="1" thickBot="1" x14ac:dyDescent="0.25">
      <c r="A107" s="226" t="s">
        <v>403</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404</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207"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07"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07"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3724516</v>
      </c>
      <c r="AB110" s="902"/>
      <c r="AC110" s="902"/>
      <c r="AD110" s="902"/>
      <c r="AE110" s="903"/>
      <c r="AF110" s="904">
        <v>3835085</v>
      </c>
      <c r="AG110" s="902"/>
      <c r="AH110" s="902"/>
      <c r="AI110" s="902"/>
      <c r="AJ110" s="903"/>
      <c r="AK110" s="904">
        <v>3934594</v>
      </c>
      <c r="AL110" s="902"/>
      <c r="AM110" s="902"/>
      <c r="AN110" s="902"/>
      <c r="AO110" s="903"/>
      <c r="AP110" s="905">
        <v>7.3</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39457371</v>
      </c>
      <c r="BR110" s="855"/>
      <c r="BS110" s="855"/>
      <c r="BT110" s="855"/>
      <c r="BU110" s="855"/>
      <c r="BV110" s="855">
        <v>38815213</v>
      </c>
      <c r="BW110" s="855"/>
      <c r="BX110" s="855"/>
      <c r="BY110" s="855"/>
      <c r="BZ110" s="855"/>
      <c r="CA110" s="855">
        <v>37723157</v>
      </c>
      <c r="CB110" s="855"/>
      <c r="CC110" s="855"/>
      <c r="CD110" s="855"/>
      <c r="CE110" s="855"/>
      <c r="CF110" s="879">
        <v>69.599999999999994</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v>11309184</v>
      </c>
      <c r="DR110" s="855"/>
      <c r="DS110" s="855"/>
      <c r="DT110" s="855"/>
      <c r="DU110" s="855"/>
      <c r="DV110" s="856">
        <v>20.9</v>
      </c>
      <c r="DW110" s="856"/>
      <c r="DX110" s="856"/>
      <c r="DY110" s="856"/>
      <c r="DZ110" s="857"/>
    </row>
    <row r="111" spans="1:131" s="207"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2044206</v>
      </c>
      <c r="BR111" s="830"/>
      <c r="BS111" s="830"/>
      <c r="BT111" s="830"/>
      <c r="BU111" s="830"/>
      <c r="BV111" s="830">
        <v>1272394</v>
      </c>
      <c r="BW111" s="830"/>
      <c r="BX111" s="830"/>
      <c r="BY111" s="830"/>
      <c r="BZ111" s="830"/>
      <c r="CA111" s="830">
        <v>12849855</v>
      </c>
      <c r="CB111" s="830"/>
      <c r="CC111" s="830"/>
      <c r="CD111" s="830"/>
      <c r="CE111" s="830"/>
      <c r="CF111" s="888">
        <v>23.7</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07"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4612039</v>
      </c>
      <c r="BR112" s="830"/>
      <c r="BS112" s="830"/>
      <c r="BT112" s="830"/>
      <c r="BU112" s="830"/>
      <c r="BV112" s="830">
        <v>4418992</v>
      </c>
      <c r="BW112" s="830"/>
      <c r="BX112" s="830"/>
      <c r="BY112" s="830"/>
      <c r="BZ112" s="830"/>
      <c r="CA112" s="830">
        <v>4212199</v>
      </c>
      <c r="CB112" s="830"/>
      <c r="CC112" s="830"/>
      <c r="CD112" s="830"/>
      <c r="CE112" s="830"/>
      <c r="CF112" s="888">
        <v>7.8</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07"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348927</v>
      </c>
      <c r="AB113" s="932"/>
      <c r="AC113" s="932"/>
      <c r="AD113" s="932"/>
      <c r="AE113" s="933"/>
      <c r="AF113" s="934">
        <v>342106</v>
      </c>
      <c r="AG113" s="932"/>
      <c r="AH113" s="932"/>
      <c r="AI113" s="932"/>
      <c r="AJ113" s="933"/>
      <c r="AK113" s="934">
        <v>341078</v>
      </c>
      <c r="AL113" s="932"/>
      <c r="AM113" s="932"/>
      <c r="AN113" s="932"/>
      <c r="AO113" s="933"/>
      <c r="AP113" s="935">
        <v>0.6</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628273</v>
      </c>
      <c r="BR113" s="830"/>
      <c r="BS113" s="830"/>
      <c r="BT113" s="830"/>
      <c r="BU113" s="830"/>
      <c r="BV113" s="830">
        <v>481520</v>
      </c>
      <c r="BW113" s="830"/>
      <c r="BX113" s="830"/>
      <c r="BY113" s="830"/>
      <c r="BZ113" s="830"/>
      <c r="CA113" s="830">
        <v>632490</v>
      </c>
      <c r="CB113" s="830"/>
      <c r="CC113" s="830"/>
      <c r="CD113" s="830"/>
      <c r="CE113" s="830"/>
      <c r="CF113" s="888">
        <v>1.2</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07"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83963</v>
      </c>
      <c r="AB114" s="793"/>
      <c r="AC114" s="793"/>
      <c r="AD114" s="793"/>
      <c r="AE114" s="794"/>
      <c r="AF114" s="795">
        <v>69999</v>
      </c>
      <c r="AG114" s="793"/>
      <c r="AH114" s="793"/>
      <c r="AI114" s="793"/>
      <c r="AJ114" s="794"/>
      <c r="AK114" s="795">
        <v>100874</v>
      </c>
      <c r="AL114" s="793"/>
      <c r="AM114" s="793"/>
      <c r="AN114" s="793"/>
      <c r="AO114" s="794"/>
      <c r="AP114" s="837">
        <v>0.2</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8355049</v>
      </c>
      <c r="BR114" s="830"/>
      <c r="BS114" s="830"/>
      <c r="BT114" s="830"/>
      <c r="BU114" s="830"/>
      <c r="BV114" s="830">
        <v>8767458</v>
      </c>
      <c r="BW114" s="830"/>
      <c r="BX114" s="830"/>
      <c r="BY114" s="830"/>
      <c r="BZ114" s="830"/>
      <c r="CA114" s="830">
        <v>8998130</v>
      </c>
      <c r="CB114" s="830"/>
      <c r="CC114" s="830"/>
      <c r="CD114" s="830"/>
      <c r="CE114" s="830"/>
      <c r="CF114" s="888">
        <v>16.600000000000001</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07"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53121</v>
      </c>
      <c r="AB115" s="932"/>
      <c r="AC115" s="932"/>
      <c r="AD115" s="932"/>
      <c r="AE115" s="933"/>
      <c r="AF115" s="934">
        <v>51373</v>
      </c>
      <c r="AG115" s="932"/>
      <c r="AH115" s="932"/>
      <c r="AI115" s="932"/>
      <c r="AJ115" s="933"/>
      <c r="AK115" s="934">
        <v>175672</v>
      </c>
      <c r="AL115" s="932"/>
      <c r="AM115" s="932"/>
      <c r="AN115" s="932"/>
      <c r="AO115" s="933"/>
      <c r="AP115" s="935">
        <v>0.3</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1599664</v>
      </c>
      <c r="DH115" s="793"/>
      <c r="DI115" s="793"/>
      <c r="DJ115" s="793"/>
      <c r="DK115" s="794"/>
      <c r="DL115" s="795">
        <v>871517</v>
      </c>
      <c r="DM115" s="793"/>
      <c r="DN115" s="793"/>
      <c r="DO115" s="793"/>
      <c r="DP115" s="794"/>
      <c r="DQ115" s="795">
        <v>904371</v>
      </c>
      <c r="DR115" s="793"/>
      <c r="DS115" s="793"/>
      <c r="DT115" s="793"/>
      <c r="DU115" s="794"/>
      <c r="DV115" s="837">
        <v>1.7</v>
      </c>
      <c r="DW115" s="838"/>
      <c r="DX115" s="838"/>
      <c r="DY115" s="838"/>
      <c r="DZ115" s="839"/>
    </row>
    <row r="116" spans="1:130" s="207"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444542</v>
      </c>
      <c r="DH116" s="793"/>
      <c r="DI116" s="793"/>
      <c r="DJ116" s="793"/>
      <c r="DK116" s="794"/>
      <c r="DL116" s="795">
        <v>400877</v>
      </c>
      <c r="DM116" s="793"/>
      <c r="DN116" s="793"/>
      <c r="DO116" s="793"/>
      <c r="DP116" s="794"/>
      <c r="DQ116" s="795">
        <v>636300</v>
      </c>
      <c r="DR116" s="793"/>
      <c r="DS116" s="793"/>
      <c r="DT116" s="793"/>
      <c r="DU116" s="794"/>
      <c r="DV116" s="837">
        <v>1.2</v>
      </c>
      <c r="DW116" s="838"/>
      <c r="DX116" s="838"/>
      <c r="DY116" s="838"/>
      <c r="DZ116" s="839"/>
    </row>
    <row r="117" spans="1:130" s="207"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4210527</v>
      </c>
      <c r="AB117" s="916"/>
      <c r="AC117" s="916"/>
      <c r="AD117" s="916"/>
      <c r="AE117" s="917"/>
      <c r="AF117" s="918">
        <v>4298563</v>
      </c>
      <c r="AG117" s="916"/>
      <c r="AH117" s="916"/>
      <c r="AI117" s="916"/>
      <c r="AJ117" s="917"/>
      <c r="AK117" s="918">
        <v>4552218</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07"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07"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28" t="s">
        <v>177</v>
      </c>
      <c r="BA119" s="228"/>
      <c r="BB119" s="228"/>
      <c r="BC119" s="228"/>
      <c r="BD119" s="228"/>
      <c r="BE119" s="228"/>
      <c r="BF119" s="228"/>
      <c r="BG119" s="228"/>
      <c r="BH119" s="228"/>
      <c r="BI119" s="228"/>
      <c r="BJ119" s="228"/>
      <c r="BK119" s="228"/>
      <c r="BL119" s="228"/>
      <c r="BM119" s="228"/>
      <c r="BN119" s="228"/>
      <c r="BO119" s="890" t="s">
        <v>440</v>
      </c>
      <c r="BP119" s="891"/>
      <c r="BQ119" s="892">
        <v>55096938</v>
      </c>
      <c r="BR119" s="858"/>
      <c r="BS119" s="858"/>
      <c r="BT119" s="858"/>
      <c r="BU119" s="858"/>
      <c r="BV119" s="858">
        <v>53755577</v>
      </c>
      <c r="BW119" s="858"/>
      <c r="BX119" s="858"/>
      <c r="BY119" s="858"/>
      <c r="BZ119" s="858"/>
      <c r="CA119" s="858">
        <v>64415831</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07"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25805018</v>
      </c>
      <c r="BR120" s="855"/>
      <c r="BS120" s="855"/>
      <c r="BT120" s="855"/>
      <c r="BU120" s="855"/>
      <c r="BV120" s="855">
        <v>27763573</v>
      </c>
      <c r="BW120" s="855"/>
      <c r="BX120" s="855"/>
      <c r="BY120" s="855"/>
      <c r="BZ120" s="855"/>
      <c r="CA120" s="855">
        <v>27920209</v>
      </c>
      <c r="CB120" s="855"/>
      <c r="CC120" s="855"/>
      <c r="CD120" s="855"/>
      <c r="CE120" s="855"/>
      <c r="CF120" s="879">
        <v>51.5</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4612039</v>
      </c>
      <c r="DH120" s="855"/>
      <c r="DI120" s="855"/>
      <c r="DJ120" s="855"/>
      <c r="DK120" s="855"/>
      <c r="DL120" s="855">
        <v>4418992</v>
      </c>
      <c r="DM120" s="855"/>
      <c r="DN120" s="855"/>
      <c r="DO120" s="855"/>
      <c r="DP120" s="855"/>
      <c r="DQ120" s="855">
        <v>4212199</v>
      </c>
      <c r="DR120" s="855"/>
      <c r="DS120" s="855"/>
      <c r="DT120" s="855"/>
      <c r="DU120" s="855"/>
      <c r="DV120" s="856">
        <v>7.8</v>
      </c>
      <c r="DW120" s="856"/>
      <c r="DX120" s="856"/>
      <c r="DY120" s="856"/>
      <c r="DZ120" s="857"/>
    </row>
    <row r="121" spans="1:130" s="207"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17260228</v>
      </c>
      <c r="BR121" s="830"/>
      <c r="BS121" s="830"/>
      <c r="BT121" s="830"/>
      <c r="BU121" s="830"/>
      <c r="BV121" s="830">
        <v>16201194</v>
      </c>
      <c r="BW121" s="830"/>
      <c r="BX121" s="830"/>
      <c r="BY121" s="830"/>
      <c r="BZ121" s="830"/>
      <c r="CA121" s="830">
        <v>15001758</v>
      </c>
      <c r="CB121" s="830"/>
      <c r="CC121" s="830"/>
      <c r="CD121" s="830"/>
      <c r="CE121" s="830"/>
      <c r="CF121" s="888">
        <v>27.7</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07"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10051695</v>
      </c>
      <c r="BR122" s="858"/>
      <c r="BS122" s="858"/>
      <c r="BT122" s="858"/>
      <c r="BU122" s="858"/>
      <c r="BV122" s="858">
        <v>8824092</v>
      </c>
      <c r="BW122" s="858"/>
      <c r="BX122" s="858"/>
      <c r="BY122" s="858"/>
      <c r="BZ122" s="858"/>
      <c r="CA122" s="858">
        <v>7995482</v>
      </c>
      <c r="CB122" s="858"/>
      <c r="CC122" s="858"/>
      <c r="CD122" s="858"/>
      <c r="CE122" s="858"/>
      <c r="CF122" s="859">
        <v>14.8</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07"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28365</v>
      </c>
      <c r="AB123" s="793"/>
      <c r="AC123" s="793"/>
      <c r="AD123" s="793"/>
      <c r="AE123" s="794"/>
      <c r="AF123" s="795">
        <v>28365</v>
      </c>
      <c r="AG123" s="793"/>
      <c r="AH123" s="793"/>
      <c r="AI123" s="793"/>
      <c r="AJ123" s="794"/>
      <c r="AK123" s="795">
        <v>28365</v>
      </c>
      <c r="AL123" s="793"/>
      <c r="AM123" s="793"/>
      <c r="AN123" s="793"/>
      <c r="AO123" s="794"/>
      <c r="AP123" s="837">
        <v>0.1</v>
      </c>
      <c r="AQ123" s="838"/>
      <c r="AR123" s="838"/>
      <c r="AS123" s="838"/>
      <c r="AT123" s="839"/>
      <c r="AU123" s="899"/>
      <c r="AV123" s="900"/>
      <c r="AW123" s="900"/>
      <c r="AX123" s="900"/>
      <c r="AY123" s="900"/>
      <c r="AZ123" s="228" t="s">
        <v>177</v>
      </c>
      <c r="BA123" s="228"/>
      <c r="BB123" s="228"/>
      <c r="BC123" s="228"/>
      <c r="BD123" s="228"/>
      <c r="BE123" s="228"/>
      <c r="BF123" s="228"/>
      <c r="BG123" s="228"/>
      <c r="BH123" s="228"/>
      <c r="BI123" s="228"/>
      <c r="BJ123" s="228"/>
      <c r="BK123" s="228"/>
      <c r="BL123" s="228"/>
      <c r="BM123" s="228"/>
      <c r="BN123" s="228"/>
      <c r="BO123" s="890" t="s">
        <v>448</v>
      </c>
      <c r="BP123" s="891"/>
      <c r="BQ123" s="845">
        <v>53116941</v>
      </c>
      <c r="BR123" s="846"/>
      <c r="BS123" s="846"/>
      <c r="BT123" s="846"/>
      <c r="BU123" s="846"/>
      <c r="BV123" s="846">
        <v>52788859</v>
      </c>
      <c r="BW123" s="846"/>
      <c r="BX123" s="846"/>
      <c r="BY123" s="846"/>
      <c r="BZ123" s="846"/>
      <c r="CA123" s="846">
        <v>50917449</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07"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3.9</v>
      </c>
      <c r="BR124" s="844"/>
      <c r="BS124" s="844"/>
      <c r="BT124" s="844"/>
      <c r="BU124" s="844"/>
      <c r="BV124" s="844">
        <v>1.8</v>
      </c>
      <c r="BW124" s="844"/>
      <c r="BX124" s="844"/>
      <c r="BY124" s="844"/>
      <c r="BZ124" s="844"/>
      <c r="CA124" s="844">
        <v>24.9</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07"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29"/>
      <c r="AV125" s="230"/>
      <c r="AW125" s="230"/>
      <c r="AX125" s="230"/>
      <c r="AY125" s="230"/>
      <c r="AZ125" s="230"/>
      <c r="BA125" s="230"/>
      <c r="BB125" s="230"/>
      <c r="BC125" s="230"/>
      <c r="BD125" s="230"/>
      <c r="BE125" s="230"/>
      <c r="BF125" s="230"/>
      <c r="BG125" s="230"/>
      <c r="BH125" s="230"/>
      <c r="BI125" s="230"/>
      <c r="BJ125" s="230"/>
      <c r="BK125" s="230"/>
      <c r="BL125" s="230"/>
      <c r="BM125" s="230"/>
      <c r="BN125" s="230"/>
      <c r="BO125" s="230"/>
      <c r="BP125" s="230"/>
      <c r="BQ125" s="209"/>
      <c r="BR125" s="209"/>
      <c r="BS125" s="209"/>
      <c r="BT125" s="209"/>
      <c r="BU125" s="209"/>
      <c r="BV125" s="209"/>
      <c r="BW125" s="209"/>
      <c r="BX125" s="209"/>
      <c r="BY125" s="209"/>
      <c r="BZ125" s="209"/>
      <c r="CA125" s="209"/>
      <c r="CB125" s="209"/>
      <c r="CC125" s="209"/>
      <c r="CD125" s="209"/>
      <c r="CE125" s="209"/>
      <c r="CF125" s="209"/>
      <c r="CG125" s="209"/>
      <c r="CH125" s="209"/>
      <c r="CI125" s="209"/>
      <c r="CJ125" s="231"/>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07"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24756</v>
      </c>
      <c r="AB126" s="793"/>
      <c r="AC126" s="793"/>
      <c r="AD126" s="793"/>
      <c r="AE126" s="794"/>
      <c r="AF126" s="795">
        <v>23008</v>
      </c>
      <c r="AG126" s="793"/>
      <c r="AH126" s="793"/>
      <c r="AI126" s="793"/>
      <c r="AJ126" s="794"/>
      <c r="AK126" s="795">
        <v>147307</v>
      </c>
      <c r="AL126" s="793"/>
      <c r="AM126" s="793"/>
      <c r="AN126" s="793"/>
      <c r="AO126" s="794"/>
      <c r="AP126" s="837">
        <v>0.3</v>
      </c>
      <c r="AQ126" s="838"/>
      <c r="AR126" s="838"/>
      <c r="AS126" s="838"/>
      <c r="AT126" s="839"/>
      <c r="AU126" s="209"/>
      <c r="AV126" s="209"/>
      <c r="AW126" s="209"/>
      <c r="AX126" s="209"/>
      <c r="AY126" s="209"/>
      <c r="AZ126" s="209"/>
      <c r="BA126" s="209"/>
      <c r="BB126" s="209"/>
      <c r="BC126" s="209"/>
      <c r="BD126" s="209"/>
      <c r="BE126" s="209"/>
      <c r="BF126" s="209"/>
      <c r="BG126" s="209"/>
      <c r="BH126" s="209"/>
      <c r="BI126" s="209"/>
      <c r="BJ126" s="209"/>
      <c r="BK126" s="209"/>
      <c r="BL126" s="209"/>
      <c r="BM126" s="209"/>
      <c r="BN126" s="209"/>
      <c r="BO126" s="209"/>
      <c r="BP126" s="209"/>
      <c r="BQ126" s="209"/>
      <c r="BR126" s="209"/>
      <c r="BS126" s="209"/>
      <c r="BT126" s="209"/>
      <c r="BU126" s="209"/>
      <c r="BV126" s="209"/>
      <c r="BW126" s="209"/>
      <c r="BX126" s="209"/>
      <c r="BY126" s="209"/>
      <c r="BZ126" s="209"/>
      <c r="CA126" s="209"/>
      <c r="CB126" s="209"/>
      <c r="CC126" s="209"/>
      <c r="CD126" s="232"/>
      <c r="CE126" s="232"/>
      <c r="CF126" s="232"/>
      <c r="CG126" s="209"/>
      <c r="CH126" s="209"/>
      <c r="CI126" s="209"/>
      <c r="CJ126" s="231"/>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07"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09"/>
      <c r="AV127" s="209"/>
      <c r="AW127" s="209"/>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09"/>
      <c r="CB127" s="209"/>
      <c r="CC127" s="209"/>
      <c r="CD127" s="232"/>
      <c r="CE127" s="232"/>
      <c r="CF127" s="232"/>
      <c r="CG127" s="209"/>
      <c r="CH127" s="209"/>
      <c r="CI127" s="209"/>
      <c r="CJ127" s="231"/>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07"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1715526</v>
      </c>
      <c r="AB128" s="814"/>
      <c r="AC128" s="814"/>
      <c r="AD128" s="814"/>
      <c r="AE128" s="815"/>
      <c r="AF128" s="816">
        <v>1751374</v>
      </c>
      <c r="AG128" s="814"/>
      <c r="AH128" s="814"/>
      <c r="AI128" s="814"/>
      <c r="AJ128" s="815"/>
      <c r="AK128" s="816">
        <v>1689777</v>
      </c>
      <c r="AL128" s="814"/>
      <c r="AM128" s="814"/>
      <c r="AN128" s="814"/>
      <c r="AO128" s="815"/>
      <c r="AP128" s="817"/>
      <c r="AQ128" s="818"/>
      <c r="AR128" s="818"/>
      <c r="AS128" s="818"/>
      <c r="AT128" s="819"/>
      <c r="AU128" s="209"/>
      <c r="AV128" s="209"/>
      <c r="AW128" s="209"/>
      <c r="AX128" s="820" t="s">
        <v>462</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2"/>
      <c r="CB128" s="232"/>
      <c r="CC128" s="232"/>
      <c r="CD128" s="232"/>
      <c r="CE128" s="232"/>
      <c r="CF128" s="232"/>
      <c r="CG128" s="209"/>
      <c r="CH128" s="209"/>
      <c r="CI128" s="209"/>
      <c r="CJ128" s="231"/>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07"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51836767</v>
      </c>
      <c r="AB129" s="793"/>
      <c r="AC129" s="793"/>
      <c r="AD129" s="793"/>
      <c r="AE129" s="794"/>
      <c r="AF129" s="795">
        <v>52455735</v>
      </c>
      <c r="AG129" s="793"/>
      <c r="AH129" s="793"/>
      <c r="AI129" s="793"/>
      <c r="AJ129" s="794"/>
      <c r="AK129" s="795">
        <v>55492071</v>
      </c>
      <c r="AL129" s="793"/>
      <c r="AM129" s="793"/>
      <c r="AN129" s="793"/>
      <c r="AO129" s="794"/>
      <c r="AP129" s="796"/>
      <c r="AQ129" s="797"/>
      <c r="AR129" s="797"/>
      <c r="AS129" s="797"/>
      <c r="AT129" s="798"/>
      <c r="AU129" s="210"/>
      <c r="AV129" s="210"/>
      <c r="AW129" s="210"/>
      <c r="AX129" s="764" t="s">
        <v>465</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3"/>
      <c r="CB129" s="233"/>
      <c r="CC129" s="233"/>
      <c r="CD129" s="233"/>
      <c r="CE129" s="233"/>
      <c r="CF129" s="233"/>
      <c r="CG129" s="233"/>
      <c r="CH129" s="233"/>
      <c r="CI129" s="233"/>
      <c r="CJ129" s="233"/>
      <c r="CK129" s="233"/>
      <c r="CL129" s="233"/>
      <c r="CM129" s="233"/>
      <c r="CN129" s="233"/>
      <c r="CO129" s="233"/>
      <c r="CP129" s="233"/>
      <c r="CQ129" s="233"/>
      <c r="CR129" s="233"/>
      <c r="CS129" s="233"/>
      <c r="CT129" s="233"/>
      <c r="CU129" s="233"/>
      <c r="CV129" s="233"/>
      <c r="CW129" s="233"/>
      <c r="CX129" s="233"/>
      <c r="CY129" s="233"/>
      <c r="CZ129" s="233"/>
      <c r="DA129" s="233"/>
      <c r="DB129" s="233"/>
      <c r="DC129" s="233"/>
      <c r="DD129" s="233"/>
      <c r="DE129" s="233"/>
      <c r="DF129" s="233"/>
      <c r="DG129" s="233"/>
      <c r="DH129" s="233"/>
      <c r="DI129" s="233"/>
      <c r="DJ129" s="233"/>
      <c r="DK129" s="233"/>
      <c r="DL129" s="233"/>
      <c r="DM129" s="233"/>
      <c r="DN129" s="233"/>
      <c r="DO129" s="233"/>
      <c r="DP129" s="210"/>
      <c r="DQ129" s="210"/>
      <c r="DR129" s="210"/>
      <c r="DS129" s="210"/>
      <c r="DT129" s="210"/>
      <c r="DU129" s="210"/>
      <c r="DV129" s="210"/>
      <c r="DW129" s="210"/>
      <c r="DX129" s="210"/>
      <c r="DY129" s="210"/>
      <c r="DZ129" s="210"/>
    </row>
    <row r="130" spans="1:131" s="207"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1712191</v>
      </c>
      <c r="AB130" s="793"/>
      <c r="AC130" s="793"/>
      <c r="AD130" s="793"/>
      <c r="AE130" s="794"/>
      <c r="AF130" s="795">
        <v>1550555</v>
      </c>
      <c r="AG130" s="793"/>
      <c r="AH130" s="793"/>
      <c r="AI130" s="793"/>
      <c r="AJ130" s="794"/>
      <c r="AK130" s="795">
        <v>1322212</v>
      </c>
      <c r="AL130" s="793"/>
      <c r="AM130" s="793"/>
      <c r="AN130" s="793"/>
      <c r="AO130" s="794"/>
      <c r="AP130" s="796"/>
      <c r="AQ130" s="797"/>
      <c r="AR130" s="797"/>
      <c r="AS130" s="797"/>
      <c r="AT130" s="798"/>
      <c r="AU130" s="210"/>
      <c r="AV130" s="210"/>
      <c r="AW130" s="210"/>
      <c r="AX130" s="764" t="s">
        <v>468</v>
      </c>
      <c r="AY130" s="765"/>
      <c r="AZ130" s="765"/>
      <c r="BA130" s="765"/>
      <c r="BB130" s="765"/>
      <c r="BC130" s="765"/>
      <c r="BD130" s="765"/>
      <c r="BE130" s="766"/>
      <c r="BF130" s="767">
        <v>2.1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3"/>
      <c r="CB130" s="233"/>
      <c r="CC130" s="233"/>
      <c r="CD130" s="233"/>
      <c r="CE130" s="233"/>
      <c r="CF130" s="233"/>
      <c r="CG130" s="233"/>
      <c r="CH130" s="233"/>
      <c r="CI130" s="233"/>
      <c r="CJ130" s="233"/>
      <c r="CK130" s="233"/>
      <c r="CL130" s="233"/>
      <c r="CM130" s="233"/>
      <c r="CN130" s="233"/>
      <c r="CO130" s="233"/>
      <c r="CP130" s="233"/>
      <c r="CQ130" s="233"/>
      <c r="CR130" s="233"/>
      <c r="CS130" s="233"/>
      <c r="CT130" s="233"/>
      <c r="CU130" s="233"/>
      <c r="CV130" s="233"/>
      <c r="CW130" s="233"/>
      <c r="CX130" s="233"/>
      <c r="CY130" s="233"/>
      <c r="CZ130" s="233"/>
      <c r="DA130" s="233"/>
      <c r="DB130" s="233"/>
      <c r="DC130" s="233"/>
      <c r="DD130" s="233"/>
      <c r="DE130" s="233"/>
      <c r="DF130" s="233"/>
      <c r="DG130" s="233"/>
      <c r="DH130" s="233"/>
      <c r="DI130" s="233"/>
      <c r="DJ130" s="233"/>
      <c r="DK130" s="233"/>
      <c r="DL130" s="233"/>
      <c r="DM130" s="233"/>
      <c r="DN130" s="233"/>
      <c r="DO130" s="233"/>
      <c r="DP130" s="210"/>
      <c r="DQ130" s="210"/>
      <c r="DR130" s="210"/>
      <c r="DS130" s="210"/>
      <c r="DT130" s="210"/>
      <c r="DU130" s="210"/>
      <c r="DV130" s="210"/>
      <c r="DW130" s="210"/>
      <c r="DX130" s="210"/>
      <c r="DY130" s="210"/>
      <c r="DZ130" s="210"/>
    </row>
    <row r="131" spans="1:131" s="207"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50124576</v>
      </c>
      <c r="AB131" s="777"/>
      <c r="AC131" s="777"/>
      <c r="AD131" s="777"/>
      <c r="AE131" s="778"/>
      <c r="AF131" s="779">
        <v>50905180</v>
      </c>
      <c r="AG131" s="777"/>
      <c r="AH131" s="777"/>
      <c r="AI131" s="777"/>
      <c r="AJ131" s="778"/>
      <c r="AK131" s="779">
        <v>54169859</v>
      </c>
      <c r="AL131" s="777"/>
      <c r="AM131" s="777"/>
      <c r="AN131" s="777"/>
      <c r="AO131" s="778"/>
      <c r="AP131" s="780"/>
      <c r="AQ131" s="781"/>
      <c r="AR131" s="781"/>
      <c r="AS131" s="781"/>
      <c r="AT131" s="782"/>
      <c r="AU131" s="210"/>
      <c r="AV131" s="210"/>
      <c r="AW131" s="210"/>
      <c r="AX131" s="742" t="s">
        <v>470</v>
      </c>
      <c r="AY131" s="743"/>
      <c r="AZ131" s="743"/>
      <c r="BA131" s="743"/>
      <c r="BB131" s="743"/>
      <c r="BC131" s="743"/>
      <c r="BD131" s="743"/>
      <c r="BE131" s="744"/>
      <c r="BF131" s="745">
        <v>24.9</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3"/>
      <c r="CB131" s="233"/>
      <c r="CC131" s="233"/>
      <c r="CD131" s="233"/>
      <c r="CE131" s="233"/>
      <c r="CF131" s="233"/>
      <c r="CG131" s="233"/>
      <c r="CH131" s="233"/>
      <c r="CI131" s="233"/>
      <c r="CJ131" s="233"/>
      <c r="CK131" s="233"/>
      <c r="CL131" s="233"/>
      <c r="CM131" s="233"/>
      <c r="CN131" s="233"/>
      <c r="CO131" s="233"/>
      <c r="CP131" s="233"/>
      <c r="CQ131" s="233"/>
      <c r="CR131" s="233"/>
      <c r="CS131" s="233"/>
      <c r="CT131" s="233"/>
      <c r="CU131" s="233"/>
      <c r="CV131" s="233"/>
      <c r="CW131" s="233"/>
      <c r="CX131" s="233"/>
      <c r="CY131" s="233"/>
      <c r="CZ131" s="233"/>
      <c r="DA131" s="233"/>
      <c r="DB131" s="233"/>
      <c r="DC131" s="233"/>
      <c r="DD131" s="233"/>
      <c r="DE131" s="233"/>
      <c r="DF131" s="233"/>
      <c r="DG131" s="233"/>
      <c r="DH131" s="233"/>
      <c r="DI131" s="233"/>
      <c r="DJ131" s="233"/>
      <c r="DK131" s="233"/>
      <c r="DL131" s="233"/>
      <c r="DM131" s="233"/>
      <c r="DN131" s="233"/>
      <c r="DO131" s="233"/>
      <c r="DP131" s="210"/>
      <c r="DQ131" s="210"/>
      <c r="DR131" s="210"/>
      <c r="DS131" s="210"/>
      <c r="DT131" s="210"/>
      <c r="DU131" s="210"/>
      <c r="DV131" s="210"/>
      <c r="DW131" s="210"/>
      <c r="DX131" s="210"/>
      <c r="DY131" s="210"/>
      <c r="DZ131" s="210"/>
    </row>
    <row r="132" spans="1:131" s="207"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1.561728921</v>
      </c>
      <c r="AB132" s="758"/>
      <c r="AC132" s="758"/>
      <c r="AD132" s="758"/>
      <c r="AE132" s="759"/>
      <c r="AF132" s="760">
        <v>1.9578252410000001</v>
      </c>
      <c r="AG132" s="758"/>
      <c r="AH132" s="758"/>
      <c r="AI132" s="758"/>
      <c r="AJ132" s="759"/>
      <c r="AK132" s="760">
        <v>2.8433321189999998</v>
      </c>
      <c r="AL132" s="758"/>
      <c r="AM132" s="758"/>
      <c r="AN132" s="758"/>
      <c r="AO132" s="759"/>
      <c r="AP132" s="761"/>
      <c r="AQ132" s="762"/>
      <c r="AR132" s="762"/>
      <c r="AS132" s="762"/>
      <c r="AT132" s="763"/>
      <c r="AU132" s="234"/>
      <c r="AV132" s="210"/>
      <c r="AW132" s="210"/>
      <c r="AX132" s="210"/>
      <c r="AY132" s="210"/>
      <c r="AZ132" s="210"/>
      <c r="BA132" s="210"/>
      <c r="BB132" s="210"/>
      <c r="BC132" s="210"/>
      <c r="BD132" s="210"/>
      <c r="BE132" s="210"/>
      <c r="BF132" s="210"/>
      <c r="BG132" s="210"/>
      <c r="BH132" s="210"/>
      <c r="BI132" s="210"/>
      <c r="BJ132" s="210"/>
      <c r="BK132" s="210"/>
      <c r="BL132" s="210"/>
      <c r="BM132" s="210"/>
      <c r="BN132" s="210"/>
      <c r="BO132" s="210"/>
      <c r="BP132" s="210"/>
      <c r="BQ132" s="210"/>
      <c r="BR132" s="210"/>
      <c r="BS132" s="211"/>
      <c r="BT132" s="210"/>
      <c r="BU132" s="210"/>
      <c r="BV132" s="210"/>
      <c r="BW132" s="210"/>
      <c r="BX132" s="210"/>
      <c r="BY132" s="210"/>
      <c r="BZ132" s="210"/>
      <c r="CA132" s="233"/>
      <c r="CB132" s="233"/>
      <c r="CC132" s="233"/>
      <c r="CD132" s="233"/>
      <c r="CE132" s="233"/>
      <c r="CF132" s="233"/>
      <c r="CG132" s="233"/>
      <c r="CH132" s="233"/>
      <c r="CI132" s="233"/>
      <c r="CJ132" s="233"/>
      <c r="CK132" s="233"/>
      <c r="CL132" s="233"/>
      <c r="CM132" s="233"/>
      <c r="CN132" s="233"/>
      <c r="CO132" s="233"/>
      <c r="CP132" s="233"/>
      <c r="CQ132" s="233"/>
      <c r="CR132" s="233"/>
      <c r="CS132" s="233"/>
      <c r="CT132" s="233"/>
      <c r="CU132" s="233"/>
      <c r="CV132" s="233"/>
      <c r="CW132" s="233"/>
      <c r="CX132" s="233"/>
      <c r="CY132" s="233"/>
      <c r="CZ132" s="233"/>
      <c r="DA132" s="233"/>
      <c r="DB132" s="233"/>
      <c r="DC132" s="233"/>
      <c r="DD132" s="233"/>
      <c r="DE132" s="233"/>
      <c r="DF132" s="233"/>
      <c r="DG132" s="233"/>
      <c r="DH132" s="233"/>
      <c r="DI132" s="233"/>
      <c r="DJ132" s="233"/>
      <c r="DK132" s="233"/>
      <c r="DL132" s="233"/>
      <c r="DM132" s="233"/>
      <c r="DN132" s="233"/>
      <c r="DO132" s="233"/>
      <c r="DP132" s="210"/>
      <c r="DQ132" s="210"/>
      <c r="DR132" s="210"/>
      <c r="DS132" s="210"/>
      <c r="DT132" s="210"/>
      <c r="DU132" s="210"/>
      <c r="DV132" s="210"/>
      <c r="DW132" s="210"/>
      <c r="DX132" s="210"/>
      <c r="DY132" s="210"/>
      <c r="DZ132" s="210"/>
    </row>
    <row r="133" spans="1:131" s="207"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1.1000000000000001</v>
      </c>
      <c r="AB133" s="737"/>
      <c r="AC133" s="737"/>
      <c r="AD133" s="737"/>
      <c r="AE133" s="738"/>
      <c r="AF133" s="736">
        <v>1.5</v>
      </c>
      <c r="AG133" s="737"/>
      <c r="AH133" s="737"/>
      <c r="AI133" s="737"/>
      <c r="AJ133" s="738"/>
      <c r="AK133" s="736">
        <v>2.1</v>
      </c>
      <c r="AL133" s="737"/>
      <c r="AM133" s="737"/>
      <c r="AN133" s="737"/>
      <c r="AO133" s="738"/>
      <c r="AP133" s="739"/>
      <c r="AQ133" s="740"/>
      <c r="AR133" s="740"/>
      <c r="AS133" s="740"/>
      <c r="AT133" s="741"/>
      <c r="AU133" s="210"/>
      <c r="AV133" s="210"/>
      <c r="AW133" s="210"/>
      <c r="AX133" s="210"/>
      <c r="AY133" s="210"/>
      <c r="AZ133" s="210"/>
      <c r="BA133" s="210"/>
      <c r="BB133" s="210"/>
      <c r="BC133" s="210"/>
      <c r="BD133" s="210"/>
      <c r="BE133" s="210"/>
      <c r="BF133" s="210"/>
      <c r="BG133" s="210"/>
      <c r="BH133" s="210"/>
      <c r="BI133" s="210"/>
      <c r="BJ133" s="210"/>
      <c r="BK133" s="210"/>
      <c r="BL133" s="210"/>
      <c r="BM133" s="210"/>
      <c r="BN133" s="233"/>
      <c r="BO133" s="233"/>
      <c r="BP133" s="233"/>
      <c r="BQ133" s="233"/>
      <c r="BR133" s="233"/>
      <c r="BS133" s="233"/>
      <c r="BT133" s="233"/>
      <c r="BU133" s="233"/>
      <c r="BV133" s="233"/>
      <c r="BW133" s="233"/>
      <c r="BX133" s="233"/>
      <c r="BY133" s="233"/>
      <c r="BZ133" s="233"/>
      <c r="CA133" s="233"/>
      <c r="CB133" s="233"/>
      <c r="CC133" s="233"/>
      <c r="CD133" s="233"/>
      <c r="CE133" s="233"/>
      <c r="CF133" s="233"/>
      <c r="CG133" s="233"/>
      <c r="CH133" s="233"/>
      <c r="CI133" s="233"/>
      <c r="CJ133" s="233"/>
      <c r="CK133" s="233"/>
      <c r="CL133" s="233"/>
      <c r="CM133" s="233"/>
      <c r="CN133" s="233"/>
      <c r="CO133" s="233"/>
      <c r="CP133" s="233"/>
      <c r="CQ133" s="233"/>
      <c r="CR133" s="233"/>
      <c r="CS133" s="233"/>
      <c r="CT133" s="233"/>
      <c r="CU133" s="233"/>
      <c r="CV133" s="233"/>
      <c r="CW133" s="233"/>
      <c r="CX133" s="233"/>
      <c r="CY133" s="233"/>
      <c r="CZ133" s="233"/>
      <c r="DA133" s="233"/>
      <c r="DB133" s="233"/>
      <c r="DC133" s="233"/>
      <c r="DD133" s="233"/>
      <c r="DE133" s="233"/>
      <c r="DF133" s="233"/>
      <c r="DG133" s="233"/>
      <c r="DH133" s="233"/>
      <c r="DI133" s="233"/>
      <c r="DJ133" s="233"/>
      <c r="DK133" s="233"/>
      <c r="DL133" s="233"/>
      <c r="DM133" s="233"/>
      <c r="DN133" s="233"/>
      <c r="DO133" s="233"/>
      <c r="DP133" s="210"/>
      <c r="DQ133" s="210"/>
      <c r="DR133" s="210"/>
      <c r="DS133" s="210"/>
      <c r="DT133" s="210"/>
      <c r="DU133" s="210"/>
      <c r="DV133" s="210"/>
      <c r="DW133" s="210"/>
      <c r="DX133" s="210"/>
      <c r="DY133" s="210"/>
      <c r="DZ133" s="210"/>
    </row>
    <row r="134" spans="1:131" ht="11.25" customHeight="1" x14ac:dyDescent="0.2">
      <c r="A134" s="235"/>
      <c r="B134" s="235"/>
      <c r="C134" s="235"/>
      <c r="D134" s="235"/>
      <c r="E134" s="235"/>
      <c r="F134" s="235"/>
      <c r="G134" s="235"/>
      <c r="H134" s="235"/>
      <c r="I134" s="235"/>
      <c r="J134" s="235"/>
      <c r="K134" s="235"/>
      <c r="L134" s="235"/>
      <c r="M134" s="235"/>
      <c r="N134" s="235"/>
      <c r="O134" s="235"/>
      <c r="P134" s="235"/>
      <c r="Q134" s="235"/>
      <c r="R134" s="235"/>
      <c r="S134" s="235"/>
      <c r="T134" s="235"/>
      <c r="U134" s="235"/>
      <c r="V134" s="235"/>
      <c r="W134" s="235"/>
      <c r="X134" s="235"/>
      <c r="Y134" s="235"/>
      <c r="Z134" s="235"/>
      <c r="AA134" s="235"/>
      <c r="AB134" s="235"/>
      <c r="AC134" s="235"/>
      <c r="AD134" s="235"/>
      <c r="AE134" s="235"/>
      <c r="AF134" s="235"/>
      <c r="AG134" s="235"/>
      <c r="AH134" s="235"/>
      <c r="AI134" s="235"/>
      <c r="AJ134" s="235"/>
      <c r="AK134" s="235"/>
      <c r="AL134" s="235"/>
      <c r="AM134" s="235"/>
      <c r="AN134" s="235"/>
      <c r="AO134" s="235"/>
      <c r="AP134" s="235"/>
      <c r="AQ134" s="235"/>
      <c r="AR134" s="235"/>
      <c r="AS134" s="235"/>
      <c r="AT134" s="235"/>
      <c r="AU134" s="210"/>
      <c r="AV134" s="210"/>
      <c r="AW134" s="210"/>
      <c r="AX134" s="210"/>
      <c r="AY134" s="210"/>
      <c r="AZ134" s="210"/>
      <c r="BA134" s="210"/>
      <c r="BB134" s="210"/>
      <c r="BC134" s="210"/>
      <c r="BD134" s="210"/>
      <c r="BE134" s="210"/>
      <c r="BF134" s="210"/>
      <c r="BG134" s="210"/>
      <c r="BH134" s="210"/>
      <c r="BI134" s="210"/>
      <c r="BJ134" s="210"/>
      <c r="BK134" s="210"/>
      <c r="BL134" s="210"/>
      <c r="BM134" s="210"/>
      <c r="BN134" s="233"/>
      <c r="BO134" s="233"/>
      <c r="BP134" s="233"/>
      <c r="BQ134" s="233"/>
      <c r="BR134" s="233"/>
      <c r="BS134" s="233"/>
      <c r="BT134" s="233"/>
      <c r="BU134" s="233"/>
      <c r="BV134" s="233"/>
      <c r="BW134" s="233"/>
      <c r="BX134" s="233"/>
      <c r="BY134" s="233"/>
      <c r="BZ134" s="233"/>
      <c r="CA134" s="233"/>
      <c r="CB134" s="233"/>
      <c r="CC134" s="233"/>
      <c r="CD134" s="233"/>
      <c r="CE134" s="233"/>
      <c r="CF134" s="233"/>
      <c r="CG134" s="233"/>
      <c r="CH134" s="233"/>
      <c r="CI134" s="233"/>
      <c r="CJ134" s="233"/>
      <c r="CK134" s="233"/>
      <c r="CL134" s="233"/>
      <c r="CM134" s="233"/>
      <c r="CN134" s="233"/>
      <c r="CO134" s="233"/>
      <c r="CP134" s="233"/>
      <c r="CQ134" s="233"/>
      <c r="CR134" s="233"/>
      <c r="CS134" s="233"/>
      <c r="CT134" s="233"/>
      <c r="CU134" s="233"/>
      <c r="CV134" s="233"/>
      <c r="CW134" s="233"/>
      <c r="CX134" s="233"/>
      <c r="CY134" s="233"/>
      <c r="CZ134" s="233"/>
      <c r="DA134" s="233"/>
      <c r="DB134" s="233"/>
      <c r="DC134" s="233"/>
      <c r="DD134" s="233"/>
      <c r="DE134" s="233"/>
      <c r="DF134" s="233"/>
      <c r="DG134" s="233"/>
      <c r="DH134" s="233"/>
      <c r="DI134" s="233"/>
      <c r="DJ134" s="233"/>
      <c r="DK134" s="233"/>
      <c r="DL134" s="233"/>
      <c r="DM134" s="233"/>
      <c r="DN134" s="233"/>
      <c r="DO134" s="233"/>
      <c r="DP134" s="210"/>
      <c r="DQ134" s="210"/>
      <c r="DR134" s="210"/>
      <c r="DS134" s="210"/>
      <c r="DT134" s="210"/>
      <c r="DU134" s="210"/>
      <c r="DV134" s="210"/>
      <c r="DW134" s="210"/>
      <c r="DX134" s="210"/>
      <c r="DY134" s="210"/>
      <c r="DZ134" s="210"/>
      <c r="EA134" s="207"/>
    </row>
    <row r="135" spans="1:131" ht="14.4" hidden="1" x14ac:dyDescent="0.2">
      <c r="AU135" s="235"/>
      <c r="AV135" s="235"/>
      <c r="AW135" s="235"/>
      <c r="AX135" s="235"/>
      <c r="AY135" s="235"/>
      <c r="AZ135" s="235"/>
      <c r="BA135" s="235"/>
      <c r="BB135" s="235"/>
      <c r="BC135" s="235"/>
      <c r="BD135" s="235"/>
      <c r="BE135" s="235"/>
      <c r="BF135" s="235"/>
      <c r="BG135" s="235"/>
      <c r="BH135" s="235"/>
      <c r="BI135" s="235"/>
      <c r="BJ135" s="235"/>
      <c r="BK135" s="235"/>
      <c r="BL135" s="235"/>
      <c r="BM135" s="235"/>
      <c r="BN135" s="235"/>
      <c r="BO135" s="235"/>
      <c r="BP135" s="235"/>
      <c r="BQ135" s="235"/>
      <c r="BR135" s="235"/>
      <c r="BS135" s="235"/>
      <c r="BT135" s="235"/>
      <c r="BU135" s="235"/>
      <c r="BV135" s="235"/>
      <c r="BW135" s="235"/>
      <c r="BX135" s="235"/>
      <c r="BY135" s="235"/>
      <c r="BZ135" s="235"/>
      <c r="CA135" s="235"/>
      <c r="CB135" s="235"/>
      <c r="CC135" s="235"/>
      <c r="CD135" s="235"/>
      <c r="CE135" s="235"/>
      <c r="CF135" s="235"/>
      <c r="CG135" s="235"/>
      <c r="CH135" s="235"/>
      <c r="CI135" s="235"/>
      <c r="CJ135" s="235"/>
      <c r="CK135" s="235"/>
      <c r="CL135" s="235"/>
      <c r="CM135" s="235"/>
      <c r="CN135" s="235"/>
      <c r="CO135" s="235"/>
      <c r="CP135" s="235"/>
      <c r="CQ135" s="235"/>
      <c r="CR135" s="235"/>
      <c r="CS135" s="235"/>
      <c r="CT135" s="235"/>
      <c r="CU135" s="235"/>
      <c r="CV135" s="235"/>
      <c r="CW135" s="235"/>
      <c r="CX135" s="235"/>
      <c r="CY135" s="235"/>
      <c r="CZ135" s="235"/>
      <c r="DA135" s="235"/>
      <c r="DB135" s="235"/>
      <c r="DC135" s="235"/>
      <c r="DD135" s="235"/>
      <c r="DE135" s="235"/>
      <c r="DF135" s="235"/>
      <c r="DG135" s="235"/>
      <c r="DH135" s="235"/>
      <c r="DI135" s="235"/>
      <c r="DJ135" s="235"/>
      <c r="DK135" s="235"/>
      <c r="DL135" s="235"/>
      <c r="DM135" s="235"/>
      <c r="DN135" s="235"/>
      <c r="DO135" s="235"/>
      <c r="DP135" s="235"/>
      <c r="DQ135" s="235"/>
      <c r="DR135" s="235"/>
      <c r="DS135" s="235"/>
      <c r="DT135" s="235"/>
      <c r="DU135" s="235"/>
      <c r="DV135" s="235"/>
      <c r="DW135" s="235"/>
      <c r="DX135" s="235"/>
      <c r="DY135" s="235"/>
      <c r="DZ135" s="235"/>
    </row>
  </sheetData>
  <sheetProtection algorithmName="SHA-512" hashValue="5LaA6NHIRr8g07mPhh24Coj3SmKY8o279A9jlH72fYM/Mvq/kiCZHFyk7xE3qF7xW8rnRjziNxshvQ8j825Qww==" saltValue="gpd11HcbZHtv5tpo1UUR4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37" customWidth="1"/>
    <col min="121" max="121" width="0" style="236" hidden="1" customWidth="1"/>
    <col min="122" max="16384" width="9" style="236" hidden="1"/>
  </cols>
  <sheetData>
    <row r="1" spans="1:120" ht="13.2"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36"/>
    </row>
    <row r="17" spans="119:120" ht="13.2" x14ac:dyDescent="0.2">
      <c r="DP17" s="236"/>
    </row>
    <row r="18" spans="119:120" ht="13.2" x14ac:dyDescent="0.2"/>
    <row r="19" spans="119:120" ht="13.2" x14ac:dyDescent="0.2"/>
    <row r="20" spans="119:120" ht="13.2" x14ac:dyDescent="0.2">
      <c r="DO20" s="236"/>
      <c r="DP20" s="236"/>
    </row>
    <row r="21" spans="119:120" ht="13.2" x14ac:dyDescent="0.2">
      <c r="DP21" s="236"/>
    </row>
    <row r="22" spans="119:120" ht="13.2" x14ac:dyDescent="0.2"/>
    <row r="23" spans="119:120" ht="13.2" x14ac:dyDescent="0.2">
      <c r="DO23" s="236"/>
      <c r="DP23" s="236"/>
    </row>
    <row r="24" spans="119:120" ht="13.2" x14ac:dyDescent="0.2">
      <c r="DP24" s="236"/>
    </row>
    <row r="25" spans="119:120" ht="13.2" x14ac:dyDescent="0.2">
      <c r="DP25" s="236"/>
    </row>
    <row r="26" spans="119:120" ht="13.2" x14ac:dyDescent="0.2">
      <c r="DO26" s="236"/>
      <c r="DP26" s="236"/>
    </row>
    <row r="27" spans="119:120" ht="13.2" x14ac:dyDescent="0.2"/>
    <row r="28" spans="119:120" ht="13.2" x14ac:dyDescent="0.2">
      <c r="DO28" s="236"/>
      <c r="DP28" s="236"/>
    </row>
    <row r="29" spans="119:120" ht="13.2" x14ac:dyDescent="0.2">
      <c r="DP29" s="236"/>
    </row>
    <row r="30" spans="119:120" ht="13.2" x14ac:dyDescent="0.2"/>
    <row r="31" spans="119:120" ht="13.2" x14ac:dyDescent="0.2">
      <c r="DO31" s="236"/>
      <c r="DP31" s="236"/>
    </row>
    <row r="32" spans="119:120" ht="13.2" x14ac:dyDescent="0.2"/>
    <row r="33" spans="98:120" ht="13.2" x14ac:dyDescent="0.2">
      <c r="DO33" s="236"/>
      <c r="DP33" s="236"/>
    </row>
    <row r="34" spans="98:120" ht="13.2" x14ac:dyDescent="0.2">
      <c r="DM34" s="236"/>
    </row>
    <row r="35" spans="98:120" ht="13.2" x14ac:dyDescent="0.2">
      <c r="CT35" s="236"/>
      <c r="CU35" s="236"/>
      <c r="CV35" s="236"/>
      <c r="CY35" s="236"/>
      <c r="CZ35" s="236"/>
      <c r="DA35" s="236"/>
      <c r="DD35" s="236"/>
      <c r="DE35" s="236"/>
      <c r="DF35" s="236"/>
      <c r="DI35" s="236"/>
      <c r="DJ35" s="236"/>
      <c r="DK35" s="236"/>
      <c r="DM35" s="236"/>
      <c r="DN35" s="236"/>
      <c r="DO35" s="236"/>
      <c r="DP35" s="236"/>
    </row>
    <row r="36" spans="98:120" ht="13.2" x14ac:dyDescent="0.2"/>
    <row r="37" spans="98:120" ht="13.2" x14ac:dyDescent="0.2">
      <c r="CW37" s="236"/>
      <c r="DB37" s="236"/>
      <c r="DG37" s="236"/>
      <c r="DL37" s="236"/>
      <c r="DP37" s="236"/>
    </row>
    <row r="38" spans="98:120" ht="13.2" x14ac:dyDescent="0.2">
      <c r="CT38" s="236"/>
      <c r="CU38" s="236"/>
      <c r="CV38" s="236"/>
      <c r="CW38" s="236"/>
      <c r="CY38" s="236"/>
      <c r="CZ38" s="236"/>
      <c r="DA38" s="236"/>
      <c r="DB38" s="236"/>
      <c r="DD38" s="236"/>
      <c r="DE38" s="236"/>
      <c r="DF38" s="236"/>
      <c r="DG38" s="236"/>
      <c r="DI38" s="236"/>
      <c r="DJ38" s="236"/>
      <c r="DK38" s="236"/>
      <c r="DL38" s="236"/>
      <c r="DN38" s="236"/>
      <c r="DO38" s="236"/>
      <c r="DP38" s="236"/>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36"/>
      <c r="DO49" s="236"/>
      <c r="DP49" s="236"/>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36"/>
      <c r="CS63" s="236"/>
      <c r="CX63" s="236"/>
      <c r="DC63" s="236"/>
      <c r="DH63" s="236"/>
    </row>
    <row r="64" spans="22:120" ht="13.2" x14ac:dyDescent="0.2">
      <c r="V64" s="236"/>
    </row>
    <row r="65" spans="15:120" ht="13.2" x14ac:dyDescent="0.2">
      <c r="X65" s="236"/>
      <c r="Z65" s="236"/>
      <c r="AA65" s="236"/>
      <c r="AB65" s="236"/>
      <c r="AC65" s="236"/>
      <c r="AD65" s="236"/>
      <c r="AE65" s="236"/>
      <c r="AF65" s="236"/>
      <c r="AG65" s="236"/>
      <c r="AH65" s="236"/>
      <c r="AI65" s="236"/>
      <c r="AJ65" s="236"/>
      <c r="AK65" s="236"/>
      <c r="AL65" s="236"/>
      <c r="AM65" s="236"/>
      <c r="AN65" s="236"/>
      <c r="AO65" s="236"/>
      <c r="AP65" s="236"/>
      <c r="AQ65" s="236"/>
      <c r="AR65" s="236"/>
      <c r="AS65" s="236"/>
      <c r="AT65" s="236"/>
      <c r="AU65" s="236"/>
      <c r="AV65" s="236"/>
      <c r="AW65" s="236"/>
      <c r="AX65" s="236"/>
      <c r="AY65" s="236"/>
      <c r="AZ65" s="236"/>
      <c r="BA65" s="236"/>
      <c r="BB65" s="236"/>
      <c r="BC65" s="236"/>
      <c r="BD65" s="236"/>
      <c r="BE65" s="236"/>
      <c r="BF65" s="236"/>
      <c r="BG65" s="236"/>
      <c r="BH65" s="236"/>
      <c r="BI65" s="236"/>
      <c r="BJ65" s="236"/>
      <c r="BK65" s="236"/>
      <c r="BL65" s="236"/>
      <c r="BM65" s="236"/>
      <c r="BN65" s="236"/>
      <c r="BO65" s="236"/>
      <c r="BP65" s="236"/>
      <c r="BQ65" s="236"/>
      <c r="BR65" s="236"/>
      <c r="BS65" s="236"/>
      <c r="BT65" s="236"/>
      <c r="BU65" s="236"/>
      <c r="BV65" s="236"/>
      <c r="BW65" s="236"/>
      <c r="BX65" s="236"/>
      <c r="BY65" s="236"/>
      <c r="BZ65" s="236"/>
      <c r="CA65" s="236"/>
      <c r="CB65" s="236"/>
      <c r="CC65" s="236"/>
      <c r="CD65" s="236"/>
      <c r="CE65" s="236"/>
      <c r="CF65" s="236"/>
      <c r="CG65" s="236"/>
      <c r="CH65" s="236"/>
      <c r="CI65" s="236"/>
      <c r="CJ65" s="236"/>
      <c r="CK65" s="236"/>
      <c r="CL65" s="236"/>
      <c r="CM65" s="236"/>
      <c r="CN65" s="236"/>
      <c r="CO65" s="236"/>
      <c r="CP65" s="236"/>
      <c r="CQ65" s="236"/>
      <c r="CR65" s="236"/>
      <c r="CU65" s="236"/>
      <c r="CZ65" s="236"/>
      <c r="DE65" s="236"/>
      <c r="DJ65" s="236"/>
    </row>
    <row r="66" spans="15:120" ht="13.2" x14ac:dyDescent="0.2">
      <c r="Q66" s="236"/>
      <c r="S66" s="236"/>
      <c r="U66" s="236"/>
      <c r="DM66" s="236"/>
    </row>
    <row r="67" spans="15:120" ht="13.2" x14ac:dyDescent="0.2">
      <c r="O67" s="236"/>
      <c r="P67" s="236"/>
      <c r="R67" s="236"/>
      <c r="T67" s="236"/>
      <c r="Y67" s="236"/>
      <c r="CT67" s="236"/>
      <c r="CV67" s="236"/>
      <c r="CW67" s="236"/>
      <c r="CY67" s="236"/>
      <c r="DA67" s="236"/>
      <c r="DB67" s="236"/>
      <c r="DD67" s="236"/>
      <c r="DF67" s="236"/>
      <c r="DG67" s="236"/>
      <c r="DI67" s="236"/>
      <c r="DK67" s="236"/>
      <c r="DL67" s="236"/>
      <c r="DN67" s="236"/>
      <c r="DO67" s="236"/>
      <c r="DP67" s="236"/>
    </row>
    <row r="68" spans="15:120" ht="13.2" x14ac:dyDescent="0.2"/>
    <row r="69" spans="15:120" ht="13.2" x14ac:dyDescent="0.2"/>
    <row r="70" spans="15:120" ht="13.2" x14ac:dyDescent="0.2"/>
    <row r="71" spans="15:120" ht="13.2" x14ac:dyDescent="0.2"/>
    <row r="72" spans="15:120" ht="13.2" x14ac:dyDescent="0.2">
      <c r="DP72" s="236"/>
    </row>
    <row r="73" spans="15:120" ht="13.2" x14ac:dyDescent="0.2">
      <c r="DP73" s="236"/>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36"/>
      <c r="CX96" s="236"/>
      <c r="DC96" s="236"/>
      <c r="DH96" s="236"/>
    </row>
    <row r="97" spans="24:120" ht="13.2" x14ac:dyDescent="0.2">
      <c r="CS97" s="236"/>
      <c r="CX97" s="236"/>
      <c r="DC97" s="236"/>
      <c r="DH97" s="236"/>
      <c r="DP97" s="237" t="s">
        <v>474</v>
      </c>
    </row>
    <row r="98" spans="24:120" ht="13.2" hidden="1" x14ac:dyDescent="0.2">
      <c r="CS98" s="236"/>
      <c r="CX98" s="236"/>
      <c r="DC98" s="236"/>
      <c r="DH98" s="236"/>
    </row>
    <row r="99" spans="24:120" ht="13.2" hidden="1" x14ac:dyDescent="0.2">
      <c r="CS99" s="236"/>
      <c r="CX99" s="236"/>
      <c r="DC99" s="236"/>
      <c r="DH99" s="236"/>
    </row>
    <row r="101" spans="24:120" ht="12" hidden="1" customHeight="1" x14ac:dyDescent="0.2">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c r="AW101" s="236"/>
      <c r="AX101" s="236"/>
      <c r="AY101" s="236"/>
      <c r="AZ101" s="236"/>
      <c r="BA101" s="236"/>
      <c r="BB101" s="236"/>
      <c r="BC101" s="236"/>
      <c r="BD101" s="236"/>
      <c r="BE101" s="236"/>
      <c r="BF101" s="236"/>
      <c r="BG101" s="236"/>
      <c r="BH101" s="236"/>
      <c r="BI101" s="236"/>
      <c r="BJ101" s="236"/>
      <c r="BK101" s="236"/>
      <c r="BL101" s="236"/>
      <c r="BM101" s="236"/>
      <c r="BN101" s="236"/>
      <c r="BO101" s="236"/>
      <c r="BP101" s="236"/>
      <c r="BQ101" s="236"/>
      <c r="BR101" s="236"/>
      <c r="BS101" s="236"/>
      <c r="BT101" s="236"/>
      <c r="BU101" s="236"/>
      <c r="BV101" s="236"/>
      <c r="BW101" s="236"/>
      <c r="BX101" s="236"/>
      <c r="BY101" s="236"/>
      <c r="BZ101" s="236"/>
      <c r="CA101" s="236"/>
      <c r="CB101" s="236"/>
      <c r="CC101" s="236"/>
      <c r="CD101" s="236"/>
      <c r="CE101" s="236"/>
      <c r="CF101" s="236"/>
      <c r="CG101" s="236"/>
      <c r="CH101" s="236"/>
      <c r="CI101" s="236"/>
      <c r="CJ101" s="236"/>
      <c r="CK101" s="236"/>
      <c r="CL101" s="236"/>
      <c r="CM101" s="236"/>
      <c r="CN101" s="236"/>
      <c r="CO101" s="236"/>
      <c r="CP101" s="236"/>
      <c r="CQ101" s="236"/>
      <c r="CR101" s="236"/>
      <c r="CU101" s="236"/>
      <c r="CZ101" s="236"/>
      <c r="DE101" s="236"/>
      <c r="DJ101" s="236"/>
    </row>
    <row r="102" spans="24:120" ht="1.5" hidden="1" customHeight="1" x14ac:dyDescent="0.2">
      <c r="CU102" s="236"/>
      <c r="CZ102" s="236"/>
      <c r="DE102" s="236"/>
      <c r="DJ102" s="236"/>
      <c r="DM102" s="236"/>
    </row>
    <row r="103" spans="24:120" ht="13.2" hidden="1" x14ac:dyDescent="0.2">
      <c r="CT103" s="236"/>
      <c r="CV103" s="236"/>
      <c r="CW103" s="236"/>
      <c r="CY103" s="236"/>
      <c r="DA103" s="236"/>
      <c r="DB103" s="236"/>
      <c r="DD103" s="236"/>
      <c r="DF103" s="236"/>
      <c r="DG103" s="236"/>
      <c r="DI103" s="236"/>
      <c r="DK103" s="236"/>
      <c r="DL103" s="236"/>
      <c r="DM103" s="236"/>
      <c r="DN103" s="236"/>
      <c r="DO103" s="236"/>
      <c r="DP103" s="236"/>
    </row>
    <row r="104" spans="24:120" ht="13.2" hidden="1" x14ac:dyDescent="0.2">
      <c r="CV104" s="236"/>
      <c r="CW104" s="236"/>
      <c r="DA104" s="236"/>
      <c r="DB104" s="236"/>
      <c r="DF104" s="236"/>
      <c r="DG104" s="236"/>
      <c r="DK104" s="236"/>
      <c r="DL104" s="236"/>
      <c r="DN104" s="236"/>
      <c r="DO104" s="236"/>
      <c r="DP104" s="236"/>
    </row>
    <row r="105" spans="24:120" ht="12.75" hidden="1" customHeight="1" x14ac:dyDescent="0.2"/>
  </sheetData>
  <sheetProtection algorithmName="SHA-512" hashValue="O2FXGSM5zY2sF/f7YDQlTaNCLD3G9t/YSB96n8nLM7pLda47kMaPbvWIYeQpvbwPcBGVvOfb3vPMc0g4muRC5w==" saltValue="XP+NGubohXqovDj5aGi1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37" customWidth="1"/>
    <col min="117" max="16384" width="9" style="236" hidden="1"/>
  </cols>
  <sheetData>
    <row r="1" spans="2:116" ht="13.2"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row>
    <row r="2" spans="2:116" ht="13.2" x14ac:dyDescent="0.2"/>
    <row r="3" spans="2:116" ht="13.2" x14ac:dyDescent="0.2"/>
    <row r="4" spans="2:116" ht="13.2" x14ac:dyDescent="0.2">
      <c r="R4" s="236"/>
      <c r="S4" s="236"/>
      <c r="T4" s="236"/>
      <c r="U4" s="236"/>
      <c r="V4" s="236"/>
      <c r="W4" s="236"/>
      <c r="X4" s="236"/>
      <c r="Y4" s="236"/>
      <c r="Z4" s="236"/>
      <c r="AA4" s="236"/>
      <c r="AB4" s="236"/>
      <c r="AC4" s="236"/>
      <c r="AD4" s="236"/>
      <c r="AE4" s="236"/>
      <c r="AF4" s="236"/>
      <c r="AG4" s="236"/>
      <c r="AH4" s="236"/>
      <c r="AI4" s="236"/>
      <c r="AJ4" s="236"/>
      <c r="AK4" s="236"/>
      <c r="AL4" s="236"/>
      <c r="AM4" s="236"/>
      <c r="AN4" s="236"/>
      <c r="AO4" s="236"/>
      <c r="AP4" s="236"/>
      <c r="AQ4" s="236"/>
      <c r="AR4" s="236"/>
      <c r="AS4" s="236"/>
      <c r="AT4" s="236"/>
      <c r="AU4" s="236"/>
      <c r="AV4" s="236"/>
      <c r="AW4" s="236"/>
      <c r="AX4" s="236"/>
      <c r="AY4" s="236"/>
      <c r="AZ4" s="236"/>
      <c r="BA4" s="236"/>
      <c r="BB4" s="236"/>
      <c r="BC4" s="236"/>
      <c r="BD4" s="236"/>
      <c r="BE4" s="236"/>
      <c r="BF4" s="236"/>
      <c r="BG4" s="236"/>
      <c r="BH4" s="236"/>
      <c r="BI4" s="236"/>
      <c r="BJ4" s="236"/>
      <c r="BK4" s="236"/>
      <c r="BL4" s="236"/>
      <c r="BM4" s="236"/>
      <c r="BN4" s="236"/>
      <c r="BO4" s="236"/>
      <c r="BP4" s="236"/>
      <c r="BQ4" s="236"/>
      <c r="BR4" s="236"/>
      <c r="BS4" s="236"/>
      <c r="BT4" s="236"/>
      <c r="BU4" s="236"/>
      <c r="BV4" s="236"/>
      <c r="BW4" s="236"/>
      <c r="BX4" s="236"/>
      <c r="BY4" s="236"/>
      <c r="BZ4" s="236"/>
      <c r="CA4" s="236"/>
      <c r="CB4" s="236"/>
      <c r="CC4" s="236"/>
      <c r="CD4" s="236"/>
      <c r="CE4" s="236"/>
      <c r="CF4" s="236"/>
      <c r="CG4" s="236"/>
      <c r="CH4" s="236"/>
      <c r="CI4" s="236"/>
      <c r="CJ4" s="236"/>
      <c r="CK4" s="236"/>
      <c r="CL4" s="236"/>
      <c r="CM4" s="236"/>
      <c r="CN4" s="236"/>
      <c r="CO4" s="236"/>
      <c r="CP4" s="236"/>
      <c r="CQ4" s="236"/>
      <c r="CR4" s="236"/>
      <c r="CS4" s="236"/>
      <c r="CT4" s="236"/>
      <c r="CU4" s="236"/>
      <c r="CV4" s="236"/>
      <c r="CW4" s="236"/>
      <c r="CX4" s="236"/>
      <c r="CY4" s="236"/>
      <c r="CZ4" s="236"/>
      <c r="DA4" s="236"/>
      <c r="DB4" s="236"/>
      <c r="DC4" s="236"/>
      <c r="DD4" s="236"/>
      <c r="DE4" s="236"/>
      <c r="DF4" s="236"/>
      <c r="DG4" s="236"/>
      <c r="DH4" s="236"/>
      <c r="DI4" s="236"/>
      <c r="DJ4" s="236"/>
      <c r="DK4" s="236"/>
      <c r="DL4" s="236"/>
    </row>
    <row r="5" spans="2:116" ht="13.2" x14ac:dyDescent="0.2">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6"/>
      <c r="DL5" s="236"/>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6"/>
      <c r="BA18" s="236"/>
      <c r="BB18" s="236"/>
      <c r="BC18" s="236"/>
      <c r="BD18" s="236"/>
      <c r="BE18" s="236"/>
      <c r="BF18" s="236"/>
      <c r="BG18" s="236"/>
      <c r="BH18" s="236"/>
      <c r="BI18" s="236"/>
      <c r="BJ18" s="236"/>
      <c r="BK18" s="236"/>
      <c r="BL18" s="236"/>
      <c r="BM18" s="236"/>
      <c r="BN18" s="236"/>
      <c r="BO18" s="236"/>
      <c r="BP18" s="236"/>
      <c r="BQ18" s="236"/>
      <c r="BR18" s="236"/>
      <c r="BS18" s="236"/>
      <c r="BT18" s="236"/>
      <c r="BU18" s="236"/>
      <c r="BV18" s="236"/>
      <c r="BW18" s="236"/>
      <c r="BX18" s="236"/>
      <c r="BY18" s="236"/>
      <c r="BZ18" s="236"/>
      <c r="CA18" s="236"/>
      <c r="CB18" s="236"/>
      <c r="CC18" s="236"/>
      <c r="CD18" s="236"/>
      <c r="CE18" s="236"/>
      <c r="CF18" s="236"/>
      <c r="CG18" s="236"/>
      <c r="CH18" s="236"/>
      <c r="CI18" s="236"/>
      <c r="CJ18" s="236"/>
      <c r="CK18" s="236"/>
      <c r="CL18" s="236"/>
      <c r="CM18" s="236"/>
      <c r="CN18" s="236"/>
      <c r="CO18" s="236"/>
      <c r="CP18" s="236"/>
      <c r="CQ18" s="236"/>
      <c r="CR18" s="236"/>
      <c r="CS18" s="236"/>
      <c r="CT18" s="236"/>
      <c r="CU18" s="236"/>
      <c r="CV18" s="236"/>
      <c r="CW18" s="236"/>
      <c r="CX18" s="236"/>
      <c r="CY18" s="236"/>
      <c r="CZ18" s="236"/>
      <c r="DA18" s="236"/>
      <c r="DB18" s="236"/>
      <c r="DC18" s="236"/>
      <c r="DD18" s="236"/>
      <c r="DE18" s="236"/>
      <c r="DF18" s="236"/>
      <c r="DG18" s="236"/>
      <c r="DH18" s="236"/>
      <c r="DI18" s="236"/>
      <c r="DJ18" s="236"/>
      <c r="DK18" s="236"/>
      <c r="DL18" s="236"/>
    </row>
    <row r="19" spans="9:116" ht="13.2" x14ac:dyDescent="0.2"/>
    <row r="20" spans="9:116" ht="13.2" x14ac:dyDescent="0.2"/>
    <row r="21" spans="9:116" ht="13.2" x14ac:dyDescent="0.2">
      <c r="DL21" s="236"/>
    </row>
    <row r="22" spans="9:116" ht="13.2" x14ac:dyDescent="0.2">
      <c r="DI22" s="236"/>
      <c r="DJ22" s="236"/>
      <c r="DK22" s="236"/>
      <c r="DL22" s="236"/>
    </row>
    <row r="23" spans="9:116" ht="13.2" x14ac:dyDescent="0.2">
      <c r="CY23" s="236"/>
      <c r="CZ23" s="236"/>
      <c r="DA23" s="236"/>
      <c r="DB23" s="236"/>
      <c r="DC23" s="236"/>
      <c r="DD23" s="236"/>
      <c r="DE23" s="236"/>
      <c r="DF23" s="236"/>
      <c r="DG23" s="236"/>
      <c r="DH23" s="236"/>
      <c r="DI23" s="236"/>
      <c r="DJ23" s="236"/>
      <c r="DK23" s="236"/>
      <c r="DL23" s="236"/>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36"/>
      <c r="DA35" s="236"/>
      <c r="DB35" s="236"/>
      <c r="DC35" s="236"/>
      <c r="DD35" s="236"/>
      <c r="DE35" s="236"/>
      <c r="DF35" s="236"/>
      <c r="DG35" s="236"/>
      <c r="DH35" s="236"/>
      <c r="DI35" s="236"/>
      <c r="DJ35" s="236"/>
      <c r="DK35" s="236"/>
      <c r="DL35" s="236"/>
    </row>
    <row r="36" spans="15:116" ht="13.2" x14ac:dyDescent="0.2"/>
    <row r="37" spans="15:116" ht="13.2" x14ac:dyDescent="0.2">
      <c r="DL37" s="236"/>
    </row>
    <row r="38" spans="15:116" ht="13.2" x14ac:dyDescent="0.2">
      <c r="DI38" s="236"/>
      <c r="DJ38" s="236"/>
      <c r="DK38" s="236"/>
      <c r="DL38" s="236"/>
    </row>
    <row r="39" spans="15:116" ht="13.2" x14ac:dyDescent="0.2"/>
    <row r="40" spans="15:116" ht="13.2" x14ac:dyDescent="0.2"/>
    <row r="41" spans="15:116" ht="13.2" x14ac:dyDescent="0.2"/>
    <row r="42" spans="15:116" ht="13.2" x14ac:dyDescent="0.2"/>
    <row r="43" spans="15:116" ht="13.2" x14ac:dyDescent="0.2">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E43" s="236"/>
      <c r="DF43" s="236"/>
      <c r="DG43" s="236"/>
      <c r="DH43" s="236"/>
      <c r="DI43" s="236"/>
      <c r="DJ43" s="236"/>
      <c r="DK43" s="236"/>
      <c r="DL43" s="236"/>
    </row>
    <row r="44" spans="15:116" ht="13.2" x14ac:dyDescent="0.2">
      <c r="DL44" s="236"/>
    </row>
    <row r="45" spans="15:116" ht="13.2" x14ac:dyDescent="0.2"/>
    <row r="46" spans="15:116" ht="13.2" x14ac:dyDescent="0.2">
      <c r="DA46" s="236"/>
      <c r="DB46" s="236"/>
      <c r="DC46" s="236"/>
      <c r="DD46" s="236"/>
      <c r="DE46" s="236"/>
      <c r="DF46" s="236"/>
      <c r="DG46" s="236"/>
      <c r="DH46" s="236"/>
      <c r="DI46" s="236"/>
      <c r="DJ46" s="236"/>
      <c r="DK46" s="236"/>
      <c r="DL46" s="236"/>
    </row>
    <row r="47" spans="15:116" ht="13.2" x14ac:dyDescent="0.2"/>
    <row r="48" spans="15:116" ht="13.2" x14ac:dyDescent="0.2"/>
    <row r="49" spans="104:116" ht="13.2" x14ac:dyDescent="0.2"/>
    <row r="50" spans="104:116" ht="13.2" x14ac:dyDescent="0.2">
      <c r="CZ50" s="236"/>
      <c r="DA50" s="236"/>
      <c r="DB50" s="236"/>
      <c r="DC50" s="236"/>
      <c r="DD50" s="236"/>
      <c r="DE50" s="236"/>
      <c r="DF50" s="236"/>
      <c r="DG50" s="236"/>
      <c r="DH50" s="236"/>
      <c r="DI50" s="236"/>
      <c r="DJ50" s="236"/>
      <c r="DK50" s="236"/>
      <c r="DL50" s="236"/>
    </row>
    <row r="51" spans="104:116" ht="13.2" x14ac:dyDescent="0.2"/>
    <row r="52" spans="104:116" ht="13.2" x14ac:dyDescent="0.2"/>
    <row r="53" spans="104:116" ht="13.2" x14ac:dyDescent="0.2">
      <c r="DL53" s="236"/>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36"/>
      <c r="DD67" s="236"/>
      <c r="DE67" s="236"/>
      <c r="DF67" s="236"/>
      <c r="DG67" s="236"/>
      <c r="DH67" s="236"/>
      <c r="DI67" s="236"/>
      <c r="DJ67" s="236"/>
      <c r="DK67" s="236"/>
      <c r="DL67" s="236"/>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OUlalGtNNJn2o63xsPYNotVczY5Mgpmcsj8x7yUmhUyzCgQZ+iVIYfTt/j+X3JxLOaa3DtIxpOkJzJEXCP8nw==" saltValue="Ncjf4TJLjLtz7lqvebmrf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38" customWidth="1"/>
    <col min="37" max="44" width="17" style="238" customWidth="1"/>
    <col min="45" max="45" width="6.109375" style="244" customWidth="1"/>
    <col min="46" max="46" width="3" style="242" customWidth="1"/>
    <col min="47" max="47" width="19.109375" style="238" hidden="1" customWidth="1"/>
    <col min="48" max="52" width="12.6640625" style="238" hidden="1" customWidth="1"/>
    <col min="53" max="16384" width="8.6640625" style="238" hidden="1"/>
  </cols>
  <sheetData>
    <row r="1" spans="1:46" ht="13.2" x14ac:dyDescent="0.2">
      <c r="AS1" s="238"/>
      <c r="AT1" s="238"/>
    </row>
    <row r="2" spans="1:46" ht="13.2" x14ac:dyDescent="0.2">
      <c r="AS2" s="238"/>
      <c r="AT2" s="238"/>
    </row>
    <row r="3" spans="1:46" ht="13.2" x14ac:dyDescent="0.2">
      <c r="AS3" s="238"/>
      <c r="AT3" s="238"/>
    </row>
    <row r="4" spans="1:46" ht="13.2" x14ac:dyDescent="0.2">
      <c r="AS4" s="238"/>
      <c r="AT4" s="238"/>
    </row>
    <row r="5" spans="1:46" ht="16.2" x14ac:dyDescent="0.2">
      <c r="A5" s="239" t="s">
        <v>475</v>
      </c>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1"/>
    </row>
    <row r="6" spans="1:46" ht="13.2" x14ac:dyDescent="0.2">
      <c r="A6" s="242"/>
      <c r="AK6" s="243" t="s">
        <v>476</v>
      </c>
      <c r="AL6" s="243"/>
      <c r="AM6" s="243"/>
      <c r="AN6" s="243"/>
    </row>
    <row r="7" spans="1:46" ht="13.5" customHeight="1" x14ac:dyDescent="0.2">
      <c r="A7" s="242"/>
      <c r="AK7" s="245"/>
      <c r="AL7" s="246"/>
      <c r="AM7" s="246"/>
      <c r="AN7" s="247"/>
      <c r="AO7" s="1131" t="s">
        <v>477</v>
      </c>
      <c r="AP7" s="248"/>
      <c r="AQ7" s="249" t="s">
        <v>478</v>
      </c>
      <c r="AR7" s="250"/>
    </row>
    <row r="8" spans="1:46" ht="13.2" x14ac:dyDescent="0.2">
      <c r="A8" s="242"/>
      <c r="AK8" s="251"/>
      <c r="AL8" s="252"/>
      <c r="AM8" s="252"/>
      <c r="AN8" s="253"/>
      <c r="AO8" s="1132"/>
      <c r="AP8" s="254" t="s">
        <v>479</v>
      </c>
      <c r="AQ8" s="255" t="s">
        <v>480</v>
      </c>
      <c r="AR8" s="256" t="s">
        <v>481</v>
      </c>
    </row>
    <row r="9" spans="1:46" ht="13.2" x14ac:dyDescent="0.2">
      <c r="A9" s="242"/>
      <c r="AK9" s="1143" t="s">
        <v>482</v>
      </c>
      <c r="AL9" s="1144"/>
      <c r="AM9" s="1144"/>
      <c r="AN9" s="1145"/>
      <c r="AO9" s="257">
        <v>14585484</v>
      </c>
      <c r="AP9" s="257">
        <v>60938</v>
      </c>
      <c r="AQ9" s="258">
        <v>66742</v>
      </c>
      <c r="AR9" s="259">
        <v>-8.6999999999999993</v>
      </c>
    </row>
    <row r="10" spans="1:46" ht="13.5" customHeight="1" x14ac:dyDescent="0.2">
      <c r="A10" s="242"/>
      <c r="AK10" s="1143" t="s">
        <v>483</v>
      </c>
      <c r="AL10" s="1144"/>
      <c r="AM10" s="1144"/>
      <c r="AN10" s="1145"/>
      <c r="AO10" s="260">
        <v>106079</v>
      </c>
      <c r="AP10" s="260">
        <v>443</v>
      </c>
      <c r="AQ10" s="261">
        <v>1287</v>
      </c>
      <c r="AR10" s="262">
        <v>-65.599999999999994</v>
      </c>
    </row>
    <row r="11" spans="1:46" ht="13.5" customHeight="1" x14ac:dyDescent="0.2">
      <c r="A11" s="242"/>
      <c r="AK11" s="1143" t="s">
        <v>484</v>
      </c>
      <c r="AL11" s="1144"/>
      <c r="AM11" s="1144"/>
      <c r="AN11" s="1145"/>
      <c r="AO11" s="260">
        <v>67328</v>
      </c>
      <c r="AP11" s="260">
        <v>281</v>
      </c>
      <c r="AQ11" s="261">
        <v>1074</v>
      </c>
      <c r="AR11" s="262">
        <v>-73.8</v>
      </c>
    </row>
    <row r="12" spans="1:46" ht="13.5" customHeight="1" x14ac:dyDescent="0.2">
      <c r="A12" s="242"/>
      <c r="AK12" s="1143" t="s">
        <v>485</v>
      </c>
      <c r="AL12" s="1144"/>
      <c r="AM12" s="1144"/>
      <c r="AN12" s="1145"/>
      <c r="AO12" s="260" t="s">
        <v>486</v>
      </c>
      <c r="AP12" s="260" t="s">
        <v>486</v>
      </c>
      <c r="AQ12" s="261">
        <v>41</v>
      </c>
      <c r="AR12" s="262" t="s">
        <v>486</v>
      </c>
    </row>
    <row r="13" spans="1:46" ht="13.5" customHeight="1" x14ac:dyDescent="0.2">
      <c r="A13" s="242"/>
      <c r="AK13" s="1143" t="s">
        <v>487</v>
      </c>
      <c r="AL13" s="1144"/>
      <c r="AM13" s="1144"/>
      <c r="AN13" s="1145"/>
      <c r="AO13" s="260">
        <v>445170</v>
      </c>
      <c r="AP13" s="260">
        <v>1860</v>
      </c>
      <c r="AQ13" s="261">
        <v>2303</v>
      </c>
      <c r="AR13" s="262">
        <v>-19.2</v>
      </c>
    </row>
    <row r="14" spans="1:46" ht="13.5" customHeight="1" x14ac:dyDescent="0.2">
      <c r="A14" s="242"/>
      <c r="AK14" s="1143" t="s">
        <v>488</v>
      </c>
      <c r="AL14" s="1144"/>
      <c r="AM14" s="1144"/>
      <c r="AN14" s="1145"/>
      <c r="AO14" s="260">
        <v>408540</v>
      </c>
      <c r="AP14" s="260">
        <v>1707</v>
      </c>
      <c r="AQ14" s="261">
        <v>1496</v>
      </c>
      <c r="AR14" s="262">
        <v>14.1</v>
      </c>
    </row>
    <row r="15" spans="1:46" ht="13.5" customHeight="1" x14ac:dyDescent="0.2">
      <c r="A15" s="242"/>
      <c r="AK15" s="1146" t="s">
        <v>489</v>
      </c>
      <c r="AL15" s="1147"/>
      <c r="AM15" s="1147"/>
      <c r="AN15" s="1148"/>
      <c r="AO15" s="260">
        <v>-641303</v>
      </c>
      <c r="AP15" s="260">
        <v>-2679</v>
      </c>
      <c r="AQ15" s="261">
        <v>-3858</v>
      </c>
      <c r="AR15" s="262">
        <v>-30.6</v>
      </c>
    </row>
    <row r="16" spans="1:46" ht="13.2" x14ac:dyDescent="0.2">
      <c r="A16" s="242"/>
      <c r="AK16" s="1146" t="s">
        <v>177</v>
      </c>
      <c r="AL16" s="1147"/>
      <c r="AM16" s="1147"/>
      <c r="AN16" s="1148"/>
      <c r="AO16" s="260">
        <v>14971298</v>
      </c>
      <c r="AP16" s="260">
        <v>62550</v>
      </c>
      <c r="AQ16" s="261">
        <v>69084</v>
      </c>
      <c r="AR16" s="262">
        <v>-9.5</v>
      </c>
    </row>
    <row r="17" spans="1:46" ht="13.2" x14ac:dyDescent="0.2">
      <c r="A17" s="242"/>
    </row>
    <row r="18" spans="1:46" ht="13.2" x14ac:dyDescent="0.2">
      <c r="A18" s="242"/>
      <c r="AQ18" s="263"/>
      <c r="AR18" s="263"/>
    </row>
    <row r="19" spans="1:46" ht="13.2" x14ac:dyDescent="0.2">
      <c r="A19" s="242"/>
      <c r="AK19" s="238" t="s">
        <v>490</v>
      </c>
    </row>
    <row r="20" spans="1:46" ht="13.2" x14ac:dyDescent="0.2">
      <c r="A20" s="242"/>
      <c r="AK20" s="264"/>
      <c r="AL20" s="265"/>
      <c r="AM20" s="265"/>
      <c r="AN20" s="266"/>
      <c r="AO20" s="267" t="s">
        <v>491</v>
      </c>
      <c r="AP20" s="268" t="s">
        <v>492</v>
      </c>
      <c r="AQ20" s="269" t="s">
        <v>493</v>
      </c>
      <c r="AR20" s="270"/>
    </row>
    <row r="21" spans="1:46" s="243" customFormat="1" ht="13.2" x14ac:dyDescent="0.2">
      <c r="A21" s="271"/>
      <c r="AK21" s="1149" t="s">
        <v>494</v>
      </c>
      <c r="AL21" s="1150"/>
      <c r="AM21" s="1150"/>
      <c r="AN21" s="1151"/>
      <c r="AO21" s="272">
        <v>5.16</v>
      </c>
      <c r="AP21" s="273">
        <v>6.14</v>
      </c>
      <c r="AQ21" s="274">
        <v>-0.98</v>
      </c>
      <c r="AS21" s="275"/>
      <c r="AT21" s="271"/>
    </row>
    <row r="22" spans="1:46" s="243" customFormat="1" ht="13.2" x14ac:dyDescent="0.2">
      <c r="A22" s="271"/>
      <c r="AK22" s="1149" t="s">
        <v>495</v>
      </c>
      <c r="AL22" s="1150"/>
      <c r="AM22" s="1150"/>
      <c r="AN22" s="1151"/>
      <c r="AO22" s="276">
        <v>99.8</v>
      </c>
      <c r="AP22" s="277">
        <v>99.7</v>
      </c>
      <c r="AQ22" s="278">
        <v>0.1</v>
      </c>
      <c r="AR22" s="263"/>
      <c r="AS22" s="275"/>
      <c r="AT22" s="271"/>
    </row>
    <row r="23" spans="1:46" s="243" customFormat="1" ht="13.2" x14ac:dyDescent="0.2">
      <c r="A23" s="271"/>
      <c r="AP23" s="263"/>
      <c r="AQ23" s="263"/>
      <c r="AR23" s="263"/>
      <c r="AS23" s="275"/>
      <c r="AT23" s="271"/>
    </row>
    <row r="24" spans="1:46" s="243" customFormat="1" ht="13.2" x14ac:dyDescent="0.2">
      <c r="A24" s="271"/>
      <c r="AP24" s="263"/>
      <c r="AQ24" s="263"/>
      <c r="AR24" s="263"/>
      <c r="AS24" s="275"/>
      <c r="AT24" s="271"/>
    </row>
    <row r="25" spans="1:46" s="243" customFormat="1" ht="13.2" x14ac:dyDescent="0.2">
      <c r="A25" s="279"/>
      <c r="B25" s="280"/>
      <c r="C25" s="280"/>
      <c r="D25" s="280"/>
      <c r="E25" s="280"/>
      <c r="F25" s="280"/>
      <c r="G25" s="280"/>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1"/>
      <c r="AQ25" s="281"/>
      <c r="AR25" s="281"/>
      <c r="AS25" s="282"/>
      <c r="AT25" s="271"/>
    </row>
    <row r="26" spans="1:46" s="243"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3"/>
      <c r="AS27" s="238"/>
      <c r="AT27" s="238"/>
    </row>
    <row r="28" spans="1:46" ht="16.2" x14ac:dyDescent="0.2">
      <c r="A28" s="239" t="s">
        <v>497</v>
      </c>
      <c r="B28" s="240"/>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84"/>
    </row>
    <row r="29" spans="1:46" ht="13.2" x14ac:dyDescent="0.2">
      <c r="A29" s="242"/>
      <c r="AK29" s="243" t="s">
        <v>498</v>
      </c>
      <c r="AL29" s="243"/>
      <c r="AM29" s="243"/>
      <c r="AN29" s="243"/>
      <c r="AS29" s="285"/>
    </row>
    <row r="30" spans="1:46" ht="13.5" customHeight="1" x14ac:dyDescent="0.2">
      <c r="A30" s="242"/>
      <c r="AK30" s="245"/>
      <c r="AL30" s="246"/>
      <c r="AM30" s="246"/>
      <c r="AN30" s="247"/>
      <c r="AO30" s="1131" t="s">
        <v>477</v>
      </c>
      <c r="AP30" s="248"/>
      <c r="AQ30" s="249" t="s">
        <v>478</v>
      </c>
      <c r="AR30" s="250"/>
    </row>
    <row r="31" spans="1:46" ht="13.2" x14ac:dyDescent="0.2">
      <c r="A31" s="242"/>
      <c r="AK31" s="251"/>
      <c r="AL31" s="252"/>
      <c r="AM31" s="252"/>
      <c r="AN31" s="253"/>
      <c r="AO31" s="1132"/>
      <c r="AP31" s="254" t="s">
        <v>479</v>
      </c>
      <c r="AQ31" s="255" t="s">
        <v>480</v>
      </c>
      <c r="AR31" s="256" t="s">
        <v>481</v>
      </c>
    </row>
    <row r="32" spans="1:46" ht="27" customHeight="1" x14ac:dyDescent="0.2">
      <c r="A32" s="242"/>
      <c r="AK32" s="1133" t="s">
        <v>499</v>
      </c>
      <c r="AL32" s="1134"/>
      <c r="AM32" s="1134"/>
      <c r="AN32" s="1135"/>
      <c r="AO32" s="286">
        <v>3934594</v>
      </c>
      <c r="AP32" s="286">
        <v>16439</v>
      </c>
      <c r="AQ32" s="287">
        <v>26372</v>
      </c>
      <c r="AR32" s="288">
        <v>-37.700000000000003</v>
      </c>
    </row>
    <row r="33" spans="1:46" ht="13.5" customHeight="1" x14ac:dyDescent="0.2">
      <c r="A33" s="242"/>
      <c r="AK33" s="1133" t="s">
        <v>500</v>
      </c>
      <c r="AL33" s="1134"/>
      <c r="AM33" s="1134"/>
      <c r="AN33" s="1135"/>
      <c r="AO33" s="286" t="s">
        <v>486</v>
      </c>
      <c r="AP33" s="286" t="s">
        <v>486</v>
      </c>
      <c r="AQ33" s="287">
        <v>3</v>
      </c>
      <c r="AR33" s="288" t="s">
        <v>486</v>
      </c>
    </row>
    <row r="34" spans="1:46" ht="27" customHeight="1" x14ac:dyDescent="0.2">
      <c r="A34" s="242"/>
      <c r="AK34" s="1133" t="s">
        <v>501</v>
      </c>
      <c r="AL34" s="1134"/>
      <c r="AM34" s="1134"/>
      <c r="AN34" s="1135"/>
      <c r="AO34" s="286" t="s">
        <v>486</v>
      </c>
      <c r="AP34" s="286" t="s">
        <v>486</v>
      </c>
      <c r="AQ34" s="287">
        <v>27</v>
      </c>
      <c r="AR34" s="288" t="s">
        <v>486</v>
      </c>
    </row>
    <row r="35" spans="1:46" ht="27" customHeight="1" x14ac:dyDescent="0.2">
      <c r="A35" s="242"/>
      <c r="AK35" s="1133" t="s">
        <v>502</v>
      </c>
      <c r="AL35" s="1134"/>
      <c r="AM35" s="1134"/>
      <c r="AN35" s="1135"/>
      <c r="AO35" s="286">
        <v>341078</v>
      </c>
      <c r="AP35" s="286">
        <v>1425</v>
      </c>
      <c r="AQ35" s="287">
        <v>5235</v>
      </c>
      <c r="AR35" s="288">
        <v>-72.8</v>
      </c>
    </row>
    <row r="36" spans="1:46" ht="27" customHeight="1" x14ac:dyDescent="0.2">
      <c r="A36" s="242"/>
      <c r="AK36" s="1133" t="s">
        <v>503</v>
      </c>
      <c r="AL36" s="1134"/>
      <c r="AM36" s="1134"/>
      <c r="AN36" s="1135"/>
      <c r="AO36" s="286">
        <v>100874</v>
      </c>
      <c r="AP36" s="286">
        <v>421</v>
      </c>
      <c r="AQ36" s="287">
        <v>476</v>
      </c>
      <c r="AR36" s="288">
        <v>-11.6</v>
      </c>
    </row>
    <row r="37" spans="1:46" ht="13.5" customHeight="1" x14ac:dyDescent="0.2">
      <c r="A37" s="242"/>
      <c r="AK37" s="1133" t="s">
        <v>504</v>
      </c>
      <c r="AL37" s="1134"/>
      <c r="AM37" s="1134"/>
      <c r="AN37" s="1135"/>
      <c r="AO37" s="286">
        <v>175672</v>
      </c>
      <c r="AP37" s="286">
        <v>734</v>
      </c>
      <c r="AQ37" s="287">
        <v>969</v>
      </c>
      <c r="AR37" s="288">
        <v>-24.3</v>
      </c>
    </row>
    <row r="38" spans="1:46" ht="27" customHeight="1" x14ac:dyDescent="0.2">
      <c r="A38" s="242"/>
      <c r="AK38" s="1136" t="s">
        <v>505</v>
      </c>
      <c r="AL38" s="1137"/>
      <c r="AM38" s="1137"/>
      <c r="AN38" s="1138"/>
      <c r="AO38" s="289" t="s">
        <v>486</v>
      </c>
      <c r="AP38" s="289" t="s">
        <v>486</v>
      </c>
      <c r="AQ38" s="290" t="s">
        <v>486</v>
      </c>
      <c r="AR38" s="278" t="s">
        <v>486</v>
      </c>
      <c r="AS38" s="285"/>
    </row>
    <row r="39" spans="1:46" ht="13.2" x14ac:dyDescent="0.2">
      <c r="A39" s="242"/>
      <c r="AK39" s="1136" t="s">
        <v>506</v>
      </c>
      <c r="AL39" s="1137"/>
      <c r="AM39" s="1137"/>
      <c r="AN39" s="1138"/>
      <c r="AO39" s="286">
        <v>-1689777</v>
      </c>
      <c r="AP39" s="286">
        <v>-7060</v>
      </c>
      <c r="AQ39" s="287">
        <v>-7307</v>
      </c>
      <c r="AR39" s="288">
        <v>-3.4</v>
      </c>
      <c r="AS39" s="285"/>
    </row>
    <row r="40" spans="1:46" ht="27" customHeight="1" x14ac:dyDescent="0.2">
      <c r="A40" s="242"/>
      <c r="AK40" s="1133" t="s">
        <v>507</v>
      </c>
      <c r="AL40" s="1134"/>
      <c r="AM40" s="1134"/>
      <c r="AN40" s="1135"/>
      <c r="AO40" s="286">
        <v>-1322212</v>
      </c>
      <c r="AP40" s="286">
        <v>-5524</v>
      </c>
      <c r="AQ40" s="287">
        <v>-17667</v>
      </c>
      <c r="AR40" s="288">
        <v>-68.7</v>
      </c>
      <c r="AS40" s="285"/>
    </row>
    <row r="41" spans="1:46" ht="13.2" x14ac:dyDescent="0.2">
      <c r="A41" s="242"/>
      <c r="AK41" s="1139" t="s">
        <v>287</v>
      </c>
      <c r="AL41" s="1140"/>
      <c r="AM41" s="1140"/>
      <c r="AN41" s="1141"/>
      <c r="AO41" s="286">
        <v>1540229</v>
      </c>
      <c r="AP41" s="286">
        <v>6435</v>
      </c>
      <c r="AQ41" s="287">
        <v>8108</v>
      </c>
      <c r="AR41" s="288">
        <v>-20.6</v>
      </c>
      <c r="AS41" s="285"/>
    </row>
    <row r="42" spans="1:46" ht="13.2" x14ac:dyDescent="0.2">
      <c r="A42" s="242"/>
      <c r="AK42" s="291"/>
      <c r="AQ42" s="263"/>
      <c r="AR42" s="263"/>
      <c r="AS42" s="285"/>
    </row>
    <row r="43" spans="1:46" ht="13.2" x14ac:dyDescent="0.2">
      <c r="A43" s="242"/>
      <c r="AP43" s="292"/>
      <c r="AQ43" s="263"/>
      <c r="AS43" s="285"/>
    </row>
    <row r="44" spans="1:46" ht="13.2" x14ac:dyDescent="0.2">
      <c r="A44" s="242"/>
      <c r="AQ44" s="263"/>
    </row>
    <row r="45" spans="1:46" ht="13.2" x14ac:dyDescent="0.2">
      <c r="A45" s="24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93"/>
      <c r="AR45" s="240"/>
      <c r="AS45" s="240"/>
      <c r="AT45" s="238"/>
    </row>
    <row r="46" spans="1:46" ht="13.2" x14ac:dyDescent="0.2">
      <c r="A46" s="294"/>
      <c r="B46" s="294"/>
      <c r="C46" s="294"/>
      <c r="D46" s="294"/>
      <c r="E46" s="294"/>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38"/>
    </row>
    <row r="47" spans="1:46" ht="17.25" customHeight="1" x14ac:dyDescent="0.2">
      <c r="A47" s="295" t="s">
        <v>508</v>
      </c>
    </row>
    <row r="48" spans="1:46" ht="13.2" x14ac:dyDescent="0.2">
      <c r="A48" s="242"/>
      <c r="AK48" s="296" t="s">
        <v>509</v>
      </c>
      <c r="AL48" s="296"/>
      <c r="AM48" s="296"/>
      <c r="AN48" s="296"/>
      <c r="AO48" s="296"/>
      <c r="AP48" s="296"/>
      <c r="AQ48" s="297"/>
      <c r="AR48" s="296"/>
    </row>
    <row r="49" spans="1:44" ht="13.5" customHeight="1" x14ac:dyDescent="0.2">
      <c r="A49" s="242"/>
      <c r="AK49" s="298"/>
      <c r="AL49" s="299"/>
      <c r="AM49" s="1126" t="s">
        <v>477</v>
      </c>
      <c r="AN49" s="1128" t="s">
        <v>510</v>
      </c>
      <c r="AO49" s="1129"/>
      <c r="AP49" s="1129"/>
      <c r="AQ49" s="1129"/>
      <c r="AR49" s="1130"/>
    </row>
    <row r="50" spans="1:44" ht="13.2" x14ac:dyDescent="0.2">
      <c r="A50" s="242"/>
      <c r="AK50" s="300"/>
      <c r="AL50" s="301"/>
      <c r="AM50" s="1127"/>
      <c r="AN50" s="302" t="s">
        <v>511</v>
      </c>
      <c r="AO50" s="303" t="s">
        <v>512</v>
      </c>
      <c r="AP50" s="304" t="s">
        <v>513</v>
      </c>
      <c r="AQ50" s="305" t="s">
        <v>514</v>
      </c>
      <c r="AR50" s="306" t="s">
        <v>515</v>
      </c>
    </row>
    <row r="51" spans="1:44" ht="13.2" x14ac:dyDescent="0.2">
      <c r="A51" s="242"/>
      <c r="AK51" s="298" t="s">
        <v>516</v>
      </c>
      <c r="AL51" s="299"/>
      <c r="AM51" s="307">
        <v>9584333</v>
      </c>
      <c r="AN51" s="308">
        <v>40302</v>
      </c>
      <c r="AO51" s="309">
        <v>-6.2</v>
      </c>
      <c r="AP51" s="310">
        <v>42898</v>
      </c>
      <c r="AQ51" s="311">
        <v>-16</v>
      </c>
      <c r="AR51" s="312">
        <v>9.8000000000000007</v>
      </c>
    </row>
    <row r="52" spans="1:44" ht="13.2" x14ac:dyDescent="0.2">
      <c r="A52" s="242"/>
      <c r="AK52" s="313"/>
      <c r="AL52" s="314" t="s">
        <v>517</v>
      </c>
      <c r="AM52" s="315">
        <v>6353441</v>
      </c>
      <c r="AN52" s="316">
        <v>26716</v>
      </c>
      <c r="AO52" s="317">
        <v>-10.8</v>
      </c>
      <c r="AP52" s="318">
        <v>21022</v>
      </c>
      <c r="AQ52" s="319">
        <v>-10.1</v>
      </c>
      <c r="AR52" s="320">
        <v>-0.7</v>
      </c>
    </row>
    <row r="53" spans="1:44" ht="13.2" x14ac:dyDescent="0.2">
      <c r="A53" s="242"/>
      <c r="AK53" s="298" t="s">
        <v>518</v>
      </c>
      <c r="AL53" s="299"/>
      <c r="AM53" s="307">
        <v>5606206</v>
      </c>
      <c r="AN53" s="308">
        <v>23562</v>
      </c>
      <c r="AO53" s="309">
        <v>-41.5</v>
      </c>
      <c r="AP53" s="310">
        <v>38566</v>
      </c>
      <c r="AQ53" s="311">
        <v>-10.1</v>
      </c>
      <c r="AR53" s="312">
        <v>-31.4</v>
      </c>
    </row>
    <row r="54" spans="1:44" ht="13.2" x14ac:dyDescent="0.2">
      <c r="A54" s="242"/>
      <c r="AK54" s="313"/>
      <c r="AL54" s="314" t="s">
        <v>517</v>
      </c>
      <c r="AM54" s="315">
        <v>4100800</v>
      </c>
      <c r="AN54" s="316">
        <v>17235</v>
      </c>
      <c r="AO54" s="317">
        <v>-35.5</v>
      </c>
      <c r="AP54" s="318">
        <v>24059</v>
      </c>
      <c r="AQ54" s="319">
        <v>14.4</v>
      </c>
      <c r="AR54" s="320">
        <v>-49.9</v>
      </c>
    </row>
    <row r="55" spans="1:44" ht="13.2" x14ac:dyDescent="0.2">
      <c r="A55" s="242"/>
      <c r="AK55" s="298" t="s">
        <v>519</v>
      </c>
      <c r="AL55" s="299"/>
      <c r="AM55" s="307">
        <v>7538552</v>
      </c>
      <c r="AN55" s="308">
        <v>31608</v>
      </c>
      <c r="AO55" s="309">
        <v>34.1</v>
      </c>
      <c r="AP55" s="310">
        <v>35156</v>
      </c>
      <c r="AQ55" s="311">
        <v>-8.8000000000000007</v>
      </c>
      <c r="AR55" s="312">
        <v>42.9</v>
      </c>
    </row>
    <row r="56" spans="1:44" ht="13.2" x14ac:dyDescent="0.2">
      <c r="A56" s="242"/>
      <c r="AK56" s="313"/>
      <c r="AL56" s="314" t="s">
        <v>517</v>
      </c>
      <c r="AM56" s="315">
        <v>5805300</v>
      </c>
      <c r="AN56" s="316">
        <v>24340</v>
      </c>
      <c r="AO56" s="317">
        <v>41.2</v>
      </c>
      <c r="AP56" s="318">
        <v>22430</v>
      </c>
      <c r="AQ56" s="319">
        <v>-6.8</v>
      </c>
      <c r="AR56" s="320">
        <v>48</v>
      </c>
    </row>
    <row r="57" spans="1:44" ht="13.2" x14ac:dyDescent="0.2">
      <c r="A57" s="242"/>
      <c r="AK57" s="298" t="s">
        <v>520</v>
      </c>
      <c r="AL57" s="299"/>
      <c r="AM57" s="307">
        <v>8723870</v>
      </c>
      <c r="AN57" s="308">
        <v>36536</v>
      </c>
      <c r="AO57" s="309">
        <v>15.6</v>
      </c>
      <c r="AP57" s="310">
        <v>37029</v>
      </c>
      <c r="AQ57" s="311">
        <v>5.3</v>
      </c>
      <c r="AR57" s="312">
        <v>10.3</v>
      </c>
    </row>
    <row r="58" spans="1:44" ht="13.2" x14ac:dyDescent="0.2">
      <c r="A58" s="242"/>
      <c r="AK58" s="313"/>
      <c r="AL58" s="314" t="s">
        <v>517</v>
      </c>
      <c r="AM58" s="315">
        <v>7300791</v>
      </c>
      <c r="AN58" s="316">
        <v>30576</v>
      </c>
      <c r="AO58" s="317">
        <v>25.6</v>
      </c>
      <c r="AP58" s="318">
        <v>23232</v>
      </c>
      <c r="AQ58" s="319">
        <v>3.6</v>
      </c>
      <c r="AR58" s="320">
        <v>22</v>
      </c>
    </row>
    <row r="59" spans="1:44" ht="13.2" x14ac:dyDescent="0.2">
      <c r="A59" s="242"/>
      <c r="AK59" s="298" t="s">
        <v>521</v>
      </c>
      <c r="AL59" s="299"/>
      <c r="AM59" s="307">
        <v>7049677</v>
      </c>
      <c r="AN59" s="308">
        <v>29454</v>
      </c>
      <c r="AO59" s="309">
        <v>-19.399999999999999</v>
      </c>
      <c r="AP59" s="310">
        <v>44805</v>
      </c>
      <c r="AQ59" s="311">
        <v>21</v>
      </c>
      <c r="AR59" s="312">
        <v>-40.4</v>
      </c>
    </row>
    <row r="60" spans="1:44" ht="13.2" x14ac:dyDescent="0.2">
      <c r="A60" s="242"/>
      <c r="AK60" s="313"/>
      <c r="AL60" s="314" t="s">
        <v>517</v>
      </c>
      <c r="AM60" s="315">
        <v>5362505</v>
      </c>
      <c r="AN60" s="316">
        <v>22405</v>
      </c>
      <c r="AO60" s="317">
        <v>-26.7</v>
      </c>
      <c r="AP60" s="318">
        <v>29857</v>
      </c>
      <c r="AQ60" s="319">
        <v>28.5</v>
      </c>
      <c r="AR60" s="320">
        <v>-55.2</v>
      </c>
    </row>
    <row r="61" spans="1:44" ht="13.2" x14ac:dyDescent="0.2">
      <c r="A61" s="242"/>
      <c r="AK61" s="298" t="s">
        <v>522</v>
      </c>
      <c r="AL61" s="321"/>
      <c r="AM61" s="307">
        <v>7700528</v>
      </c>
      <c r="AN61" s="308">
        <v>32292</v>
      </c>
      <c r="AO61" s="309">
        <v>-3.5</v>
      </c>
      <c r="AP61" s="310">
        <v>39691</v>
      </c>
      <c r="AQ61" s="322">
        <v>-1.7</v>
      </c>
      <c r="AR61" s="312">
        <v>-1.8</v>
      </c>
    </row>
    <row r="62" spans="1:44" ht="13.2" x14ac:dyDescent="0.2">
      <c r="A62" s="242"/>
      <c r="AK62" s="313"/>
      <c r="AL62" s="314" t="s">
        <v>517</v>
      </c>
      <c r="AM62" s="315">
        <v>5784567</v>
      </c>
      <c r="AN62" s="316">
        <v>24254</v>
      </c>
      <c r="AO62" s="317">
        <v>-1.2</v>
      </c>
      <c r="AP62" s="318">
        <v>24120</v>
      </c>
      <c r="AQ62" s="319">
        <v>5.9</v>
      </c>
      <c r="AR62" s="320">
        <v>-7.1</v>
      </c>
    </row>
    <row r="63" spans="1:44" ht="13.2" x14ac:dyDescent="0.2">
      <c r="A63" s="242"/>
    </row>
    <row r="64" spans="1:44" ht="13.2" x14ac:dyDescent="0.2">
      <c r="A64" s="242"/>
    </row>
    <row r="65" spans="1:46" ht="13.2" x14ac:dyDescent="0.2">
      <c r="A65" s="242"/>
    </row>
    <row r="66" spans="1:46" ht="13.2" x14ac:dyDescent="0.2">
      <c r="A66" s="323"/>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324"/>
    </row>
    <row r="67" spans="1:46" ht="13.5" hidden="1" customHeight="1" x14ac:dyDescent="0.2">
      <c r="AS67" s="238"/>
      <c r="AT67" s="238"/>
    </row>
    <row r="70" spans="1:46" ht="13.2" hidden="1" x14ac:dyDescent="0.2"/>
    <row r="71" spans="1:46" ht="13.2" hidden="1" x14ac:dyDescent="0.2"/>
    <row r="72" spans="1:46" ht="13.2" hidden="1" x14ac:dyDescent="0.2"/>
    <row r="73" spans="1:46" ht="13.2" hidden="1" x14ac:dyDescent="0.2"/>
  </sheetData>
  <sheetProtection algorithmName="SHA-512" hashValue="BU2bXYd5CdRLgeydgyt383z4RHqeJ5ydurcp9XhjL0oiUsKT2Fh1TS6qIo6m0mO9+0Pdm1jblOPJ7y+VmogkBQ==" saltValue="bfJqIUxBucK7dQx+0VVaj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37" customWidth="1"/>
    <col min="126" max="16384" width="9" style="236" hidden="1"/>
  </cols>
  <sheetData>
    <row r="1" spans="2:125"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2:125" ht="13.2" x14ac:dyDescent="0.2">
      <c r="B2" s="236"/>
      <c r="DG2" s="236"/>
    </row>
    <row r="3" spans="2:125" ht="13.2" x14ac:dyDescent="0.2">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H3" s="236"/>
      <c r="DI3" s="236"/>
      <c r="DJ3" s="236"/>
      <c r="DK3" s="236"/>
      <c r="DL3" s="236"/>
      <c r="DM3" s="236"/>
      <c r="DN3" s="236"/>
      <c r="DO3" s="236"/>
      <c r="DP3" s="236"/>
      <c r="DQ3" s="236"/>
      <c r="DR3" s="236"/>
      <c r="DS3" s="236"/>
      <c r="DT3" s="236"/>
      <c r="DU3" s="236"/>
    </row>
    <row r="4" spans="2:125" ht="13.2" x14ac:dyDescent="0.2"/>
    <row r="5" spans="2:125" ht="13.2" x14ac:dyDescent="0.2"/>
    <row r="6" spans="2:125" ht="13.2" x14ac:dyDescent="0.2"/>
    <row r="7" spans="2:125" ht="13.2" x14ac:dyDescent="0.2"/>
    <row r="8" spans="2:125" ht="13.2" x14ac:dyDescent="0.2"/>
    <row r="9" spans="2:125" ht="13.2" x14ac:dyDescent="0.2">
      <c r="DU9" s="236"/>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36"/>
    </row>
    <row r="18" spans="125:125" ht="13.2" x14ac:dyDescent="0.2"/>
    <row r="19" spans="125:125" ht="13.2" x14ac:dyDescent="0.2"/>
    <row r="20" spans="125:125" ht="13.2" x14ac:dyDescent="0.2">
      <c r="DU20" s="236"/>
    </row>
    <row r="21" spans="125:125" ht="13.2" x14ac:dyDescent="0.2">
      <c r="DU21" s="236"/>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36"/>
    </row>
    <row r="29" spans="125:125" ht="13.2" x14ac:dyDescent="0.2"/>
    <row r="30" spans="125:125" ht="13.2" x14ac:dyDescent="0.2"/>
    <row r="31" spans="125:125" ht="13.2" x14ac:dyDescent="0.2"/>
    <row r="32" spans="125:125" ht="13.2" x14ac:dyDescent="0.2"/>
    <row r="33" spans="2:125" ht="13.2" x14ac:dyDescent="0.2">
      <c r="B33" s="236"/>
      <c r="G33" s="236"/>
      <c r="I33" s="236"/>
    </row>
    <row r="34" spans="2:125" ht="13.2" x14ac:dyDescent="0.2">
      <c r="C34" s="236"/>
      <c r="P34" s="236"/>
      <c r="DE34" s="236"/>
      <c r="DH34" s="236"/>
    </row>
    <row r="35" spans="2:125" ht="13.2" x14ac:dyDescent="0.2">
      <c r="D35" s="236"/>
      <c r="E35" s="236"/>
      <c r="DG35" s="236"/>
      <c r="DJ35" s="236"/>
      <c r="DP35" s="236"/>
      <c r="DQ35" s="236"/>
      <c r="DR35" s="236"/>
      <c r="DS35" s="236"/>
      <c r="DT35" s="236"/>
      <c r="DU35" s="236"/>
    </row>
    <row r="36" spans="2:125" ht="13.2" x14ac:dyDescent="0.2">
      <c r="F36" s="236"/>
      <c r="H36" s="236"/>
      <c r="J36" s="236"/>
      <c r="K36" s="236"/>
      <c r="L36" s="236"/>
      <c r="M36" s="236"/>
      <c r="N36" s="236"/>
      <c r="O36" s="236"/>
      <c r="Q36" s="236"/>
      <c r="R36" s="236"/>
      <c r="S36" s="236"/>
      <c r="T36" s="236"/>
      <c r="U36" s="236"/>
      <c r="V36" s="236"/>
      <c r="W36" s="236"/>
      <c r="X36" s="236"/>
      <c r="Y36" s="236"/>
      <c r="Z36" s="236"/>
      <c r="AA36" s="236"/>
      <c r="AB36" s="236"/>
      <c r="AC36" s="236"/>
      <c r="AD36" s="236"/>
      <c r="AE36" s="236"/>
      <c r="AF36" s="236"/>
      <c r="AG36" s="236"/>
      <c r="AH36" s="236"/>
      <c r="AI36" s="236"/>
      <c r="AJ36" s="236"/>
      <c r="AK36" s="236"/>
      <c r="AL36" s="236"/>
      <c r="AM36" s="236"/>
      <c r="AN36" s="236"/>
      <c r="AO36" s="236"/>
      <c r="AP36" s="236"/>
      <c r="AQ36" s="236"/>
      <c r="AR36" s="236"/>
      <c r="AS36" s="236"/>
      <c r="AT36" s="236"/>
      <c r="AU36" s="236"/>
      <c r="AV36" s="236"/>
      <c r="AW36" s="236"/>
      <c r="AX36" s="236"/>
      <c r="AY36" s="236"/>
      <c r="AZ36" s="236"/>
      <c r="BA36" s="236"/>
      <c r="BB36" s="236"/>
      <c r="BC36" s="236"/>
      <c r="BD36" s="236"/>
      <c r="BE36" s="236"/>
      <c r="BF36" s="236"/>
      <c r="BG36" s="236"/>
      <c r="BH36" s="236"/>
      <c r="BI36" s="236"/>
      <c r="BJ36" s="236"/>
      <c r="BK36" s="236"/>
      <c r="BL36" s="236"/>
      <c r="BM36" s="236"/>
      <c r="BN36" s="236"/>
      <c r="BO36" s="236"/>
      <c r="BP36" s="236"/>
      <c r="BQ36" s="236"/>
      <c r="BR36" s="236"/>
      <c r="BS36" s="236"/>
      <c r="BT36" s="236"/>
      <c r="BU36" s="236"/>
      <c r="BV36" s="236"/>
      <c r="BW36" s="236"/>
      <c r="BX36" s="236"/>
      <c r="BY36" s="236"/>
      <c r="BZ36" s="236"/>
      <c r="CA36" s="236"/>
      <c r="CB36" s="236"/>
      <c r="CC36" s="236"/>
      <c r="CD36" s="236"/>
      <c r="CE36" s="236"/>
      <c r="CF36" s="236"/>
      <c r="CG36" s="236"/>
      <c r="CH36" s="236"/>
      <c r="CI36" s="236"/>
      <c r="CJ36" s="236"/>
      <c r="CK36" s="236"/>
      <c r="CL36" s="236"/>
      <c r="CM36" s="236"/>
      <c r="CN36" s="236"/>
      <c r="CO36" s="236"/>
      <c r="CP36" s="236"/>
      <c r="CQ36" s="236"/>
      <c r="CR36" s="236"/>
      <c r="CS36" s="236"/>
      <c r="CT36" s="236"/>
      <c r="CU36" s="236"/>
      <c r="CV36" s="236"/>
      <c r="CW36" s="236"/>
      <c r="CX36" s="236"/>
      <c r="CY36" s="236"/>
      <c r="CZ36" s="236"/>
      <c r="DA36" s="236"/>
      <c r="DB36" s="236"/>
      <c r="DC36" s="236"/>
      <c r="DD36" s="236"/>
      <c r="DF36" s="236"/>
      <c r="DI36" s="236"/>
      <c r="DK36" s="236"/>
      <c r="DL36" s="236"/>
      <c r="DM36" s="236"/>
      <c r="DN36" s="236"/>
      <c r="DO36" s="236"/>
      <c r="DP36" s="236"/>
      <c r="DQ36" s="236"/>
      <c r="DR36" s="236"/>
      <c r="DS36" s="236"/>
      <c r="DT36" s="236"/>
      <c r="DU36" s="236"/>
    </row>
    <row r="37" spans="2:125" ht="13.2" x14ac:dyDescent="0.2">
      <c r="DU37" s="236"/>
    </row>
    <row r="38" spans="2:125" ht="13.2" x14ac:dyDescent="0.2">
      <c r="DT38" s="236"/>
      <c r="DU38" s="236"/>
    </row>
    <row r="39" spans="2:125" ht="13.2" x14ac:dyDescent="0.2"/>
    <row r="40" spans="2:125" ht="13.2" x14ac:dyDescent="0.2">
      <c r="DH40" s="236"/>
    </row>
    <row r="41" spans="2:125" ht="13.2" x14ac:dyDescent="0.2">
      <c r="DE41" s="236"/>
    </row>
    <row r="42" spans="2:125" ht="13.2" x14ac:dyDescent="0.2">
      <c r="DG42" s="236"/>
      <c r="DJ42" s="236"/>
    </row>
    <row r="43" spans="2:125" ht="13.2" x14ac:dyDescent="0.2">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F43" s="236"/>
      <c r="DI43" s="236"/>
      <c r="DK43" s="236"/>
      <c r="DL43" s="236"/>
      <c r="DM43" s="236"/>
      <c r="DN43" s="236"/>
      <c r="DO43" s="236"/>
      <c r="DP43" s="236"/>
      <c r="DQ43" s="236"/>
      <c r="DR43" s="236"/>
      <c r="DS43" s="236"/>
      <c r="DT43" s="236"/>
      <c r="DU43" s="236"/>
    </row>
    <row r="44" spans="2:125" ht="13.2" x14ac:dyDescent="0.2">
      <c r="DU44" s="236"/>
    </row>
    <row r="45" spans="2:125" ht="13.2" x14ac:dyDescent="0.2"/>
    <row r="46" spans="2:125" ht="13.2" x14ac:dyDescent="0.2"/>
    <row r="47" spans="2:125" ht="13.2" x14ac:dyDescent="0.2"/>
    <row r="48" spans="2:125" ht="13.2" x14ac:dyDescent="0.2">
      <c r="DT48" s="236"/>
      <c r="DU48" s="236"/>
    </row>
    <row r="49" spans="120:125" ht="13.2" x14ac:dyDescent="0.2">
      <c r="DU49" s="236"/>
    </row>
    <row r="50" spans="120:125" ht="13.2" x14ac:dyDescent="0.2">
      <c r="DU50" s="236"/>
    </row>
    <row r="51" spans="120:125" ht="13.2" x14ac:dyDescent="0.2">
      <c r="DP51" s="236"/>
      <c r="DQ51" s="236"/>
      <c r="DR51" s="236"/>
      <c r="DS51" s="236"/>
      <c r="DT51" s="236"/>
      <c r="DU51" s="236"/>
    </row>
    <row r="52" spans="120:125" ht="13.2" x14ac:dyDescent="0.2"/>
    <row r="53" spans="120:125" ht="13.2" x14ac:dyDescent="0.2"/>
    <row r="54" spans="120:125" ht="13.2" x14ac:dyDescent="0.2">
      <c r="DU54" s="236"/>
    </row>
    <row r="55" spans="120:125" ht="13.2" x14ac:dyDescent="0.2"/>
    <row r="56" spans="120:125" ht="13.2" x14ac:dyDescent="0.2"/>
    <row r="57" spans="120:125" ht="13.2" x14ac:dyDescent="0.2"/>
    <row r="58" spans="120:125" ht="13.2" x14ac:dyDescent="0.2">
      <c r="DU58" s="236"/>
    </row>
    <row r="59" spans="120:125" ht="13.2" x14ac:dyDescent="0.2"/>
    <row r="60" spans="120:125" ht="13.2" x14ac:dyDescent="0.2"/>
    <row r="61" spans="120:125" ht="13.2" x14ac:dyDescent="0.2"/>
    <row r="62" spans="120:125" ht="13.2" x14ac:dyDescent="0.2"/>
    <row r="63" spans="120:125" ht="13.2" x14ac:dyDescent="0.2">
      <c r="DU63" s="236"/>
    </row>
    <row r="64" spans="120:125" ht="13.2" x14ac:dyDescent="0.2">
      <c r="DT64" s="236"/>
      <c r="DU64" s="236"/>
    </row>
    <row r="65" spans="123:125" ht="13.2" x14ac:dyDescent="0.2"/>
    <row r="66" spans="123:125" ht="13.2" x14ac:dyDescent="0.2"/>
    <row r="67" spans="123:125" ht="13.2" x14ac:dyDescent="0.2"/>
    <row r="68" spans="123:125" ht="13.2" x14ac:dyDescent="0.2"/>
    <row r="69" spans="123:125" ht="13.2" x14ac:dyDescent="0.2">
      <c r="DS69" s="236"/>
      <c r="DT69" s="236"/>
      <c r="DU69" s="236"/>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36"/>
    </row>
    <row r="83" spans="116:125" ht="13.2" x14ac:dyDescent="0.2">
      <c r="DM83" s="236"/>
      <c r="DN83" s="236"/>
      <c r="DO83" s="236"/>
      <c r="DP83" s="236"/>
      <c r="DQ83" s="236"/>
      <c r="DR83" s="236"/>
      <c r="DS83" s="236"/>
      <c r="DT83" s="236"/>
      <c r="DU83" s="236"/>
    </row>
    <row r="84" spans="116:125" ht="13.2" x14ac:dyDescent="0.2"/>
    <row r="85" spans="116:125" ht="13.2" x14ac:dyDescent="0.2"/>
    <row r="86" spans="116:125" ht="13.2" x14ac:dyDescent="0.2"/>
    <row r="87" spans="116:125" ht="13.2" x14ac:dyDescent="0.2"/>
    <row r="88" spans="116:125" ht="13.2" x14ac:dyDescent="0.2">
      <c r="DU88" s="236"/>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36"/>
      <c r="DT94" s="236"/>
      <c r="DU94" s="236"/>
    </row>
    <row r="95" spans="116:125" ht="13.5" customHeight="1" x14ac:dyDescent="0.2">
      <c r="DU95" s="236"/>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6"/>
    </row>
    <row r="102" spans="124:125" ht="13.5" customHeight="1" x14ac:dyDescent="0.2"/>
    <row r="103" spans="124:125" ht="13.5" customHeight="1" x14ac:dyDescent="0.2"/>
    <row r="104" spans="124:125" ht="13.5" customHeight="1" x14ac:dyDescent="0.2">
      <c r="DT104" s="236"/>
      <c r="DU104" s="236"/>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6" t="s">
        <v>474</v>
      </c>
    </row>
    <row r="121" spans="125:125" ht="13.5" hidden="1" customHeight="1" x14ac:dyDescent="0.2">
      <c r="DU121" s="236"/>
    </row>
  </sheetData>
  <sheetProtection algorithmName="SHA-512" hashValue="vydb8eTX0EWtAN8C3CZK3GY9Y4XPmoMD+B2E0t54qJ43vVxXFheCQ7NHOrBdBCD23kRE4Ts/16+FoxiKgQvymg==" saltValue="YdMDnhe4esFYCxtu4uAMw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37" customWidth="1"/>
    <col min="126" max="142" width="0" style="236" hidden="1" customWidth="1"/>
    <col min="143" max="16384" width="9" style="236" hidden="1"/>
  </cols>
  <sheetData>
    <row r="1" spans="1:125"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1:125" ht="13.2" x14ac:dyDescent="0.2">
      <c r="B2" s="236"/>
      <c r="T2" s="236"/>
    </row>
    <row r="3" spans="1:125" ht="13.2"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36"/>
      <c r="G33" s="236"/>
      <c r="I33" s="236"/>
    </row>
    <row r="34" spans="2:125" ht="13.2" x14ac:dyDescent="0.2">
      <c r="C34" s="236"/>
      <c r="P34" s="236"/>
      <c r="R34" s="236"/>
      <c r="U34" s="236"/>
    </row>
    <row r="35" spans="2:125" ht="13.2" x14ac:dyDescent="0.2">
      <c r="D35" s="236"/>
      <c r="E35" s="236"/>
      <c r="T35" s="236"/>
      <c r="W35" s="236"/>
      <c r="X35" s="236"/>
      <c r="Y35" s="236"/>
      <c r="Z35" s="236"/>
      <c r="AA35" s="236"/>
      <c r="AB35" s="236"/>
      <c r="AC35" s="236"/>
      <c r="AD35" s="236"/>
      <c r="AE35" s="236"/>
      <c r="AF35" s="236"/>
      <c r="AG35" s="236"/>
      <c r="AH35" s="236"/>
      <c r="AI35" s="236"/>
      <c r="AJ35" s="236"/>
      <c r="AK35" s="236"/>
      <c r="AL35" s="236"/>
      <c r="AM35" s="236"/>
      <c r="AN35" s="236"/>
      <c r="AO35" s="236"/>
      <c r="AP35" s="236"/>
      <c r="AQ35" s="236"/>
      <c r="AR35" s="236"/>
      <c r="AS35" s="236"/>
      <c r="AT35" s="236"/>
      <c r="AU35" s="236"/>
      <c r="AV35" s="236"/>
      <c r="AW35" s="236"/>
      <c r="AX35" s="236"/>
      <c r="AY35" s="236"/>
      <c r="AZ35" s="236"/>
      <c r="BA35" s="236"/>
      <c r="BB35" s="236"/>
      <c r="BC35" s="236"/>
      <c r="BD35" s="236"/>
      <c r="BE35" s="236"/>
      <c r="BF35" s="236"/>
      <c r="BG35" s="236"/>
      <c r="BH35" s="236"/>
      <c r="BI35" s="236"/>
      <c r="BJ35" s="236"/>
      <c r="BK35" s="236"/>
      <c r="BL35" s="236"/>
      <c r="BM35" s="236"/>
      <c r="BN35" s="236"/>
      <c r="BO35" s="236"/>
      <c r="BP35" s="236"/>
      <c r="BQ35" s="236"/>
      <c r="BR35" s="236"/>
      <c r="BS35" s="236"/>
      <c r="BT35" s="236"/>
      <c r="BU35" s="236"/>
      <c r="BV35" s="236"/>
      <c r="BW35" s="236"/>
      <c r="BX35" s="236"/>
      <c r="BY35" s="236"/>
      <c r="BZ35" s="236"/>
      <c r="CA35" s="236"/>
      <c r="CB35" s="236"/>
      <c r="CC35" s="236"/>
      <c r="CD35" s="236"/>
      <c r="CE35" s="236"/>
      <c r="CF35" s="236"/>
      <c r="CG35" s="236"/>
      <c r="CH35" s="236"/>
      <c r="CI35" s="236"/>
      <c r="CJ35" s="236"/>
      <c r="CK35" s="236"/>
      <c r="CL35" s="236"/>
      <c r="CM35" s="236"/>
      <c r="CN35" s="236"/>
      <c r="CO35" s="236"/>
      <c r="CP35" s="236"/>
      <c r="CQ35" s="236"/>
      <c r="CR35" s="236"/>
      <c r="CS35" s="236"/>
      <c r="CT35" s="236"/>
      <c r="CU35" s="236"/>
      <c r="CV35" s="236"/>
      <c r="CW35" s="236"/>
      <c r="CX35" s="236"/>
      <c r="CY35" s="236"/>
      <c r="CZ35" s="236"/>
      <c r="DA35" s="236"/>
      <c r="DB35" s="236"/>
      <c r="DC35" s="236"/>
      <c r="DD35" s="236"/>
      <c r="DE35" s="236"/>
      <c r="DF35" s="236"/>
      <c r="DG35" s="236"/>
      <c r="DH35" s="236"/>
      <c r="DI35" s="236"/>
      <c r="DJ35" s="236"/>
      <c r="DK35" s="236"/>
      <c r="DL35" s="236"/>
      <c r="DM35" s="236"/>
      <c r="DN35" s="236"/>
      <c r="DO35" s="236"/>
      <c r="DP35" s="236"/>
      <c r="DQ35" s="236"/>
      <c r="DR35" s="236"/>
      <c r="DS35" s="236"/>
      <c r="DT35" s="236"/>
      <c r="DU35" s="236"/>
    </row>
    <row r="36" spans="2:125" ht="13.2" x14ac:dyDescent="0.2">
      <c r="F36" s="236"/>
      <c r="H36" s="236"/>
      <c r="J36" s="236"/>
      <c r="K36" s="236"/>
      <c r="L36" s="236"/>
      <c r="M36" s="236"/>
      <c r="N36" s="236"/>
      <c r="O36" s="236"/>
      <c r="Q36" s="236"/>
      <c r="S36" s="236"/>
      <c r="V36" s="236"/>
    </row>
    <row r="37" spans="2:125" ht="13.2" x14ac:dyDescent="0.2"/>
    <row r="38" spans="2:125" ht="13.2" x14ac:dyDescent="0.2"/>
    <row r="39" spans="2:125" ht="13.2" x14ac:dyDescent="0.2"/>
    <row r="40" spans="2:125" ht="13.2" x14ac:dyDescent="0.2">
      <c r="U40" s="236"/>
    </row>
    <row r="41" spans="2:125" ht="13.2" x14ac:dyDescent="0.2">
      <c r="R41" s="236"/>
    </row>
    <row r="42" spans="2:125" ht="13.2" x14ac:dyDescent="0.2">
      <c r="T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6"/>
      <c r="CK42" s="236"/>
      <c r="CL42" s="236"/>
      <c r="CM42" s="236"/>
      <c r="CN42" s="236"/>
      <c r="CO42" s="236"/>
      <c r="CP42" s="236"/>
      <c r="CQ42" s="236"/>
      <c r="CR42" s="236"/>
      <c r="CS42" s="236"/>
      <c r="CT42" s="236"/>
      <c r="CU42" s="236"/>
      <c r="CV42" s="236"/>
      <c r="CW42" s="236"/>
      <c r="CX42" s="236"/>
      <c r="CY42" s="236"/>
      <c r="CZ42" s="236"/>
      <c r="DA42" s="236"/>
      <c r="DB42" s="236"/>
      <c r="DC42" s="236"/>
      <c r="DD42" s="236"/>
      <c r="DE42" s="236"/>
      <c r="DF42" s="236"/>
      <c r="DG42" s="236"/>
      <c r="DH42" s="236"/>
      <c r="DI42" s="236"/>
      <c r="DJ42" s="236"/>
      <c r="DK42" s="236"/>
      <c r="DL42" s="236"/>
      <c r="DM42" s="236"/>
      <c r="DN42" s="236"/>
      <c r="DO42" s="236"/>
      <c r="DP42" s="236"/>
      <c r="DQ42" s="236"/>
      <c r="DR42" s="236"/>
      <c r="DS42" s="236"/>
      <c r="DT42" s="236"/>
      <c r="DU42" s="236"/>
    </row>
    <row r="43" spans="2:125" ht="13.2" x14ac:dyDescent="0.2">
      <c r="Q43" s="236"/>
      <c r="S43" s="236"/>
      <c r="V43" s="236"/>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474</v>
      </c>
    </row>
  </sheetData>
  <sheetProtection algorithmName="SHA-512" hashValue="5+wR3zuobsNdTDGI81hF/rq/EeXrpHWnGnUEY6+j3ovYyBL3ItyPJjzAvWGBjnlXFz3n/RQq6LDsJwblQq5FAQ==" saltValue="mkIFzIDbzvB8ot+xI62YD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10.16</v>
      </c>
      <c r="G47" s="12">
        <v>12.61</v>
      </c>
      <c r="H47" s="12">
        <v>11.63</v>
      </c>
      <c r="I47" s="12">
        <v>9.9600000000000009</v>
      </c>
      <c r="J47" s="13">
        <v>9.91</v>
      </c>
    </row>
    <row r="48" spans="2:10" ht="57.75" customHeight="1" x14ac:dyDescent="0.2">
      <c r="B48" s="14"/>
      <c r="C48" s="1154" t="s">
        <v>4</v>
      </c>
      <c r="D48" s="1154"/>
      <c r="E48" s="1155"/>
      <c r="F48" s="15">
        <v>10.42</v>
      </c>
      <c r="G48" s="16">
        <v>13.91</v>
      </c>
      <c r="H48" s="16">
        <v>8.44</v>
      </c>
      <c r="I48" s="16">
        <v>8.25</v>
      </c>
      <c r="J48" s="17">
        <v>7.04</v>
      </c>
    </row>
    <row r="49" spans="2:10" ht="57.75" customHeight="1" thickBot="1" x14ac:dyDescent="0.25">
      <c r="B49" s="18"/>
      <c r="C49" s="1156" t="s">
        <v>5</v>
      </c>
      <c r="D49" s="1156"/>
      <c r="E49" s="1157"/>
      <c r="F49" s="19">
        <v>5.42</v>
      </c>
      <c r="G49" s="20">
        <v>4.75</v>
      </c>
      <c r="H49" s="20" t="s">
        <v>529</v>
      </c>
      <c r="I49" s="20" t="s">
        <v>530</v>
      </c>
      <c r="J49" s="21" t="s">
        <v>531</v>
      </c>
    </row>
    <row r="50" spans="2:10" ht="13.2" x14ac:dyDescent="0.2"/>
  </sheetData>
  <sheetProtection algorithmName="SHA-512" hashValue="+MvibvWPWJ+Dcvln5oZZKOn1W7TUNvzc8B0K4uSSevHdIUAMfzJ99x/hFYKPhCjIf4vLnp6Cs6v7U6m3lsD7pw==" saltValue="Odz7kIO1eM1sjnFY3zMr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532</v>
      </c>
      <c r="D34" s="1162"/>
      <c r="E34" s="1163"/>
      <c r="F34" s="32">
        <v>10.42</v>
      </c>
      <c r="G34" s="33">
        <v>13.91</v>
      </c>
      <c r="H34" s="33">
        <v>8.44</v>
      </c>
      <c r="I34" s="33">
        <v>8.25</v>
      </c>
      <c r="J34" s="34">
        <v>7.04</v>
      </c>
      <c r="K34" s="22"/>
      <c r="L34" s="22"/>
      <c r="M34" s="22"/>
      <c r="N34" s="22"/>
      <c r="O34" s="22"/>
      <c r="P34" s="22"/>
    </row>
    <row r="35" spans="1:16" ht="39" customHeight="1" x14ac:dyDescent="0.2">
      <c r="A35" s="22"/>
      <c r="B35" s="35"/>
      <c r="C35" s="1158" t="s">
        <v>533</v>
      </c>
      <c r="D35" s="1158"/>
      <c r="E35" s="1159"/>
      <c r="F35" s="36">
        <v>0.91</v>
      </c>
      <c r="G35" s="37">
        <v>0.85</v>
      </c>
      <c r="H35" s="37">
        <v>1.46</v>
      </c>
      <c r="I35" s="37">
        <v>2.0499999999999998</v>
      </c>
      <c r="J35" s="38">
        <v>3.36</v>
      </c>
      <c r="K35" s="22"/>
      <c r="L35" s="22"/>
      <c r="M35" s="22"/>
      <c r="N35" s="22"/>
      <c r="O35" s="22"/>
      <c r="P35" s="22"/>
    </row>
    <row r="36" spans="1:16" ht="39" customHeight="1" x14ac:dyDescent="0.2">
      <c r="A36" s="22"/>
      <c r="B36" s="35"/>
      <c r="C36" s="1158" t="s">
        <v>534</v>
      </c>
      <c r="D36" s="1158"/>
      <c r="E36" s="1159"/>
      <c r="F36" s="36">
        <v>0.87</v>
      </c>
      <c r="G36" s="37">
        <v>1.24</v>
      </c>
      <c r="H36" s="37">
        <v>0.82</v>
      </c>
      <c r="I36" s="37">
        <v>0.45</v>
      </c>
      <c r="J36" s="38">
        <v>0.72</v>
      </c>
      <c r="K36" s="22"/>
      <c r="L36" s="22"/>
      <c r="M36" s="22"/>
      <c r="N36" s="22"/>
      <c r="O36" s="22"/>
      <c r="P36" s="22"/>
    </row>
    <row r="37" spans="1:16" ht="39" customHeight="1" x14ac:dyDescent="0.2">
      <c r="A37" s="22"/>
      <c r="B37" s="35"/>
      <c r="C37" s="1158" t="s">
        <v>535</v>
      </c>
      <c r="D37" s="1158"/>
      <c r="E37" s="1159"/>
      <c r="F37" s="36">
        <v>0.05</v>
      </c>
      <c r="G37" s="37">
        <v>0.1</v>
      </c>
      <c r="H37" s="37">
        <v>0.06</v>
      </c>
      <c r="I37" s="37">
        <v>0.08</v>
      </c>
      <c r="J37" s="38">
        <v>0.12</v>
      </c>
      <c r="K37" s="22"/>
      <c r="L37" s="22"/>
      <c r="M37" s="22"/>
      <c r="N37" s="22"/>
      <c r="O37" s="22"/>
      <c r="P37" s="22"/>
    </row>
    <row r="38" spans="1:16" ht="39" customHeight="1" x14ac:dyDescent="0.2">
      <c r="A38" s="22"/>
      <c r="B38" s="35"/>
      <c r="C38" s="1158" t="s">
        <v>536</v>
      </c>
      <c r="D38" s="1158"/>
      <c r="E38" s="1159"/>
      <c r="F38" s="36">
        <v>0.1</v>
      </c>
      <c r="G38" s="37">
        <v>0.08</v>
      </c>
      <c r="H38" s="37">
        <v>7.0000000000000007E-2</v>
      </c>
      <c r="I38" s="37">
        <v>0.08</v>
      </c>
      <c r="J38" s="38">
        <v>0.06</v>
      </c>
      <c r="K38" s="22"/>
      <c r="L38" s="22"/>
      <c r="M38" s="22"/>
      <c r="N38" s="22"/>
      <c r="O38" s="22"/>
      <c r="P38" s="22"/>
    </row>
    <row r="39" spans="1:16" ht="39" customHeight="1" x14ac:dyDescent="0.2">
      <c r="A39" s="22"/>
      <c r="B39" s="35"/>
      <c r="C39" s="1158" t="s">
        <v>537</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539</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fm9YAe/6Z2Tj6kYGqxDeF4rN0g4PtdUY64G2QXAiFzCD0mcBVz/6ITwdwqlWMgXwHSXURjvxNe2nRLga/iHAw==" saltValue="0suEg/2K4HLEQzmUYi7gR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3557</v>
      </c>
      <c r="L45" s="58">
        <v>3562</v>
      </c>
      <c r="M45" s="58">
        <v>3725</v>
      </c>
      <c r="N45" s="58">
        <v>3835</v>
      </c>
      <c r="O45" s="59">
        <v>3935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370</v>
      </c>
      <c r="L48" s="62">
        <v>337</v>
      </c>
      <c r="M48" s="62">
        <v>349</v>
      </c>
      <c r="N48" s="62">
        <v>342</v>
      </c>
      <c r="O48" s="63">
        <v>341</v>
      </c>
      <c r="P48" s="46"/>
      <c r="Q48" s="46"/>
      <c r="R48" s="46"/>
      <c r="S48" s="46"/>
      <c r="T48" s="46"/>
      <c r="U48" s="46"/>
    </row>
    <row r="49" spans="1:21" ht="30.75" customHeight="1" x14ac:dyDescent="0.2">
      <c r="A49" s="46"/>
      <c r="B49" s="1189"/>
      <c r="C49" s="1190"/>
      <c r="D49" s="60"/>
      <c r="E49" s="1166" t="s">
        <v>14</v>
      </c>
      <c r="F49" s="1166"/>
      <c r="G49" s="1166"/>
      <c r="H49" s="1166"/>
      <c r="I49" s="1166"/>
      <c r="J49" s="1167"/>
      <c r="K49" s="61">
        <v>132</v>
      </c>
      <c r="L49" s="62">
        <v>90</v>
      </c>
      <c r="M49" s="62">
        <v>84</v>
      </c>
      <c r="N49" s="62">
        <v>70</v>
      </c>
      <c r="O49" s="63">
        <v>101</v>
      </c>
      <c r="P49" s="46"/>
      <c r="Q49" s="46"/>
      <c r="R49" s="46"/>
      <c r="S49" s="46"/>
      <c r="T49" s="46"/>
      <c r="U49" s="46"/>
    </row>
    <row r="50" spans="1:21" ht="30.75" customHeight="1" x14ac:dyDescent="0.2">
      <c r="A50" s="46"/>
      <c r="B50" s="1189"/>
      <c r="C50" s="1190"/>
      <c r="D50" s="60"/>
      <c r="E50" s="1166" t="s">
        <v>15</v>
      </c>
      <c r="F50" s="1166"/>
      <c r="G50" s="1166"/>
      <c r="H50" s="1166"/>
      <c r="I50" s="1166"/>
      <c r="J50" s="1167"/>
      <c r="K50" s="61">
        <v>28</v>
      </c>
      <c r="L50" s="62">
        <v>28</v>
      </c>
      <c r="M50" s="62">
        <v>53</v>
      </c>
      <c r="N50" s="62">
        <v>51</v>
      </c>
      <c r="O50" s="63">
        <v>176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3688</v>
      </c>
      <c r="L52" s="62">
        <v>3517</v>
      </c>
      <c r="M52" s="62">
        <v>3428</v>
      </c>
      <c r="N52" s="62">
        <v>3302</v>
      </c>
      <c r="O52" s="63">
        <v>3012</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399</v>
      </c>
      <c r="L53" s="67">
        <v>500</v>
      </c>
      <c r="M53" s="67">
        <v>783</v>
      </c>
      <c r="N53" s="67">
        <v>996</v>
      </c>
      <c r="O53" s="68">
        <v>1541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7cR6IzbCo5urgOz7FsH+mKSG6CxMnqi+R8nTh9ZA0sPQGs6x7BU+RZySQUHpgX3ENvxwGzdICLx+rLPDcif/Q==" saltValue="Wrtvigh3AcTqzf2Vcptw0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25">
        <v>41090</v>
      </c>
      <c r="J41" s="326">
        <v>39966</v>
      </c>
      <c r="K41" s="326">
        <v>39457</v>
      </c>
      <c r="L41" s="326">
        <v>38815</v>
      </c>
      <c r="M41" s="327">
        <v>37723</v>
      </c>
    </row>
    <row r="42" spans="2:13" ht="27.75" customHeight="1" x14ac:dyDescent="0.2">
      <c r="B42" s="1197"/>
      <c r="C42" s="1198"/>
      <c r="D42" s="104"/>
      <c r="E42" s="1201" t="s">
        <v>32</v>
      </c>
      <c r="F42" s="1201"/>
      <c r="G42" s="1201"/>
      <c r="H42" s="1202"/>
      <c r="I42" s="328">
        <v>3817</v>
      </c>
      <c r="J42" s="329">
        <v>3284</v>
      </c>
      <c r="K42" s="329">
        <v>2044</v>
      </c>
      <c r="L42" s="329">
        <v>1272</v>
      </c>
      <c r="M42" s="330">
        <v>12850</v>
      </c>
    </row>
    <row r="43" spans="2:13" ht="27.75" customHeight="1" x14ac:dyDescent="0.2">
      <c r="B43" s="1197"/>
      <c r="C43" s="1198"/>
      <c r="D43" s="104"/>
      <c r="E43" s="1201" t="s">
        <v>33</v>
      </c>
      <c r="F43" s="1201"/>
      <c r="G43" s="1201"/>
      <c r="H43" s="1202"/>
      <c r="I43" s="328">
        <v>6349</v>
      </c>
      <c r="J43" s="329">
        <v>5366</v>
      </c>
      <c r="K43" s="329">
        <v>4612</v>
      </c>
      <c r="L43" s="329">
        <v>4419</v>
      </c>
      <c r="M43" s="330">
        <v>4212</v>
      </c>
    </row>
    <row r="44" spans="2:13" ht="27.75" customHeight="1" x14ac:dyDescent="0.2">
      <c r="B44" s="1197"/>
      <c r="C44" s="1198"/>
      <c r="D44" s="104"/>
      <c r="E44" s="1201" t="s">
        <v>34</v>
      </c>
      <c r="F44" s="1201"/>
      <c r="G44" s="1201"/>
      <c r="H44" s="1202"/>
      <c r="I44" s="328">
        <v>925</v>
      </c>
      <c r="J44" s="329">
        <v>776</v>
      </c>
      <c r="K44" s="329">
        <v>628</v>
      </c>
      <c r="L44" s="329">
        <v>482</v>
      </c>
      <c r="M44" s="330">
        <v>632</v>
      </c>
    </row>
    <row r="45" spans="2:13" ht="27.75" customHeight="1" x14ac:dyDescent="0.2">
      <c r="B45" s="1197"/>
      <c r="C45" s="1198"/>
      <c r="D45" s="104"/>
      <c r="E45" s="1201" t="s">
        <v>35</v>
      </c>
      <c r="F45" s="1201"/>
      <c r="G45" s="1201"/>
      <c r="H45" s="1202"/>
      <c r="I45" s="328">
        <v>8044</v>
      </c>
      <c r="J45" s="329">
        <v>8277</v>
      </c>
      <c r="K45" s="329">
        <v>8355</v>
      </c>
      <c r="L45" s="329">
        <v>8767</v>
      </c>
      <c r="M45" s="330">
        <v>8998</v>
      </c>
    </row>
    <row r="46" spans="2:13" ht="27.75" customHeight="1" x14ac:dyDescent="0.2">
      <c r="B46" s="1197"/>
      <c r="C46" s="1198"/>
      <c r="D46" s="105"/>
      <c r="E46" s="1201" t="s">
        <v>36</v>
      </c>
      <c r="F46" s="1201"/>
      <c r="G46" s="1201"/>
      <c r="H46" s="1202"/>
      <c r="I46" s="328" t="s">
        <v>486</v>
      </c>
      <c r="J46" s="329">
        <v>81</v>
      </c>
      <c r="K46" s="329" t="s">
        <v>486</v>
      </c>
      <c r="L46" s="329" t="s">
        <v>486</v>
      </c>
      <c r="M46" s="330" t="s">
        <v>486</v>
      </c>
    </row>
    <row r="47" spans="2:13" ht="27.75" customHeight="1" x14ac:dyDescent="0.2">
      <c r="B47" s="1197"/>
      <c r="C47" s="1198"/>
      <c r="D47" s="106"/>
      <c r="E47" s="1211" t="s">
        <v>37</v>
      </c>
      <c r="F47" s="1212"/>
      <c r="G47" s="1212"/>
      <c r="H47" s="1213"/>
      <c r="I47" s="328" t="s">
        <v>486</v>
      </c>
      <c r="J47" s="329" t="s">
        <v>486</v>
      </c>
      <c r="K47" s="329" t="s">
        <v>486</v>
      </c>
      <c r="L47" s="329" t="s">
        <v>486</v>
      </c>
      <c r="M47" s="330" t="s">
        <v>486</v>
      </c>
    </row>
    <row r="48" spans="2:13" ht="27.75" customHeight="1" x14ac:dyDescent="0.2">
      <c r="B48" s="1197"/>
      <c r="C48" s="1198"/>
      <c r="D48" s="104"/>
      <c r="E48" s="1201" t="s">
        <v>38</v>
      </c>
      <c r="F48" s="1201"/>
      <c r="G48" s="1201"/>
      <c r="H48" s="1202"/>
      <c r="I48" s="328" t="s">
        <v>486</v>
      </c>
      <c r="J48" s="329" t="s">
        <v>486</v>
      </c>
      <c r="K48" s="329" t="s">
        <v>486</v>
      </c>
      <c r="L48" s="329" t="s">
        <v>486</v>
      </c>
      <c r="M48" s="330" t="s">
        <v>486</v>
      </c>
    </row>
    <row r="49" spans="2:13" ht="27.75" customHeight="1" x14ac:dyDescent="0.2">
      <c r="B49" s="1199"/>
      <c r="C49" s="1200"/>
      <c r="D49" s="104"/>
      <c r="E49" s="1201" t="s">
        <v>39</v>
      </c>
      <c r="F49" s="1201"/>
      <c r="G49" s="1201"/>
      <c r="H49" s="1202"/>
      <c r="I49" s="328" t="s">
        <v>486</v>
      </c>
      <c r="J49" s="329" t="s">
        <v>486</v>
      </c>
      <c r="K49" s="329" t="s">
        <v>486</v>
      </c>
      <c r="L49" s="329" t="s">
        <v>486</v>
      </c>
      <c r="M49" s="330" t="s">
        <v>486</v>
      </c>
    </row>
    <row r="50" spans="2:13" ht="27.75" customHeight="1" x14ac:dyDescent="0.2">
      <c r="B50" s="1195" t="s">
        <v>40</v>
      </c>
      <c r="C50" s="1196"/>
      <c r="D50" s="107"/>
      <c r="E50" s="1201" t="s">
        <v>41</v>
      </c>
      <c r="F50" s="1201"/>
      <c r="G50" s="1201"/>
      <c r="H50" s="1202"/>
      <c r="I50" s="328">
        <v>20280</v>
      </c>
      <c r="J50" s="329">
        <v>22996</v>
      </c>
      <c r="K50" s="329">
        <v>25805</v>
      </c>
      <c r="L50" s="329">
        <v>27764</v>
      </c>
      <c r="M50" s="330">
        <v>27920</v>
      </c>
    </row>
    <row r="51" spans="2:13" ht="27.75" customHeight="1" x14ac:dyDescent="0.2">
      <c r="B51" s="1197"/>
      <c r="C51" s="1198"/>
      <c r="D51" s="104"/>
      <c r="E51" s="1201" t="s">
        <v>42</v>
      </c>
      <c r="F51" s="1201"/>
      <c r="G51" s="1201"/>
      <c r="H51" s="1202"/>
      <c r="I51" s="328">
        <v>21390</v>
      </c>
      <c r="J51" s="329">
        <v>19615</v>
      </c>
      <c r="K51" s="329">
        <v>17260</v>
      </c>
      <c r="L51" s="329">
        <v>16201</v>
      </c>
      <c r="M51" s="330">
        <v>15002</v>
      </c>
    </row>
    <row r="52" spans="2:13" ht="27.75" customHeight="1" x14ac:dyDescent="0.2">
      <c r="B52" s="1199"/>
      <c r="C52" s="1200"/>
      <c r="D52" s="104"/>
      <c r="E52" s="1201" t="s">
        <v>43</v>
      </c>
      <c r="F52" s="1201"/>
      <c r="G52" s="1201"/>
      <c r="H52" s="1202"/>
      <c r="I52" s="328">
        <v>12841</v>
      </c>
      <c r="J52" s="329">
        <v>11319</v>
      </c>
      <c r="K52" s="329">
        <v>10052</v>
      </c>
      <c r="L52" s="329">
        <v>8824</v>
      </c>
      <c r="M52" s="330">
        <v>7995</v>
      </c>
    </row>
    <row r="53" spans="2:13" ht="27.75" customHeight="1" thickBot="1" x14ac:dyDescent="0.25">
      <c r="B53" s="1203" t="s">
        <v>19</v>
      </c>
      <c r="C53" s="1204"/>
      <c r="D53" s="108"/>
      <c r="E53" s="1205" t="s">
        <v>44</v>
      </c>
      <c r="F53" s="1205"/>
      <c r="G53" s="1205"/>
      <c r="H53" s="1206"/>
      <c r="I53" s="331">
        <v>5713</v>
      </c>
      <c r="J53" s="332">
        <v>3820</v>
      </c>
      <c r="K53" s="332">
        <v>1980</v>
      </c>
      <c r="L53" s="332">
        <v>967</v>
      </c>
      <c r="M53" s="333">
        <v>13498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fs3wci68EgRbUBXQhrLjkcDU/B1R87ZLT97/GY64jN5dmIuiY9mDOgPcYEsrtn50V3WH+g+A4cUMfwZ50wcUQ==" saltValue="z0DxCBYQ2k2xc6b3Gv36u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01E42-9C27-43ED-8959-52BE14A6C285}">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346"/>
      <c r="C55" s="1222" t="s">
        <v>46</v>
      </c>
      <c r="D55" s="1222"/>
      <c r="E55" s="1223"/>
      <c r="F55" s="334">
        <v>6030</v>
      </c>
      <c r="G55" s="334">
        <v>5227</v>
      </c>
      <c r="H55" s="335">
        <v>5497</v>
      </c>
    </row>
    <row r="56" spans="2:8" ht="52.5" customHeight="1" x14ac:dyDescent="0.2">
      <c r="B56" s="347"/>
      <c r="C56" s="1224" t="s">
        <v>47</v>
      </c>
      <c r="D56" s="1224"/>
      <c r="E56" s="1225"/>
      <c r="F56" s="336">
        <v>44</v>
      </c>
      <c r="G56" s="336">
        <v>44</v>
      </c>
      <c r="H56" s="337">
        <v>44</v>
      </c>
    </row>
    <row r="57" spans="2:8" ht="53.25" customHeight="1" x14ac:dyDescent="0.2">
      <c r="B57" s="347"/>
      <c r="C57" s="1226" t="s">
        <v>48</v>
      </c>
      <c r="D57" s="1226"/>
      <c r="E57" s="1227"/>
      <c r="F57" s="338">
        <v>17269</v>
      </c>
      <c r="G57" s="338">
        <v>20297</v>
      </c>
      <c r="H57" s="339">
        <v>20302</v>
      </c>
    </row>
    <row r="58" spans="2:8" ht="45.75" customHeight="1" x14ac:dyDescent="0.2">
      <c r="B58" s="348"/>
      <c r="C58" s="1214" t="s">
        <v>555</v>
      </c>
      <c r="D58" s="1215"/>
      <c r="E58" s="1216"/>
      <c r="F58" s="340">
        <v>10528</v>
      </c>
      <c r="G58" s="340">
        <v>11672</v>
      </c>
      <c r="H58" s="341">
        <v>12023</v>
      </c>
    </row>
    <row r="59" spans="2:8" ht="45.75" customHeight="1" x14ac:dyDescent="0.2">
      <c r="B59" s="348"/>
      <c r="C59" s="1214" t="s">
        <v>556</v>
      </c>
      <c r="D59" s="1215"/>
      <c r="E59" s="1216"/>
      <c r="F59" s="340">
        <v>3019</v>
      </c>
      <c r="G59" s="340">
        <v>4055</v>
      </c>
      <c r="H59" s="341">
        <v>3856</v>
      </c>
    </row>
    <row r="60" spans="2:8" ht="45.75" customHeight="1" x14ac:dyDescent="0.2">
      <c r="B60" s="348"/>
      <c r="C60" s="1214" t="s">
        <v>557</v>
      </c>
      <c r="D60" s="1215"/>
      <c r="E60" s="1216"/>
      <c r="F60" s="340">
        <v>1802</v>
      </c>
      <c r="G60" s="340">
        <v>1923</v>
      </c>
      <c r="H60" s="341">
        <v>1900</v>
      </c>
    </row>
    <row r="61" spans="2:8" ht="45.75" customHeight="1" x14ac:dyDescent="0.2">
      <c r="B61" s="348"/>
      <c r="C61" s="1214" t="s">
        <v>558</v>
      </c>
      <c r="D61" s="1215"/>
      <c r="E61" s="1216"/>
      <c r="F61" s="340" t="s">
        <v>554</v>
      </c>
      <c r="G61" s="340">
        <v>1000</v>
      </c>
      <c r="H61" s="341">
        <v>1103</v>
      </c>
    </row>
    <row r="62" spans="2:8" ht="45.75" customHeight="1" thickBot="1" x14ac:dyDescent="0.25">
      <c r="B62" s="349"/>
      <c r="C62" s="1217" t="s">
        <v>559</v>
      </c>
      <c r="D62" s="1218"/>
      <c r="E62" s="1219"/>
      <c r="F62" s="342">
        <v>1277</v>
      </c>
      <c r="G62" s="342">
        <v>1085</v>
      </c>
      <c r="H62" s="343">
        <v>921</v>
      </c>
    </row>
    <row r="63" spans="2:8" ht="52.5" customHeight="1" thickBot="1" x14ac:dyDescent="0.25">
      <c r="B63" s="350"/>
      <c r="C63" s="1220" t="s">
        <v>49</v>
      </c>
      <c r="D63" s="1220"/>
      <c r="E63" s="1221"/>
      <c r="F63" s="344">
        <v>23343</v>
      </c>
      <c r="G63" s="344">
        <v>25567</v>
      </c>
      <c r="H63" s="345">
        <v>25843</v>
      </c>
    </row>
    <row r="64" spans="2:8" ht="13.2" x14ac:dyDescent="0.2"/>
  </sheetData>
  <sheetProtection algorithmName="SHA-512" hashValue="zzMHL4sesZI7ZxEHNq4tFCQvJDPGP2yOqDIdLBXavOGTJrVQgVL3HEPSq3sVwx6QuVBoPRq5XH9GDzoROYuilw==" saltValue="RaN8T9q91HJuL2Nsv3HNw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BACE-4220-4B20-9B4E-E3A6417C1C8B}">
  <sheetPr>
    <pageSetUpPr fitToPage="1"/>
  </sheetPr>
  <dimension ref="A1:DE85"/>
  <sheetViews>
    <sheetView showGridLines="0" view="pageBreakPreview" zoomScale="70" zoomScaleNormal="100" zoomScaleSheetLayoutView="70" workbookViewId="0"/>
  </sheetViews>
  <sheetFormatPr defaultColWidth="0" defaultRowHeight="13.5" customHeight="1" zeroHeight="1" x14ac:dyDescent="0.2"/>
  <cols>
    <col min="1" max="1" width="6.33203125" style="238" customWidth="1"/>
    <col min="2" max="107" width="2.44140625" style="238" customWidth="1"/>
    <col min="108" max="108" width="6.109375" style="244" customWidth="1"/>
    <col min="109" max="109" width="5.88671875" style="242" customWidth="1"/>
    <col min="110" max="16384" width="8.6640625" style="238" hidden="1"/>
  </cols>
  <sheetData>
    <row r="1" spans="1:109" ht="42.75" customHeight="1" x14ac:dyDescent="0.2">
      <c r="A1" s="351"/>
      <c r="B1" s="352"/>
      <c r="DD1" s="238"/>
      <c r="DE1" s="238"/>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38"/>
      <c r="DE2" s="238"/>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38"/>
      <c r="DE3" s="238"/>
    </row>
    <row r="4" spans="1:109" s="236"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36"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36"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36"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36"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36"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36"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36"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36"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36"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36"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36" customFormat="1" ht="13.2" x14ac:dyDescent="0.2">
      <c r="A15" s="238"/>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36" customFormat="1" ht="13.2" x14ac:dyDescent="0.2">
      <c r="A16" s="238"/>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36" customFormat="1" ht="13.2" x14ac:dyDescent="0.2">
      <c r="A17" s="238"/>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36" customFormat="1" ht="13.2" x14ac:dyDescent="0.2">
      <c r="A18" s="238"/>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38"/>
      <c r="DE19" s="238"/>
    </row>
    <row r="20" spans="1:109" ht="13.2" x14ac:dyDescent="0.2">
      <c r="DD20" s="238"/>
      <c r="DE20" s="238"/>
    </row>
    <row r="21" spans="1:109" ht="17.25" customHeight="1" x14ac:dyDescent="0.2">
      <c r="B21" s="354"/>
      <c r="C21" s="240"/>
      <c r="D21" s="240"/>
      <c r="E21" s="240"/>
      <c r="F21" s="240"/>
      <c r="G21" s="240"/>
      <c r="H21" s="240"/>
      <c r="I21" s="240"/>
      <c r="J21" s="240"/>
      <c r="K21" s="240"/>
      <c r="L21" s="240"/>
      <c r="M21" s="240"/>
      <c r="N21" s="355"/>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355"/>
      <c r="AU21" s="240"/>
      <c r="AV21" s="240"/>
      <c r="AW21" s="240"/>
      <c r="AX21" s="240"/>
      <c r="AY21" s="240"/>
      <c r="AZ21" s="240"/>
      <c r="BA21" s="240"/>
      <c r="BB21" s="240"/>
      <c r="BC21" s="240"/>
      <c r="BD21" s="240"/>
      <c r="BE21" s="240"/>
      <c r="BF21" s="355"/>
      <c r="BG21" s="240"/>
      <c r="BH21" s="240"/>
      <c r="BI21" s="240"/>
      <c r="BJ21" s="240"/>
      <c r="BK21" s="240"/>
      <c r="BL21" s="240"/>
      <c r="BM21" s="240"/>
      <c r="BN21" s="240"/>
      <c r="BO21" s="240"/>
      <c r="BP21" s="240"/>
      <c r="BQ21" s="240"/>
      <c r="BR21" s="355"/>
      <c r="BS21" s="240"/>
      <c r="BT21" s="240"/>
      <c r="BU21" s="240"/>
      <c r="BV21" s="240"/>
      <c r="BW21" s="240"/>
      <c r="BX21" s="240"/>
      <c r="BY21" s="240"/>
      <c r="BZ21" s="240"/>
      <c r="CA21" s="240"/>
      <c r="CB21" s="240"/>
      <c r="CC21" s="240"/>
      <c r="CD21" s="355"/>
      <c r="CE21" s="240"/>
      <c r="CF21" s="240"/>
      <c r="CG21" s="240"/>
      <c r="CH21" s="240"/>
      <c r="CI21" s="240"/>
      <c r="CJ21" s="240"/>
      <c r="CK21" s="240"/>
      <c r="CL21" s="240"/>
      <c r="CM21" s="240"/>
      <c r="CN21" s="240"/>
      <c r="CO21" s="240"/>
      <c r="CP21" s="355"/>
      <c r="CQ21" s="240"/>
      <c r="CR21" s="240"/>
      <c r="CS21" s="240"/>
      <c r="CT21" s="240"/>
      <c r="CU21" s="240"/>
      <c r="CV21" s="240"/>
      <c r="CW21" s="240"/>
      <c r="CX21" s="240"/>
      <c r="CY21" s="240"/>
      <c r="CZ21" s="240"/>
      <c r="DA21" s="240"/>
      <c r="DB21" s="355"/>
      <c r="DC21" s="240"/>
      <c r="DD21" s="241"/>
      <c r="DE21" s="238"/>
    </row>
    <row r="22" spans="1:109" ht="17.25" customHeight="1" x14ac:dyDescent="0.2">
      <c r="B22" s="242"/>
    </row>
    <row r="23" spans="1:109" ht="13.2" x14ac:dyDescent="0.2">
      <c r="B23" s="242"/>
    </row>
    <row r="24" spans="1:109" ht="13.2" x14ac:dyDescent="0.2">
      <c r="B24" s="242"/>
    </row>
    <row r="25" spans="1:109" ht="13.2" x14ac:dyDescent="0.2">
      <c r="B25" s="242"/>
    </row>
    <row r="26" spans="1:109" ht="13.2" x14ac:dyDescent="0.2">
      <c r="B26" s="242"/>
    </row>
    <row r="27" spans="1:109" ht="13.2" x14ac:dyDescent="0.2">
      <c r="B27" s="242"/>
    </row>
    <row r="28" spans="1:109" ht="13.2" x14ac:dyDescent="0.2">
      <c r="B28" s="242"/>
    </row>
    <row r="29" spans="1:109" ht="13.2" x14ac:dyDescent="0.2">
      <c r="B29" s="242"/>
    </row>
    <row r="30" spans="1:109" ht="13.2" x14ac:dyDescent="0.2">
      <c r="B30" s="242"/>
    </row>
    <row r="31" spans="1:109" ht="13.2" x14ac:dyDescent="0.2">
      <c r="B31" s="242"/>
    </row>
    <row r="32" spans="1:109" ht="13.2" x14ac:dyDescent="0.2">
      <c r="B32" s="242"/>
    </row>
    <row r="33" spans="2:109" ht="13.2" x14ac:dyDescent="0.2">
      <c r="B33" s="242"/>
    </row>
    <row r="34" spans="2:109" ht="13.2" x14ac:dyDescent="0.2">
      <c r="B34" s="242"/>
    </row>
    <row r="35" spans="2:109" ht="13.2" x14ac:dyDescent="0.2">
      <c r="B35" s="242"/>
    </row>
    <row r="36" spans="2:109" ht="13.2" x14ac:dyDescent="0.2">
      <c r="B36" s="242"/>
    </row>
    <row r="37" spans="2:109" ht="13.2" x14ac:dyDescent="0.2">
      <c r="B37" s="242"/>
    </row>
    <row r="38" spans="2:109" ht="13.2" x14ac:dyDescent="0.2">
      <c r="B38" s="242"/>
    </row>
    <row r="39" spans="2:109" ht="13.2" x14ac:dyDescent="0.2">
      <c r="B39" s="323"/>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294"/>
      <c r="BN39" s="294"/>
      <c r="BO39" s="294"/>
      <c r="BP39" s="294"/>
      <c r="BQ39" s="294"/>
      <c r="BR39" s="294"/>
      <c r="BS39" s="294"/>
      <c r="BT39" s="294"/>
      <c r="BU39" s="294"/>
      <c r="BV39" s="294"/>
      <c r="BW39" s="294"/>
      <c r="BX39" s="294"/>
      <c r="BY39" s="294"/>
      <c r="BZ39" s="294"/>
      <c r="CA39" s="294"/>
      <c r="CB39" s="294"/>
      <c r="CC39" s="294"/>
      <c r="CD39" s="294"/>
      <c r="CE39" s="294"/>
      <c r="CF39" s="294"/>
      <c r="CG39" s="294"/>
      <c r="CH39" s="294"/>
      <c r="CI39" s="294"/>
      <c r="CJ39" s="294"/>
      <c r="CK39" s="294"/>
      <c r="CL39" s="294"/>
      <c r="CM39" s="294"/>
      <c r="CN39" s="294"/>
      <c r="CO39" s="294"/>
      <c r="CP39" s="294"/>
      <c r="CQ39" s="294"/>
      <c r="CR39" s="294"/>
      <c r="CS39" s="294"/>
      <c r="CT39" s="294"/>
      <c r="CU39" s="294"/>
      <c r="CV39" s="294"/>
      <c r="CW39" s="294"/>
      <c r="CX39" s="294"/>
      <c r="CY39" s="294"/>
      <c r="CZ39" s="294"/>
      <c r="DA39" s="294"/>
      <c r="DB39" s="294"/>
      <c r="DC39" s="294"/>
      <c r="DD39" s="324"/>
    </row>
    <row r="40" spans="2:109" ht="13.2" x14ac:dyDescent="0.2">
      <c r="B40" s="356"/>
      <c r="DD40" s="356"/>
      <c r="DE40" s="238"/>
    </row>
    <row r="41" spans="2:109" ht="16.2" x14ac:dyDescent="0.2">
      <c r="B41" s="239" t="s">
        <v>569</v>
      </c>
      <c r="C41" s="240"/>
      <c r="D41" s="240"/>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c r="BN41" s="240"/>
      <c r="BO41" s="240"/>
      <c r="BP41" s="240"/>
      <c r="BQ41" s="240"/>
      <c r="BR41" s="240"/>
      <c r="BS41" s="240"/>
      <c r="BT41" s="240"/>
      <c r="BU41" s="240"/>
      <c r="BV41" s="240"/>
      <c r="BW41" s="240"/>
      <c r="BX41" s="240"/>
      <c r="BY41" s="240"/>
      <c r="BZ41" s="240"/>
      <c r="CA41" s="240"/>
      <c r="CB41" s="240"/>
      <c r="CC41" s="240"/>
      <c r="CD41" s="240"/>
      <c r="CE41" s="240"/>
      <c r="CF41" s="240"/>
      <c r="CG41" s="240"/>
      <c r="CH41" s="240"/>
      <c r="CI41" s="240"/>
      <c r="CJ41" s="240"/>
      <c r="CK41" s="240"/>
      <c r="CL41" s="240"/>
      <c r="CM41" s="240"/>
      <c r="CN41" s="240"/>
      <c r="CO41" s="240"/>
      <c r="CP41" s="240"/>
      <c r="CQ41" s="240"/>
      <c r="CR41" s="240"/>
      <c r="CS41" s="240"/>
      <c r="CT41" s="240"/>
      <c r="CU41" s="240"/>
      <c r="CV41" s="240"/>
      <c r="CW41" s="240"/>
      <c r="CX41" s="240"/>
      <c r="CY41" s="240"/>
      <c r="CZ41" s="240"/>
      <c r="DA41" s="240"/>
      <c r="DB41" s="240"/>
      <c r="DC41" s="240"/>
      <c r="DD41" s="241"/>
    </row>
    <row r="42" spans="2:109" ht="13.2" x14ac:dyDescent="0.2">
      <c r="B42" s="242"/>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2"/>
      <c r="AN43" s="1228" t="s">
        <v>571</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2"/>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2"/>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2"/>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2"/>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2"/>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2"/>
      <c r="AN49" s="238" t="s">
        <v>572</v>
      </c>
    </row>
    <row r="50" spans="1:109" ht="13.2" x14ac:dyDescent="0.2">
      <c r="B50" s="242"/>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524</v>
      </c>
      <c r="BQ50" s="1241"/>
      <c r="BR50" s="1241"/>
      <c r="BS50" s="1241"/>
      <c r="BT50" s="1241"/>
      <c r="BU50" s="1241"/>
      <c r="BV50" s="1241"/>
      <c r="BW50" s="1241"/>
      <c r="BX50" s="1241" t="s">
        <v>525</v>
      </c>
      <c r="BY50" s="1241"/>
      <c r="BZ50" s="1241"/>
      <c r="CA50" s="1241"/>
      <c r="CB50" s="1241"/>
      <c r="CC50" s="1241"/>
      <c r="CD50" s="1241"/>
      <c r="CE50" s="1241"/>
      <c r="CF50" s="1241" t="s">
        <v>526</v>
      </c>
      <c r="CG50" s="1241"/>
      <c r="CH50" s="1241"/>
      <c r="CI50" s="1241"/>
      <c r="CJ50" s="1241"/>
      <c r="CK50" s="1241"/>
      <c r="CL50" s="1241"/>
      <c r="CM50" s="1241"/>
      <c r="CN50" s="1241" t="s">
        <v>527</v>
      </c>
      <c r="CO50" s="1241"/>
      <c r="CP50" s="1241"/>
      <c r="CQ50" s="1241"/>
      <c r="CR50" s="1241"/>
      <c r="CS50" s="1241"/>
      <c r="CT50" s="1241"/>
      <c r="CU50" s="1241"/>
      <c r="CV50" s="1241" t="s">
        <v>528</v>
      </c>
      <c r="CW50" s="1241"/>
      <c r="CX50" s="1241"/>
      <c r="CY50" s="1241"/>
      <c r="CZ50" s="1241"/>
      <c r="DA50" s="1241"/>
      <c r="DB50" s="1241"/>
      <c r="DC50" s="1241"/>
    </row>
    <row r="51" spans="1:109" ht="13.5" customHeight="1" x14ac:dyDescent="0.2">
      <c r="B51" s="242"/>
      <c r="G51" s="1247"/>
      <c r="H51" s="1247"/>
      <c r="I51" s="1245"/>
      <c r="J51" s="1245"/>
      <c r="K51" s="1243"/>
      <c r="L51" s="1243"/>
      <c r="M51" s="1243"/>
      <c r="N51" s="1243"/>
      <c r="AM51" s="359"/>
      <c r="AN51" s="1244" t="s">
        <v>573</v>
      </c>
      <c r="AO51" s="1244"/>
      <c r="AP51" s="1244"/>
      <c r="AQ51" s="1244"/>
      <c r="AR51" s="1244"/>
      <c r="AS51" s="1244"/>
      <c r="AT51" s="1244"/>
      <c r="AU51" s="1244"/>
      <c r="AV51" s="1244"/>
      <c r="AW51" s="1244"/>
      <c r="AX51" s="1244"/>
      <c r="AY51" s="1244"/>
      <c r="AZ51" s="1244"/>
      <c r="BA51" s="1244"/>
      <c r="BB51" s="1244" t="s">
        <v>574</v>
      </c>
      <c r="BC51" s="1244"/>
      <c r="BD51" s="1244"/>
      <c r="BE51" s="1244"/>
      <c r="BF51" s="1244"/>
      <c r="BG51" s="1244"/>
      <c r="BH51" s="1244"/>
      <c r="BI51" s="1244"/>
      <c r="BJ51" s="1244"/>
      <c r="BK51" s="1244"/>
      <c r="BL51" s="1244"/>
      <c r="BM51" s="1244"/>
      <c r="BN51" s="1244"/>
      <c r="BO51" s="1244"/>
      <c r="BP51" s="1242">
        <v>11.6</v>
      </c>
      <c r="BQ51" s="1242"/>
      <c r="BR51" s="1242"/>
      <c r="BS51" s="1242"/>
      <c r="BT51" s="1242"/>
      <c r="BU51" s="1242"/>
      <c r="BV51" s="1242"/>
      <c r="BW51" s="1242"/>
      <c r="BX51" s="1242">
        <v>8.1999999999999993</v>
      </c>
      <c r="BY51" s="1242"/>
      <c r="BZ51" s="1242"/>
      <c r="CA51" s="1242"/>
      <c r="CB51" s="1242"/>
      <c r="CC51" s="1242"/>
      <c r="CD51" s="1242"/>
      <c r="CE51" s="1242"/>
      <c r="CF51" s="1242">
        <v>3.9</v>
      </c>
      <c r="CG51" s="1242"/>
      <c r="CH51" s="1242"/>
      <c r="CI51" s="1242"/>
      <c r="CJ51" s="1242"/>
      <c r="CK51" s="1242"/>
      <c r="CL51" s="1242"/>
      <c r="CM51" s="1242"/>
      <c r="CN51" s="1242">
        <v>1.8</v>
      </c>
      <c r="CO51" s="1242"/>
      <c r="CP51" s="1242"/>
      <c r="CQ51" s="1242"/>
      <c r="CR51" s="1242"/>
      <c r="CS51" s="1242"/>
      <c r="CT51" s="1242"/>
      <c r="CU51" s="1242"/>
      <c r="CV51" s="1242">
        <v>24.9</v>
      </c>
      <c r="CW51" s="1242"/>
      <c r="CX51" s="1242"/>
      <c r="CY51" s="1242"/>
      <c r="CZ51" s="1242"/>
      <c r="DA51" s="1242"/>
      <c r="DB51" s="1242"/>
      <c r="DC51" s="1242"/>
    </row>
    <row r="52" spans="1:109" ht="13.2" x14ac:dyDescent="0.2">
      <c r="B52" s="242"/>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2"/>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575</v>
      </c>
      <c r="BC53" s="1244"/>
      <c r="BD53" s="1244"/>
      <c r="BE53" s="1244"/>
      <c r="BF53" s="1244"/>
      <c r="BG53" s="1244"/>
      <c r="BH53" s="1244"/>
      <c r="BI53" s="1244"/>
      <c r="BJ53" s="1244"/>
      <c r="BK53" s="1244"/>
      <c r="BL53" s="1244"/>
      <c r="BM53" s="1244"/>
      <c r="BN53" s="1244"/>
      <c r="BO53" s="1244"/>
      <c r="BP53" s="1242">
        <v>64.2</v>
      </c>
      <c r="BQ53" s="1242"/>
      <c r="BR53" s="1242"/>
      <c r="BS53" s="1242"/>
      <c r="BT53" s="1242"/>
      <c r="BU53" s="1242"/>
      <c r="BV53" s="1242"/>
      <c r="BW53" s="1242"/>
      <c r="BX53" s="1242">
        <v>65.099999999999994</v>
      </c>
      <c r="BY53" s="1242"/>
      <c r="BZ53" s="1242"/>
      <c r="CA53" s="1242"/>
      <c r="CB53" s="1242"/>
      <c r="CC53" s="1242"/>
      <c r="CD53" s="1242"/>
      <c r="CE53" s="1242"/>
      <c r="CF53" s="1242">
        <v>65.8</v>
      </c>
      <c r="CG53" s="1242"/>
      <c r="CH53" s="1242"/>
      <c r="CI53" s="1242"/>
      <c r="CJ53" s="1242"/>
      <c r="CK53" s="1242"/>
      <c r="CL53" s="1242"/>
      <c r="CM53" s="1242"/>
      <c r="CN53" s="1242">
        <v>66.7</v>
      </c>
      <c r="CO53" s="1242"/>
      <c r="CP53" s="1242"/>
      <c r="CQ53" s="1242"/>
      <c r="CR53" s="1242"/>
      <c r="CS53" s="1242"/>
      <c r="CT53" s="1242"/>
      <c r="CU53" s="1242"/>
      <c r="CV53" s="1242">
        <v>67.3</v>
      </c>
      <c r="CW53" s="1242"/>
      <c r="CX53" s="1242"/>
      <c r="CY53" s="1242"/>
      <c r="CZ53" s="1242"/>
      <c r="DA53" s="1242"/>
      <c r="DB53" s="1242"/>
      <c r="DC53" s="1242"/>
    </row>
    <row r="54" spans="1:109" ht="13.2" x14ac:dyDescent="0.2">
      <c r="A54" s="358"/>
      <c r="B54" s="242"/>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2"/>
      <c r="G55" s="1237"/>
      <c r="H55" s="1237"/>
      <c r="I55" s="1237"/>
      <c r="J55" s="1237"/>
      <c r="K55" s="1243"/>
      <c r="L55" s="1243"/>
      <c r="M55" s="1243"/>
      <c r="N55" s="1243"/>
      <c r="AN55" s="1241" t="s">
        <v>576</v>
      </c>
      <c r="AO55" s="1241"/>
      <c r="AP55" s="1241"/>
      <c r="AQ55" s="1241"/>
      <c r="AR55" s="1241"/>
      <c r="AS55" s="1241"/>
      <c r="AT55" s="1241"/>
      <c r="AU55" s="1241"/>
      <c r="AV55" s="1241"/>
      <c r="AW55" s="1241"/>
      <c r="AX55" s="1241"/>
      <c r="AY55" s="1241"/>
      <c r="AZ55" s="1241"/>
      <c r="BA55" s="1241"/>
      <c r="BB55" s="1244" t="s">
        <v>574</v>
      </c>
      <c r="BC55" s="1244"/>
      <c r="BD55" s="1244"/>
      <c r="BE55" s="1244"/>
      <c r="BF55" s="1244"/>
      <c r="BG55" s="1244"/>
      <c r="BH55" s="1244"/>
      <c r="BI55" s="1244"/>
      <c r="BJ55" s="1244"/>
      <c r="BK55" s="1244"/>
      <c r="BL55" s="1244"/>
      <c r="BM55" s="1244"/>
      <c r="BN55" s="1244"/>
      <c r="BO55" s="1244"/>
      <c r="BP55" s="1242">
        <v>14.7</v>
      </c>
      <c r="BQ55" s="1242"/>
      <c r="BR55" s="1242"/>
      <c r="BS55" s="1242"/>
      <c r="BT55" s="1242"/>
      <c r="BU55" s="1242"/>
      <c r="BV55" s="1242"/>
      <c r="BW55" s="1242"/>
      <c r="BX55" s="1242">
        <v>5</v>
      </c>
      <c r="BY55" s="1242"/>
      <c r="BZ55" s="1242"/>
      <c r="CA55" s="1242"/>
      <c r="CB55" s="1242"/>
      <c r="CC55" s="1242"/>
      <c r="CD55" s="1242"/>
      <c r="CE55" s="1242"/>
      <c r="CF55" s="1242">
        <v>0.1</v>
      </c>
      <c r="CG55" s="1242"/>
      <c r="CH55" s="1242"/>
      <c r="CI55" s="1242"/>
      <c r="CJ55" s="1242"/>
      <c r="CK55" s="1242"/>
      <c r="CL55" s="1242"/>
      <c r="CM55" s="1242"/>
      <c r="CN55" s="1242">
        <v>0</v>
      </c>
      <c r="CO55" s="1242"/>
      <c r="CP55" s="1242"/>
      <c r="CQ55" s="1242"/>
      <c r="CR55" s="1242"/>
      <c r="CS55" s="1242"/>
      <c r="CT55" s="1242"/>
      <c r="CU55" s="1242"/>
      <c r="CV55" s="1242">
        <v>1.8</v>
      </c>
      <c r="CW55" s="1242"/>
      <c r="CX55" s="1242"/>
      <c r="CY55" s="1242"/>
      <c r="CZ55" s="1242"/>
      <c r="DA55" s="1242"/>
      <c r="DB55" s="1242"/>
      <c r="DC55" s="1242"/>
    </row>
    <row r="56" spans="1:109" ht="13.2" x14ac:dyDescent="0.2">
      <c r="A56" s="358"/>
      <c r="B56" s="242"/>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38"/>
      <c r="AN57" s="1241"/>
      <c r="AO57" s="1241"/>
      <c r="AP57" s="1241"/>
      <c r="AQ57" s="1241"/>
      <c r="AR57" s="1241"/>
      <c r="AS57" s="1241"/>
      <c r="AT57" s="1241"/>
      <c r="AU57" s="1241"/>
      <c r="AV57" s="1241"/>
      <c r="AW57" s="1241"/>
      <c r="AX57" s="1241"/>
      <c r="AY57" s="1241"/>
      <c r="AZ57" s="1241"/>
      <c r="BA57" s="1241"/>
      <c r="BB57" s="1244" t="s">
        <v>575</v>
      </c>
      <c r="BC57" s="1244"/>
      <c r="BD57" s="1244"/>
      <c r="BE57" s="1244"/>
      <c r="BF57" s="1244"/>
      <c r="BG57" s="1244"/>
      <c r="BH57" s="1244"/>
      <c r="BI57" s="1244"/>
      <c r="BJ57" s="1244"/>
      <c r="BK57" s="1244"/>
      <c r="BL57" s="1244"/>
      <c r="BM57" s="1244"/>
      <c r="BN57" s="1244"/>
      <c r="BO57" s="1244"/>
      <c r="BP57" s="1242">
        <v>62.7</v>
      </c>
      <c r="BQ57" s="1242"/>
      <c r="BR57" s="1242"/>
      <c r="BS57" s="1242"/>
      <c r="BT57" s="1242"/>
      <c r="BU57" s="1242"/>
      <c r="BV57" s="1242"/>
      <c r="BW57" s="1242"/>
      <c r="BX57" s="1242">
        <v>62.1</v>
      </c>
      <c r="BY57" s="1242"/>
      <c r="BZ57" s="1242"/>
      <c r="CA57" s="1242"/>
      <c r="CB57" s="1242"/>
      <c r="CC57" s="1242"/>
      <c r="CD57" s="1242"/>
      <c r="CE57" s="1242"/>
      <c r="CF57" s="1242">
        <v>62.9</v>
      </c>
      <c r="CG57" s="1242"/>
      <c r="CH57" s="1242"/>
      <c r="CI57" s="1242"/>
      <c r="CJ57" s="1242"/>
      <c r="CK57" s="1242"/>
      <c r="CL57" s="1242"/>
      <c r="CM57" s="1242"/>
      <c r="CN57" s="1242">
        <v>64.2</v>
      </c>
      <c r="CO57" s="1242"/>
      <c r="CP57" s="1242"/>
      <c r="CQ57" s="1242"/>
      <c r="CR57" s="1242"/>
      <c r="CS57" s="1242"/>
      <c r="CT57" s="1242"/>
      <c r="CU57" s="1242"/>
      <c r="CV57" s="1242">
        <v>65</v>
      </c>
      <c r="CW57" s="1242"/>
      <c r="CX57" s="1242"/>
      <c r="CY57" s="1242"/>
      <c r="CZ57" s="1242"/>
      <c r="DA57" s="1242"/>
      <c r="DB57" s="1242"/>
      <c r="DC57" s="1242"/>
      <c r="DD57" s="363"/>
      <c r="DE57" s="362"/>
    </row>
    <row r="58" spans="1:109" s="358" customFormat="1" ht="13.2" x14ac:dyDescent="0.2">
      <c r="A58" s="238"/>
      <c r="B58" s="362"/>
      <c r="G58" s="1237"/>
      <c r="H58" s="1237"/>
      <c r="I58" s="1246"/>
      <c r="J58" s="1246"/>
      <c r="K58" s="1243"/>
      <c r="L58" s="1243"/>
      <c r="M58" s="1243"/>
      <c r="N58" s="1243"/>
      <c r="AM58" s="238"/>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38"/>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38"/>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38"/>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38"/>
    </row>
    <row r="63" spans="1:109" ht="16.2" x14ac:dyDescent="0.2">
      <c r="B63" s="295" t="s">
        <v>577</v>
      </c>
    </row>
    <row r="64" spans="1:109" ht="13.2" x14ac:dyDescent="0.2">
      <c r="B64" s="242"/>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2"/>
      <c r="AN65" s="1228" t="s">
        <v>578</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2"/>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2"/>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2"/>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2"/>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2"/>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2"/>
      <c r="G71" s="374"/>
      <c r="I71" s="375"/>
      <c r="J71" s="372"/>
      <c r="K71" s="372"/>
      <c r="L71" s="373"/>
      <c r="M71" s="372"/>
      <c r="N71" s="373"/>
      <c r="AM71" s="374"/>
      <c r="AN71" s="238" t="s">
        <v>572</v>
      </c>
    </row>
    <row r="72" spans="2:107" ht="13.2" x14ac:dyDescent="0.2">
      <c r="B72" s="242"/>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524</v>
      </c>
      <c r="BQ72" s="1241"/>
      <c r="BR72" s="1241"/>
      <c r="BS72" s="1241"/>
      <c r="BT72" s="1241"/>
      <c r="BU72" s="1241"/>
      <c r="BV72" s="1241"/>
      <c r="BW72" s="1241"/>
      <c r="BX72" s="1241" t="s">
        <v>525</v>
      </c>
      <c r="BY72" s="1241"/>
      <c r="BZ72" s="1241"/>
      <c r="CA72" s="1241"/>
      <c r="CB72" s="1241"/>
      <c r="CC72" s="1241"/>
      <c r="CD72" s="1241"/>
      <c r="CE72" s="1241"/>
      <c r="CF72" s="1241" t="s">
        <v>526</v>
      </c>
      <c r="CG72" s="1241"/>
      <c r="CH72" s="1241"/>
      <c r="CI72" s="1241"/>
      <c r="CJ72" s="1241"/>
      <c r="CK72" s="1241"/>
      <c r="CL72" s="1241"/>
      <c r="CM72" s="1241"/>
      <c r="CN72" s="1241" t="s">
        <v>527</v>
      </c>
      <c r="CO72" s="1241"/>
      <c r="CP72" s="1241"/>
      <c r="CQ72" s="1241"/>
      <c r="CR72" s="1241"/>
      <c r="CS72" s="1241"/>
      <c r="CT72" s="1241"/>
      <c r="CU72" s="1241"/>
      <c r="CV72" s="1241" t="s">
        <v>528</v>
      </c>
      <c r="CW72" s="1241"/>
      <c r="CX72" s="1241"/>
      <c r="CY72" s="1241"/>
      <c r="CZ72" s="1241"/>
      <c r="DA72" s="1241"/>
      <c r="DB72" s="1241"/>
      <c r="DC72" s="1241"/>
    </row>
    <row r="73" spans="2:107" ht="13.2" x14ac:dyDescent="0.2">
      <c r="B73" s="242"/>
      <c r="G73" s="1247"/>
      <c r="H73" s="1247"/>
      <c r="I73" s="1247"/>
      <c r="J73" s="1247"/>
      <c r="K73" s="1248"/>
      <c r="L73" s="1248"/>
      <c r="M73" s="1248"/>
      <c r="N73" s="1248"/>
      <c r="AM73" s="359"/>
      <c r="AN73" s="1244" t="s">
        <v>573</v>
      </c>
      <c r="AO73" s="1244"/>
      <c r="AP73" s="1244"/>
      <c r="AQ73" s="1244"/>
      <c r="AR73" s="1244"/>
      <c r="AS73" s="1244"/>
      <c r="AT73" s="1244"/>
      <c r="AU73" s="1244"/>
      <c r="AV73" s="1244"/>
      <c r="AW73" s="1244"/>
      <c r="AX73" s="1244"/>
      <c r="AY73" s="1244"/>
      <c r="AZ73" s="1244"/>
      <c r="BA73" s="1244"/>
      <c r="BB73" s="1244" t="s">
        <v>574</v>
      </c>
      <c r="BC73" s="1244"/>
      <c r="BD73" s="1244"/>
      <c r="BE73" s="1244"/>
      <c r="BF73" s="1244"/>
      <c r="BG73" s="1244"/>
      <c r="BH73" s="1244"/>
      <c r="BI73" s="1244"/>
      <c r="BJ73" s="1244"/>
      <c r="BK73" s="1244"/>
      <c r="BL73" s="1244"/>
      <c r="BM73" s="1244"/>
      <c r="BN73" s="1244"/>
      <c r="BO73" s="1244"/>
      <c r="BP73" s="1242">
        <v>11.6</v>
      </c>
      <c r="BQ73" s="1242"/>
      <c r="BR73" s="1242"/>
      <c r="BS73" s="1242"/>
      <c r="BT73" s="1242"/>
      <c r="BU73" s="1242"/>
      <c r="BV73" s="1242"/>
      <c r="BW73" s="1242"/>
      <c r="BX73" s="1242">
        <v>8.1999999999999993</v>
      </c>
      <c r="BY73" s="1242"/>
      <c r="BZ73" s="1242"/>
      <c r="CA73" s="1242"/>
      <c r="CB73" s="1242"/>
      <c r="CC73" s="1242"/>
      <c r="CD73" s="1242"/>
      <c r="CE73" s="1242"/>
      <c r="CF73" s="1242">
        <v>3.9</v>
      </c>
      <c r="CG73" s="1242"/>
      <c r="CH73" s="1242"/>
      <c r="CI73" s="1242"/>
      <c r="CJ73" s="1242"/>
      <c r="CK73" s="1242"/>
      <c r="CL73" s="1242"/>
      <c r="CM73" s="1242"/>
      <c r="CN73" s="1242">
        <v>1.8</v>
      </c>
      <c r="CO73" s="1242"/>
      <c r="CP73" s="1242"/>
      <c r="CQ73" s="1242"/>
      <c r="CR73" s="1242"/>
      <c r="CS73" s="1242"/>
      <c r="CT73" s="1242"/>
      <c r="CU73" s="1242"/>
      <c r="CV73" s="1242">
        <v>24.9</v>
      </c>
      <c r="CW73" s="1242"/>
      <c r="CX73" s="1242"/>
      <c r="CY73" s="1242"/>
      <c r="CZ73" s="1242"/>
      <c r="DA73" s="1242"/>
      <c r="DB73" s="1242"/>
      <c r="DC73" s="1242"/>
    </row>
    <row r="74" spans="2:107" ht="13.2" x14ac:dyDescent="0.2">
      <c r="B74" s="242"/>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2"/>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579</v>
      </c>
      <c r="BC75" s="1244"/>
      <c r="BD75" s="1244"/>
      <c r="BE75" s="1244"/>
      <c r="BF75" s="1244"/>
      <c r="BG75" s="1244"/>
      <c r="BH75" s="1244"/>
      <c r="BI75" s="1244"/>
      <c r="BJ75" s="1244"/>
      <c r="BK75" s="1244"/>
      <c r="BL75" s="1244"/>
      <c r="BM75" s="1244"/>
      <c r="BN75" s="1244"/>
      <c r="BO75" s="1244"/>
      <c r="BP75" s="1242">
        <v>0.4</v>
      </c>
      <c r="BQ75" s="1242"/>
      <c r="BR75" s="1242"/>
      <c r="BS75" s="1242"/>
      <c r="BT75" s="1242"/>
      <c r="BU75" s="1242"/>
      <c r="BV75" s="1242"/>
      <c r="BW75" s="1242"/>
      <c r="BX75" s="1242">
        <v>0.7</v>
      </c>
      <c r="BY75" s="1242"/>
      <c r="BZ75" s="1242"/>
      <c r="CA75" s="1242"/>
      <c r="CB75" s="1242"/>
      <c r="CC75" s="1242"/>
      <c r="CD75" s="1242"/>
      <c r="CE75" s="1242"/>
      <c r="CF75" s="1242">
        <v>1.1000000000000001</v>
      </c>
      <c r="CG75" s="1242"/>
      <c r="CH75" s="1242"/>
      <c r="CI75" s="1242"/>
      <c r="CJ75" s="1242"/>
      <c r="CK75" s="1242"/>
      <c r="CL75" s="1242"/>
      <c r="CM75" s="1242"/>
      <c r="CN75" s="1242">
        <v>1.5</v>
      </c>
      <c r="CO75" s="1242"/>
      <c r="CP75" s="1242"/>
      <c r="CQ75" s="1242"/>
      <c r="CR75" s="1242"/>
      <c r="CS75" s="1242"/>
      <c r="CT75" s="1242"/>
      <c r="CU75" s="1242"/>
      <c r="CV75" s="1242">
        <v>2.1</v>
      </c>
      <c r="CW75" s="1242"/>
      <c r="CX75" s="1242"/>
      <c r="CY75" s="1242"/>
      <c r="CZ75" s="1242"/>
      <c r="DA75" s="1242"/>
      <c r="DB75" s="1242"/>
      <c r="DC75" s="1242"/>
    </row>
    <row r="76" spans="2:107" ht="13.2" x14ac:dyDescent="0.2">
      <c r="B76" s="242"/>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2"/>
      <c r="G77" s="1237"/>
      <c r="H77" s="1237"/>
      <c r="I77" s="1237"/>
      <c r="J77" s="1237"/>
      <c r="K77" s="1248"/>
      <c r="L77" s="1248"/>
      <c r="M77" s="1248"/>
      <c r="N77" s="1248"/>
      <c r="AN77" s="1241" t="s">
        <v>576</v>
      </c>
      <c r="AO77" s="1241"/>
      <c r="AP77" s="1241"/>
      <c r="AQ77" s="1241"/>
      <c r="AR77" s="1241"/>
      <c r="AS77" s="1241"/>
      <c r="AT77" s="1241"/>
      <c r="AU77" s="1241"/>
      <c r="AV77" s="1241"/>
      <c r="AW77" s="1241"/>
      <c r="AX77" s="1241"/>
      <c r="AY77" s="1241"/>
      <c r="AZ77" s="1241"/>
      <c r="BA77" s="1241"/>
      <c r="BB77" s="1244" t="s">
        <v>574</v>
      </c>
      <c r="BC77" s="1244"/>
      <c r="BD77" s="1244"/>
      <c r="BE77" s="1244"/>
      <c r="BF77" s="1244"/>
      <c r="BG77" s="1244"/>
      <c r="BH77" s="1244"/>
      <c r="BI77" s="1244"/>
      <c r="BJ77" s="1244"/>
      <c r="BK77" s="1244"/>
      <c r="BL77" s="1244"/>
      <c r="BM77" s="1244"/>
      <c r="BN77" s="1244"/>
      <c r="BO77" s="1244"/>
      <c r="BP77" s="1242">
        <v>14.7</v>
      </c>
      <c r="BQ77" s="1242"/>
      <c r="BR77" s="1242"/>
      <c r="BS77" s="1242"/>
      <c r="BT77" s="1242"/>
      <c r="BU77" s="1242"/>
      <c r="BV77" s="1242"/>
      <c r="BW77" s="1242"/>
      <c r="BX77" s="1242">
        <v>5</v>
      </c>
      <c r="BY77" s="1242"/>
      <c r="BZ77" s="1242"/>
      <c r="CA77" s="1242"/>
      <c r="CB77" s="1242"/>
      <c r="CC77" s="1242"/>
      <c r="CD77" s="1242"/>
      <c r="CE77" s="1242"/>
      <c r="CF77" s="1242">
        <v>0.1</v>
      </c>
      <c r="CG77" s="1242"/>
      <c r="CH77" s="1242"/>
      <c r="CI77" s="1242"/>
      <c r="CJ77" s="1242"/>
      <c r="CK77" s="1242"/>
      <c r="CL77" s="1242"/>
      <c r="CM77" s="1242"/>
      <c r="CN77" s="1242">
        <v>0</v>
      </c>
      <c r="CO77" s="1242"/>
      <c r="CP77" s="1242"/>
      <c r="CQ77" s="1242"/>
      <c r="CR77" s="1242"/>
      <c r="CS77" s="1242"/>
      <c r="CT77" s="1242"/>
      <c r="CU77" s="1242"/>
      <c r="CV77" s="1242">
        <v>1.8</v>
      </c>
      <c r="CW77" s="1242"/>
      <c r="CX77" s="1242"/>
      <c r="CY77" s="1242"/>
      <c r="CZ77" s="1242"/>
      <c r="DA77" s="1242"/>
      <c r="DB77" s="1242"/>
      <c r="DC77" s="1242"/>
    </row>
    <row r="78" spans="2:107" ht="13.2" x14ac:dyDescent="0.2">
      <c r="B78" s="242"/>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2"/>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579</v>
      </c>
      <c r="BC79" s="1244"/>
      <c r="BD79" s="1244"/>
      <c r="BE79" s="1244"/>
      <c r="BF79" s="1244"/>
      <c r="BG79" s="1244"/>
      <c r="BH79" s="1244"/>
      <c r="BI79" s="1244"/>
      <c r="BJ79" s="1244"/>
      <c r="BK79" s="1244"/>
      <c r="BL79" s="1244"/>
      <c r="BM79" s="1244"/>
      <c r="BN79" s="1244"/>
      <c r="BO79" s="1244"/>
      <c r="BP79" s="1242">
        <v>4.0999999999999996</v>
      </c>
      <c r="BQ79" s="1242"/>
      <c r="BR79" s="1242"/>
      <c r="BS79" s="1242"/>
      <c r="BT79" s="1242"/>
      <c r="BU79" s="1242"/>
      <c r="BV79" s="1242"/>
      <c r="BW79" s="1242"/>
      <c r="BX79" s="1242">
        <v>3.6</v>
      </c>
      <c r="BY79" s="1242"/>
      <c r="BZ79" s="1242"/>
      <c r="CA79" s="1242"/>
      <c r="CB79" s="1242"/>
      <c r="CC79" s="1242"/>
      <c r="CD79" s="1242"/>
      <c r="CE79" s="1242"/>
      <c r="CF79" s="1242">
        <v>3.6</v>
      </c>
      <c r="CG79" s="1242"/>
      <c r="CH79" s="1242"/>
      <c r="CI79" s="1242"/>
      <c r="CJ79" s="1242"/>
      <c r="CK79" s="1242"/>
      <c r="CL79" s="1242"/>
      <c r="CM79" s="1242"/>
      <c r="CN79" s="1242">
        <v>3.7</v>
      </c>
      <c r="CO79" s="1242"/>
      <c r="CP79" s="1242"/>
      <c r="CQ79" s="1242"/>
      <c r="CR79" s="1242"/>
      <c r="CS79" s="1242"/>
      <c r="CT79" s="1242"/>
      <c r="CU79" s="1242"/>
      <c r="CV79" s="1242">
        <v>3.8</v>
      </c>
      <c r="CW79" s="1242"/>
      <c r="CX79" s="1242"/>
      <c r="CY79" s="1242"/>
      <c r="CZ79" s="1242"/>
      <c r="DA79" s="1242"/>
      <c r="DB79" s="1242"/>
      <c r="DC79" s="1242"/>
    </row>
    <row r="80" spans="2:107" ht="13.2" x14ac:dyDescent="0.2">
      <c r="B80" s="242"/>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2"/>
    </row>
    <row r="82" spans="2:109" ht="16.2" x14ac:dyDescent="0.2">
      <c r="B82" s="242"/>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3"/>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294"/>
      <c r="BN83" s="294"/>
      <c r="BO83" s="294"/>
      <c r="BP83" s="294"/>
      <c r="BQ83" s="294"/>
      <c r="BR83" s="294"/>
      <c r="BS83" s="294"/>
      <c r="BT83" s="294"/>
      <c r="BU83" s="294"/>
      <c r="BV83" s="294"/>
      <c r="BW83" s="294"/>
      <c r="BX83" s="294"/>
      <c r="BY83" s="294"/>
      <c r="BZ83" s="294"/>
      <c r="CA83" s="294"/>
      <c r="CB83" s="294"/>
      <c r="CC83" s="294"/>
      <c r="CD83" s="294"/>
      <c r="CE83" s="294"/>
      <c r="CF83" s="294"/>
      <c r="CG83" s="294"/>
      <c r="CH83" s="294"/>
      <c r="CI83" s="294"/>
      <c r="CJ83" s="294"/>
      <c r="CK83" s="294"/>
      <c r="CL83" s="294"/>
      <c r="CM83" s="294"/>
      <c r="CN83" s="294"/>
      <c r="CO83" s="294"/>
      <c r="CP83" s="294"/>
      <c r="CQ83" s="294"/>
      <c r="CR83" s="294"/>
      <c r="CS83" s="294"/>
      <c r="CT83" s="294"/>
      <c r="CU83" s="294"/>
      <c r="CV83" s="294"/>
      <c r="CW83" s="294"/>
      <c r="CX83" s="294"/>
      <c r="CY83" s="294"/>
      <c r="CZ83" s="294"/>
      <c r="DA83" s="294"/>
      <c r="DB83" s="294"/>
      <c r="DC83" s="294"/>
      <c r="DD83" s="324"/>
    </row>
    <row r="84" spans="2:109" ht="13.2" x14ac:dyDescent="0.2">
      <c r="DD84" s="238"/>
      <c r="DE84" s="238"/>
    </row>
    <row r="85" spans="2:109" ht="13.2" x14ac:dyDescent="0.2">
      <c r="DD85" s="238"/>
      <c r="DE85" s="238"/>
    </row>
  </sheetData>
  <sheetProtection algorithmName="SHA-512" hashValue="lMHFrU0Wf9eYmLAkam5uvrX1IlWZEzhvZ6CTSXHkrsrJe6cgPpPGY3ws2ur2vMXL3GLbHhFrMXl3jmjIsSNe3A==" saltValue="d1qRLYr6lBy1rIgjli6T/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B18FF-F05C-49EC-9BE0-52FBBEDCEBF6}">
  <sheetPr>
    <pageSetUpPr fitToPage="1"/>
  </sheetPr>
  <dimension ref="A1:DR125"/>
  <sheetViews>
    <sheetView showGridLines="0" view="pageBreakPreview" zoomScale="70" zoomScaleNormal="85" zoomScaleSheetLayoutView="70" workbookViewId="0"/>
  </sheetViews>
  <sheetFormatPr defaultColWidth="0" defaultRowHeight="13.5" customHeight="1" zeroHeight="1" x14ac:dyDescent="0.2"/>
  <cols>
    <col min="1" max="34" width="2.44140625" style="237" customWidth="1"/>
    <col min="35" max="122" width="2.44140625" style="236" customWidth="1"/>
    <col min="123" max="16384" width="2.44140625" style="236" hidden="1"/>
  </cols>
  <sheetData>
    <row r="1" spans="1:34"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1:34" ht="13.2" x14ac:dyDescent="0.2">
      <c r="S2" s="236"/>
      <c r="AH2" s="236"/>
    </row>
    <row r="3" spans="1:34" ht="13.2"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1:34" ht="13.2" x14ac:dyDescent="0.2"/>
    <row r="5" spans="1:34" ht="13.2" x14ac:dyDescent="0.2"/>
    <row r="6" spans="1:34" ht="13.2" x14ac:dyDescent="0.2"/>
    <row r="7" spans="1:34" ht="13.2" x14ac:dyDescent="0.2"/>
    <row r="8" spans="1:34" ht="13.2" x14ac:dyDescent="0.2"/>
    <row r="9" spans="1:34" ht="13.2" x14ac:dyDescent="0.2">
      <c r="AH9" s="236"/>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36"/>
    </row>
    <row r="18" spans="12:34" ht="13.2" x14ac:dyDescent="0.2"/>
    <row r="19" spans="12:34" ht="13.2" x14ac:dyDescent="0.2"/>
    <row r="20" spans="12:34" ht="13.2" x14ac:dyDescent="0.2">
      <c r="AH20" s="236"/>
    </row>
    <row r="21" spans="12:34" ht="13.2" x14ac:dyDescent="0.2">
      <c r="AH21" s="236"/>
    </row>
    <row r="22" spans="12:34" ht="13.2" x14ac:dyDescent="0.2"/>
    <row r="23" spans="12:34" ht="13.2" x14ac:dyDescent="0.2"/>
    <row r="24" spans="12:34" ht="13.2" x14ac:dyDescent="0.2">
      <c r="Q24" s="236"/>
    </row>
    <row r="25" spans="12:34" ht="13.2" x14ac:dyDescent="0.2"/>
    <row r="26" spans="12:34" ht="13.2" x14ac:dyDescent="0.2"/>
    <row r="27" spans="12:34" ht="13.2" x14ac:dyDescent="0.2"/>
    <row r="28" spans="12:34" ht="13.2" x14ac:dyDescent="0.2">
      <c r="O28" s="236"/>
      <c r="T28" s="236"/>
      <c r="AH28" s="236"/>
    </row>
    <row r="29" spans="12:34" ht="13.2" x14ac:dyDescent="0.2"/>
    <row r="30" spans="12:34" ht="13.2" x14ac:dyDescent="0.2"/>
    <row r="31" spans="12:34" ht="13.2" x14ac:dyDescent="0.2">
      <c r="Q31" s="236"/>
    </row>
    <row r="32" spans="12:34" ht="13.2" x14ac:dyDescent="0.2">
      <c r="L32" s="236"/>
    </row>
    <row r="33" spans="2:34" ht="13.2" x14ac:dyDescent="0.2">
      <c r="C33" s="236"/>
      <c r="E33" s="236"/>
      <c r="G33" s="236"/>
      <c r="I33" s="236"/>
      <c r="X33" s="236"/>
    </row>
    <row r="34" spans="2:34" ht="13.2" x14ac:dyDescent="0.2">
      <c r="B34" s="236"/>
      <c r="P34" s="236"/>
      <c r="R34" s="236"/>
      <c r="T34" s="236"/>
    </row>
    <row r="35" spans="2:34" ht="13.2" x14ac:dyDescent="0.2">
      <c r="D35" s="236"/>
      <c r="W35" s="236"/>
      <c r="AC35" s="236"/>
      <c r="AD35" s="236"/>
      <c r="AE35" s="236"/>
      <c r="AF35" s="236"/>
      <c r="AG35" s="236"/>
      <c r="AH35" s="236"/>
    </row>
    <row r="36" spans="2:34" ht="13.2" x14ac:dyDescent="0.2">
      <c r="H36" s="236"/>
      <c r="J36" s="236"/>
      <c r="K36" s="236"/>
      <c r="M36" s="236"/>
      <c r="Y36" s="236"/>
      <c r="Z36" s="236"/>
      <c r="AA36" s="236"/>
      <c r="AB36" s="236"/>
      <c r="AC36" s="236"/>
      <c r="AD36" s="236"/>
      <c r="AE36" s="236"/>
      <c r="AF36" s="236"/>
      <c r="AG36" s="236"/>
      <c r="AH36" s="236"/>
    </row>
    <row r="37" spans="2:34" ht="13.2" x14ac:dyDescent="0.2">
      <c r="AH37" s="236"/>
    </row>
    <row r="38" spans="2:34" ht="13.2" x14ac:dyDescent="0.2">
      <c r="AG38" s="236"/>
      <c r="AH38" s="236"/>
    </row>
    <row r="39" spans="2:34" ht="13.2" x14ac:dyDescent="0.2"/>
    <row r="40" spans="2:34" ht="13.2" x14ac:dyDescent="0.2">
      <c r="X40" s="236"/>
    </row>
    <row r="41" spans="2:34" ht="13.2" x14ac:dyDescent="0.2">
      <c r="R41" s="236"/>
    </row>
    <row r="42" spans="2:34" ht="13.2" x14ac:dyDescent="0.2">
      <c r="W42" s="236"/>
    </row>
    <row r="43" spans="2:34" ht="13.2" x14ac:dyDescent="0.2">
      <c r="Y43" s="236"/>
      <c r="Z43" s="236"/>
      <c r="AA43" s="236"/>
      <c r="AB43" s="236"/>
      <c r="AC43" s="236"/>
      <c r="AD43" s="236"/>
      <c r="AE43" s="236"/>
      <c r="AF43" s="236"/>
      <c r="AG43" s="236"/>
      <c r="AH43" s="236"/>
    </row>
    <row r="44" spans="2:34" ht="13.2" x14ac:dyDescent="0.2">
      <c r="AH44" s="236"/>
    </row>
    <row r="45" spans="2:34" ht="13.2" x14ac:dyDescent="0.2">
      <c r="X45" s="236"/>
    </row>
    <row r="46" spans="2:34" ht="13.2" x14ac:dyDescent="0.2"/>
    <row r="47" spans="2:34" ht="13.2" x14ac:dyDescent="0.2"/>
    <row r="48" spans="2:34" ht="13.2" x14ac:dyDescent="0.2">
      <c r="W48" s="236"/>
      <c r="Y48" s="236"/>
      <c r="Z48" s="236"/>
      <c r="AA48" s="236"/>
      <c r="AB48" s="236"/>
      <c r="AC48" s="236"/>
      <c r="AD48" s="236"/>
      <c r="AE48" s="236"/>
      <c r="AF48" s="236"/>
      <c r="AG48" s="236"/>
      <c r="AH48" s="236"/>
    </row>
    <row r="49" spans="28:34" ht="13.2" x14ac:dyDescent="0.2"/>
    <row r="50" spans="28:34" ht="13.2" x14ac:dyDescent="0.2">
      <c r="AE50" s="236"/>
      <c r="AF50" s="236"/>
      <c r="AG50" s="236"/>
      <c r="AH50" s="236"/>
    </row>
    <row r="51" spans="28:34" ht="13.2" x14ac:dyDescent="0.2">
      <c r="AC51" s="236"/>
      <c r="AD51" s="236"/>
      <c r="AE51" s="236"/>
      <c r="AF51" s="236"/>
      <c r="AG51" s="236"/>
      <c r="AH51" s="236"/>
    </row>
    <row r="52" spans="28:34" ht="13.2" x14ac:dyDescent="0.2"/>
    <row r="53" spans="28:34" ht="13.2" x14ac:dyDescent="0.2">
      <c r="AF53" s="236"/>
      <c r="AG53" s="236"/>
      <c r="AH53" s="236"/>
    </row>
    <row r="54" spans="28:34" ht="13.2" x14ac:dyDescent="0.2">
      <c r="AH54" s="236"/>
    </row>
    <row r="55" spans="28:34" ht="13.2" x14ac:dyDescent="0.2"/>
    <row r="56" spans="28:34" ht="13.2" x14ac:dyDescent="0.2">
      <c r="AB56" s="236"/>
      <c r="AC56" s="236"/>
      <c r="AD56" s="236"/>
      <c r="AE56" s="236"/>
      <c r="AF56" s="236"/>
      <c r="AG56" s="236"/>
      <c r="AH56" s="236"/>
    </row>
    <row r="57" spans="28:34" ht="13.2" x14ac:dyDescent="0.2">
      <c r="AH57" s="236"/>
    </row>
    <row r="58" spans="28:34" ht="13.2" x14ac:dyDescent="0.2">
      <c r="AH58" s="236"/>
    </row>
    <row r="59" spans="28:34" ht="13.2" x14ac:dyDescent="0.2"/>
    <row r="60" spans="28:34" ht="13.2" x14ac:dyDescent="0.2"/>
    <row r="61" spans="28:34" ht="13.2" x14ac:dyDescent="0.2"/>
    <row r="62" spans="28:34" ht="13.2" x14ac:dyDescent="0.2"/>
    <row r="63" spans="28:34" ht="13.2" x14ac:dyDescent="0.2">
      <c r="AH63" s="236"/>
    </row>
    <row r="64" spans="28:34" ht="13.2" x14ac:dyDescent="0.2">
      <c r="AG64" s="236"/>
      <c r="AH64" s="236"/>
    </row>
    <row r="65" spans="28:34" ht="13.2" x14ac:dyDescent="0.2"/>
    <row r="66" spans="28:34" ht="13.2" x14ac:dyDescent="0.2"/>
    <row r="67" spans="28:34" ht="13.2" x14ac:dyDescent="0.2"/>
    <row r="68" spans="28:34" ht="13.2" x14ac:dyDescent="0.2">
      <c r="AB68" s="236"/>
      <c r="AC68" s="236"/>
      <c r="AD68" s="236"/>
      <c r="AE68" s="236"/>
      <c r="AF68" s="236"/>
      <c r="AG68" s="236"/>
      <c r="AH68" s="236"/>
    </row>
    <row r="69" spans="28:34" ht="13.2" x14ac:dyDescent="0.2">
      <c r="AF69" s="236"/>
      <c r="AG69" s="236"/>
      <c r="AH69" s="236"/>
    </row>
    <row r="70" spans="28:34" ht="13.2" x14ac:dyDescent="0.2"/>
    <row r="71" spans="28:34" ht="13.2" x14ac:dyDescent="0.2"/>
    <row r="72" spans="28:34" ht="13.2" x14ac:dyDescent="0.2"/>
    <row r="73" spans="28:34" ht="13.2" x14ac:dyDescent="0.2"/>
    <row r="74" spans="28:34" ht="13.2" x14ac:dyDescent="0.2"/>
    <row r="75" spans="28:34" ht="13.2" x14ac:dyDescent="0.2">
      <c r="AH75" s="236"/>
    </row>
    <row r="76" spans="28:34" ht="13.2" x14ac:dyDescent="0.2">
      <c r="AF76" s="236"/>
      <c r="AG76" s="236"/>
      <c r="AH76" s="236"/>
    </row>
    <row r="77" spans="28:34" ht="13.2" x14ac:dyDescent="0.2">
      <c r="AG77" s="236"/>
      <c r="AH77" s="236"/>
    </row>
    <row r="78" spans="28:34" ht="13.2" x14ac:dyDescent="0.2"/>
    <row r="79" spans="28:34" ht="13.2" x14ac:dyDescent="0.2"/>
    <row r="80" spans="28:34" ht="13.2" x14ac:dyDescent="0.2"/>
    <row r="81" spans="25:34" ht="13.2" x14ac:dyDescent="0.2"/>
    <row r="82" spans="25:34" ht="13.2" x14ac:dyDescent="0.2">
      <c r="Y82" s="236"/>
    </row>
    <row r="83" spans="25:34" ht="13.2" x14ac:dyDescent="0.2">
      <c r="Y83" s="236"/>
      <c r="Z83" s="236"/>
      <c r="AA83" s="236"/>
      <c r="AB83" s="236"/>
      <c r="AC83" s="236"/>
      <c r="AD83" s="236"/>
      <c r="AE83" s="236"/>
      <c r="AF83" s="236"/>
      <c r="AG83" s="236"/>
      <c r="AH83" s="236"/>
    </row>
    <row r="84" spans="25:34" ht="13.2" x14ac:dyDescent="0.2"/>
    <row r="85" spans="25:34" ht="13.2" x14ac:dyDescent="0.2"/>
    <row r="86" spans="25:34" ht="13.2" x14ac:dyDescent="0.2"/>
    <row r="87" spans="25:34" ht="13.2" x14ac:dyDescent="0.2"/>
    <row r="88" spans="25:34" ht="13.2" x14ac:dyDescent="0.2">
      <c r="AH88" s="236"/>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474</v>
      </c>
    </row>
  </sheetData>
  <sheetProtection algorithmName="SHA-512" hashValue="CoOfzG8mQ3SgHpAQXBCSUtUsqSsSuPNTAMxBACKkRM/F2s/s2DAq25MZpFaLj3xX0DLVk3BpPSCTTAreEFGt9g==" saltValue="yZ2dzsnbfpgoLO+JKzUkD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33806-58E9-46F0-88B4-51704A3F53AF}">
  <sheetPr>
    <pageSetUpPr fitToPage="1"/>
  </sheetPr>
  <dimension ref="A1:DR125"/>
  <sheetViews>
    <sheetView showGridLines="0" view="pageBreakPreview" zoomScale="70" zoomScaleNormal="70" zoomScaleSheetLayoutView="70" workbookViewId="0"/>
  </sheetViews>
  <sheetFormatPr defaultColWidth="0" defaultRowHeight="13.5" customHeight="1" zeroHeight="1" x14ac:dyDescent="0.2"/>
  <cols>
    <col min="1" max="34" width="2.44140625" style="237" customWidth="1"/>
    <col min="35" max="122" width="2.44140625" style="236" customWidth="1"/>
    <col min="123" max="16384" width="2.44140625" style="236" hidden="1"/>
  </cols>
  <sheetData>
    <row r="1" spans="2:34"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2:34" ht="13.2" x14ac:dyDescent="0.2">
      <c r="S2" s="236"/>
      <c r="AH2" s="236"/>
    </row>
    <row r="3" spans="2:34" ht="13.2"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2:34" ht="13.2" x14ac:dyDescent="0.2"/>
    <row r="5" spans="2:34" ht="13.2" x14ac:dyDescent="0.2"/>
    <row r="6" spans="2:34" ht="13.2" x14ac:dyDescent="0.2"/>
    <row r="7" spans="2:34" ht="13.2" x14ac:dyDescent="0.2"/>
    <row r="8" spans="2:34" ht="13.2" x14ac:dyDescent="0.2"/>
    <row r="9" spans="2:34" ht="13.2" x14ac:dyDescent="0.2">
      <c r="AH9" s="236"/>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36"/>
    </row>
    <row r="18" spans="12:34" ht="13.2" x14ac:dyDescent="0.2"/>
    <row r="19" spans="12:34" ht="13.2" x14ac:dyDescent="0.2"/>
    <row r="20" spans="12:34" ht="13.2" x14ac:dyDescent="0.2">
      <c r="AH20" s="236"/>
    </row>
    <row r="21" spans="12:34" ht="13.2" x14ac:dyDescent="0.2">
      <c r="AH21" s="236"/>
    </row>
    <row r="22" spans="12:34" ht="13.2" x14ac:dyDescent="0.2"/>
    <row r="23" spans="12:34" ht="13.2" x14ac:dyDescent="0.2"/>
    <row r="24" spans="12:34" ht="13.2" x14ac:dyDescent="0.2">
      <c r="Q24" s="236"/>
    </row>
    <row r="25" spans="12:34" ht="13.2" x14ac:dyDescent="0.2"/>
    <row r="26" spans="12:34" ht="13.2" x14ac:dyDescent="0.2"/>
    <row r="27" spans="12:34" ht="13.2" x14ac:dyDescent="0.2"/>
    <row r="28" spans="12:34" ht="13.2" x14ac:dyDescent="0.2">
      <c r="O28" s="236"/>
      <c r="T28" s="236"/>
      <c r="AH28" s="236"/>
    </row>
    <row r="29" spans="12:34" ht="13.2" x14ac:dyDescent="0.2"/>
    <row r="30" spans="12:34" ht="13.2" x14ac:dyDescent="0.2"/>
    <row r="31" spans="12:34" ht="13.2" x14ac:dyDescent="0.2">
      <c r="Q31" s="236"/>
    </row>
    <row r="32" spans="12:34" ht="13.2" x14ac:dyDescent="0.2">
      <c r="L32" s="236"/>
    </row>
    <row r="33" spans="2:34" ht="13.2" x14ac:dyDescent="0.2">
      <c r="C33" s="236"/>
      <c r="E33" s="236"/>
      <c r="G33" s="236"/>
      <c r="I33" s="236"/>
      <c r="X33" s="236"/>
    </row>
    <row r="34" spans="2:34" ht="13.2" x14ac:dyDescent="0.2">
      <c r="B34" s="236"/>
      <c r="P34" s="236"/>
      <c r="R34" s="236"/>
      <c r="T34" s="236"/>
    </row>
    <row r="35" spans="2:34" ht="13.2" x14ac:dyDescent="0.2">
      <c r="D35" s="236"/>
      <c r="W35" s="236"/>
      <c r="AC35" s="236"/>
      <c r="AD35" s="236"/>
      <c r="AE35" s="236"/>
      <c r="AF35" s="236"/>
      <c r="AG35" s="236"/>
      <c r="AH35" s="236"/>
    </row>
    <row r="36" spans="2:34" ht="13.2" x14ac:dyDescent="0.2">
      <c r="H36" s="236"/>
      <c r="J36" s="236"/>
      <c r="K36" s="236"/>
      <c r="M36" s="236"/>
      <c r="Y36" s="236"/>
      <c r="Z36" s="236"/>
      <c r="AA36" s="236"/>
      <c r="AB36" s="236"/>
      <c r="AC36" s="236"/>
      <c r="AD36" s="236"/>
      <c r="AE36" s="236"/>
      <c r="AF36" s="236"/>
      <c r="AG36" s="236"/>
      <c r="AH36" s="236"/>
    </row>
    <row r="37" spans="2:34" ht="13.2" x14ac:dyDescent="0.2">
      <c r="AH37" s="236"/>
    </row>
    <row r="38" spans="2:34" ht="13.2" x14ac:dyDescent="0.2">
      <c r="AG38" s="236"/>
      <c r="AH38" s="236"/>
    </row>
    <row r="39" spans="2:34" ht="13.2" x14ac:dyDescent="0.2"/>
    <row r="40" spans="2:34" ht="13.2" x14ac:dyDescent="0.2">
      <c r="X40" s="236"/>
    </row>
    <row r="41" spans="2:34" ht="13.2" x14ac:dyDescent="0.2">
      <c r="R41" s="236"/>
    </row>
    <row r="42" spans="2:34" ht="13.2" x14ac:dyDescent="0.2">
      <c r="W42" s="236"/>
    </row>
    <row r="43" spans="2:34" ht="13.2" x14ac:dyDescent="0.2">
      <c r="Y43" s="236"/>
      <c r="Z43" s="236"/>
      <c r="AA43" s="236"/>
      <c r="AB43" s="236"/>
      <c r="AC43" s="236"/>
      <c r="AD43" s="236"/>
      <c r="AE43" s="236"/>
      <c r="AF43" s="236"/>
      <c r="AG43" s="236"/>
      <c r="AH43" s="236"/>
    </row>
    <row r="44" spans="2:34" ht="13.2" x14ac:dyDescent="0.2">
      <c r="AH44" s="236"/>
    </row>
    <row r="45" spans="2:34" ht="13.2" x14ac:dyDescent="0.2">
      <c r="X45" s="236"/>
    </row>
    <row r="46" spans="2:34" ht="13.2" x14ac:dyDescent="0.2"/>
    <row r="47" spans="2:34" ht="13.2" x14ac:dyDescent="0.2"/>
    <row r="48" spans="2:34" ht="13.2" x14ac:dyDescent="0.2">
      <c r="W48" s="236"/>
      <c r="Y48" s="236"/>
      <c r="Z48" s="236"/>
      <c r="AA48" s="236"/>
      <c r="AB48" s="236"/>
      <c r="AC48" s="236"/>
      <c r="AD48" s="236"/>
      <c r="AE48" s="236"/>
      <c r="AF48" s="236"/>
      <c r="AG48" s="236"/>
      <c r="AH48" s="236"/>
    </row>
    <row r="49" spans="28:34" ht="13.2" x14ac:dyDescent="0.2"/>
    <row r="50" spans="28:34" ht="13.2" x14ac:dyDescent="0.2">
      <c r="AE50" s="236"/>
      <c r="AF50" s="236"/>
      <c r="AG50" s="236"/>
      <c r="AH50" s="236"/>
    </row>
    <row r="51" spans="28:34" ht="13.2" x14ac:dyDescent="0.2">
      <c r="AC51" s="236"/>
      <c r="AD51" s="236"/>
      <c r="AE51" s="236"/>
      <c r="AF51" s="236"/>
      <c r="AG51" s="236"/>
      <c r="AH51" s="236"/>
    </row>
    <row r="52" spans="28:34" ht="13.2" x14ac:dyDescent="0.2"/>
    <row r="53" spans="28:34" ht="13.2" x14ac:dyDescent="0.2">
      <c r="AF53" s="236"/>
      <c r="AG53" s="236"/>
      <c r="AH53" s="236"/>
    </row>
    <row r="54" spans="28:34" ht="13.2" x14ac:dyDescent="0.2">
      <c r="AH54" s="236"/>
    </row>
    <row r="55" spans="28:34" ht="13.2" x14ac:dyDescent="0.2"/>
    <row r="56" spans="28:34" ht="13.2" x14ac:dyDescent="0.2">
      <c r="AB56" s="236"/>
      <c r="AC56" s="236"/>
      <c r="AD56" s="236"/>
      <c r="AE56" s="236"/>
      <c r="AF56" s="236"/>
      <c r="AG56" s="236"/>
      <c r="AH56" s="236"/>
    </row>
    <row r="57" spans="28:34" ht="13.2" x14ac:dyDescent="0.2">
      <c r="AH57" s="236"/>
    </row>
    <row r="58" spans="28:34" ht="13.2" x14ac:dyDescent="0.2">
      <c r="AH58" s="236"/>
    </row>
    <row r="59" spans="28:34" ht="13.2" x14ac:dyDescent="0.2">
      <c r="AG59" s="236"/>
      <c r="AH59" s="236"/>
    </row>
    <row r="60" spans="28:34" ht="13.2" x14ac:dyDescent="0.2"/>
    <row r="61" spans="28:34" ht="13.2" x14ac:dyDescent="0.2"/>
    <row r="62" spans="28:34" ht="13.2" x14ac:dyDescent="0.2"/>
    <row r="63" spans="28:34" ht="13.2" x14ac:dyDescent="0.2">
      <c r="AH63" s="236"/>
    </row>
    <row r="64" spans="28:34" ht="13.2" x14ac:dyDescent="0.2">
      <c r="AG64" s="236"/>
      <c r="AH64" s="236"/>
    </row>
    <row r="65" spans="28:34" ht="13.2" x14ac:dyDescent="0.2"/>
    <row r="66" spans="28:34" ht="13.2" x14ac:dyDescent="0.2"/>
    <row r="67" spans="28:34" ht="13.2" x14ac:dyDescent="0.2"/>
    <row r="68" spans="28:34" ht="13.2" x14ac:dyDescent="0.2">
      <c r="AB68" s="236"/>
      <c r="AC68" s="236"/>
      <c r="AD68" s="236"/>
      <c r="AE68" s="236"/>
      <c r="AF68" s="236"/>
      <c r="AG68" s="236"/>
      <c r="AH68" s="236"/>
    </row>
    <row r="69" spans="28:34" ht="13.2" x14ac:dyDescent="0.2">
      <c r="AF69" s="236"/>
      <c r="AG69" s="236"/>
      <c r="AH69" s="236"/>
    </row>
    <row r="70" spans="28:34" ht="13.2" x14ac:dyDescent="0.2"/>
    <row r="71" spans="28:34" ht="13.2" x14ac:dyDescent="0.2"/>
    <row r="72" spans="28:34" ht="13.2" x14ac:dyDescent="0.2"/>
    <row r="73" spans="28:34" ht="13.2" x14ac:dyDescent="0.2"/>
    <row r="74" spans="28:34" ht="13.2" x14ac:dyDescent="0.2"/>
    <row r="75" spans="28:34" ht="13.2" x14ac:dyDescent="0.2">
      <c r="AH75" s="236"/>
    </row>
    <row r="76" spans="28:34" ht="13.2" x14ac:dyDescent="0.2">
      <c r="AF76" s="236"/>
      <c r="AG76" s="236"/>
      <c r="AH76" s="236"/>
    </row>
    <row r="77" spans="28:34" ht="13.2" x14ac:dyDescent="0.2">
      <c r="AG77" s="236"/>
      <c r="AH77" s="236"/>
    </row>
    <row r="78" spans="28:34" ht="13.2" x14ac:dyDescent="0.2"/>
    <row r="79" spans="28:34" ht="13.2" x14ac:dyDescent="0.2"/>
    <row r="80" spans="28:34" ht="13.2" x14ac:dyDescent="0.2"/>
    <row r="81" spans="25:34" ht="13.2" x14ac:dyDescent="0.2"/>
    <row r="82" spans="25:34" ht="13.2" x14ac:dyDescent="0.2">
      <c r="Y82" s="236"/>
    </row>
    <row r="83" spans="25:34" ht="13.2" x14ac:dyDescent="0.2">
      <c r="Y83" s="236"/>
      <c r="Z83" s="236"/>
      <c r="AA83" s="236"/>
      <c r="AB83" s="236"/>
      <c r="AC83" s="236"/>
      <c r="AD83" s="236"/>
      <c r="AE83" s="236"/>
      <c r="AF83" s="236"/>
      <c r="AG83" s="236"/>
      <c r="AH83" s="236"/>
    </row>
    <row r="84" spans="25:34" ht="13.2" x14ac:dyDescent="0.2"/>
    <row r="85" spans="25:34" ht="13.2" x14ac:dyDescent="0.2"/>
    <row r="86" spans="25:34" ht="13.2" x14ac:dyDescent="0.2"/>
    <row r="87" spans="25:34" ht="13.2" x14ac:dyDescent="0.2"/>
    <row r="88" spans="25:34" ht="13.2" x14ac:dyDescent="0.2">
      <c r="AH88" s="236"/>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474</v>
      </c>
    </row>
  </sheetData>
  <sheetProtection algorithmName="SHA-512" hashValue="6lthGfI+zHPgB9+d0voCXkG0s/dVK7rX37xPh3XoTkqHfOFKUGtfXUanE67lUFgPGVRWxafoKM7L3QfRZ9ghlA==" saltValue="dMlTBp3Q9eoSf1RGT+yLG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25" customWidth="1"/>
    <col min="2" max="8" width="13.33203125" style="125" customWidth="1"/>
    <col min="9" max="16384" width="11.109375" style="125"/>
  </cols>
  <sheetData>
    <row r="1" spans="1:8" x14ac:dyDescent="0.2">
      <c r="A1" s="119"/>
      <c r="B1" s="120"/>
      <c r="C1" s="121"/>
      <c r="D1" s="122"/>
      <c r="E1" s="123"/>
      <c r="F1" s="123"/>
      <c r="G1" s="123"/>
      <c r="H1" s="124"/>
    </row>
    <row r="2" spans="1:8" x14ac:dyDescent="0.2">
      <c r="A2" s="126"/>
      <c r="B2" s="127"/>
      <c r="C2" s="128"/>
      <c r="D2" s="129" t="s">
        <v>50</v>
      </c>
      <c r="E2" s="130"/>
      <c r="F2" s="131" t="s">
        <v>523</v>
      </c>
      <c r="G2" s="132"/>
      <c r="H2" s="133"/>
    </row>
    <row r="3" spans="1:8" x14ac:dyDescent="0.2">
      <c r="A3" s="129" t="s">
        <v>516</v>
      </c>
      <c r="B3" s="134"/>
      <c r="C3" s="135"/>
      <c r="D3" s="136">
        <v>40302</v>
      </c>
      <c r="E3" s="137"/>
      <c r="F3" s="138">
        <v>42898</v>
      </c>
      <c r="G3" s="139"/>
      <c r="H3" s="140"/>
    </row>
    <row r="4" spans="1:8" x14ac:dyDescent="0.2">
      <c r="A4" s="141"/>
      <c r="B4" s="142"/>
      <c r="C4" s="143"/>
      <c r="D4" s="144">
        <v>26716</v>
      </c>
      <c r="E4" s="145"/>
      <c r="F4" s="146">
        <v>21022</v>
      </c>
      <c r="G4" s="147"/>
      <c r="H4" s="148"/>
    </row>
    <row r="5" spans="1:8" x14ac:dyDescent="0.2">
      <c r="A5" s="129" t="s">
        <v>518</v>
      </c>
      <c r="B5" s="134"/>
      <c r="C5" s="135"/>
      <c r="D5" s="136">
        <v>23562</v>
      </c>
      <c r="E5" s="137"/>
      <c r="F5" s="138">
        <v>38566</v>
      </c>
      <c r="G5" s="139"/>
      <c r="H5" s="140"/>
    </row>
    <row r="6" spans="1:8" x14ac:dyDescent="0.2">
      <c r="A6" s="141"/>
      <c r="B6" s="142"/>
      <c r="C6" s="143"/>
      <c r="D6" s="144">
        <v>17235</v>
      </c>
      <c r="E6" s="145"/>
      <c r="F6" s="146">
        <v>24059</v>
      </c>
      <c r="G6" s="147"/>
      <c r="H6" s="148"/>
    </row>
    <row r="7" spans="1:8" x14ac:dyDescent="0.2">
      <c r="A7" s="129" t="s">
        <v>519</v>
      </c>
      <c r="B7" s="134"/>
      <c r="C7" s="135"/>
      <c r="D7" s="136">
        <v>31608</v>
      </c>
      <c r="E7" s="137"/>
      <c r="F7" s="138">
        <v>35156</v>
      </c>
      <c r="G7" s="139"/>
      <c r="H7" s="140"/>
    </row>
    <row r="8" spans="1:8" x14ac:dyDescent="0.2">
      <c r="A8" s="141"/>
      <c r="B8" s="142"/>
      <c r="C8" s="143"/>
      <c r="D8" s="144">
        <v>24340</v>
      </c>
      <c r="E8" s="145"/>
      <c r="F8" s="146">
        <v>22430</v>
      </c>
      <c r="G8" s="147"/>
      <c r="H8" s="148"/>
    </row>
    <row r="9" spans="1:8" x14ac:dyDescent="0.2">
      <c r="A9" s="129" t="s">
        <v>520</v>
      </c>
      <c r="B9" s="134"/>
      <c r="C9" s="135"/>
      <c r="D9" s="136">
        <v>36536</v>
      </c>
      <c r="E9" s="137"/>
      <c r="F9" s="138">
        <v>37029</v>
      </c>
      <c r="G9" s="139"/>
      <c r="H9" s="140"/>
    </row>
    <row r="10" spans="1:8" x14ac:dyDescent="0.2">
      <c r="A10" s="141"/>
      <c r="B10" s="142"/>
      <c r="C10" s="143"/>
      <c r="D10" s="144">
        <v>30576</v>
      </c>
      <c r="E10" s="145"/>
      <c r="F10" s="146">
        <v>23232</v>
      </c>
      <c r="G10" s="147"/>
      <c r="H10" s="148"/>
    </row>
    <row r="11" spans="1:8" x14ac:dyDescent="0.2">
      <c r="A11" s="129" t="s">
        <v>521</v>
      </c>
      <c r="B11" s="134"/>
      <c r="C11" s="135"/>
      <c r="D11" s="136">
        <v>29454</v>
      </c>
      <c r="E11" s="137"/>
      <c r="F11" s="138">
        <v>44805</v>
      </c>
      <c r="G11" s="139"/>
      <c r="H11" s="140"/>
    </row>
    <row r="12" spans="1:8" x14ac:dyDescent="0.2">
      <c r="A12" s="141"/>
      <c r="B12" s="142"/>
      <c r="C12" s="149"/>
      <c r="D12" s="144">
        <v>22405</v>
      </c>
      <c r="E12" s="145"/>
      <c r="F12" s="146">
        <v>29857</v>
      </c>
      <c r="G12" s="147"/>
      <c r="H12" s="148"/>
    </row>
    <row r="13" spans="1:8" x14ac:dyDescent="0.2">
      <c r="A13" s="129"/>
      <c r="B13" s="134"/>
      <c r="C13" s="135"/>
      <c r="D13" s="136">
        <v>32292</v>
      </c>
      <c r="E13" s="137"/>
      <c r="F13" s="138">
        <v>39691</v>
      </c>
      <c r="G13" s="150"/>
      <c r="H13" s="140"/>
    </row>
    <row r="14" spans="1:8" x14ac:dyDescent="0.2">
      <c r="A14" s="141"/>
      <c r="B14" s="142"/>
      <c r="C14" s="143"/>
      <c r="D14" s="144">
        <v>24254</v>
      </c>
      <c r="E14" s="145"/>
      <c r="F14" s="146">
        <v>24120</v>
      </c>
      <c r="G14" s="147"/>
      <c r="H14" s="148"/>
    </row>
    <row r="17" spans="1:11" x14ac:dyDescent="0.2">
      <c r="A17" s="125" t="s">
        <v>51</v>
      </c>
    </row>
    <row r="18" spans="1:11" x14ac:dyDescent="0.2">
      <c r="A18" s="151"/>
      <c r="B18" s="151" t="str">
        <f>実質収支比率等に係る経年分析!F$46</f>
        <v>R02</v>
      </c>
      <c r="C18" s="151" t="str">
        <f>実質収支比率等に係る経年分析!G$46</f>
        <v>R03</v>
      </c>
      <c r="D18" s="151" t="str">
        <f>実質収支比率等に係る経年分析!H$46</f>
        <v>R04</v>
      </c>
      <c r="E18" s="151" t="str">
        <f>実質収支比率等に係る経年分析!I$46</f>
        <v>R05</v>
      </c>
      <c r="F18" s="151" t="str">
        <f>実質収支比率等に係る経年分析!J$46</f>
        <v>R06</v>
      </c>
    </row>
    <row r="19" spans="1:11" x14ac:dyDescent="0.2">
      <c r="A19" s="151" t="s">
        <v>52</v>
      </c>
      <c r="B19" s="151">
        <f>ROUND(VALUE(SUBSTITUTE(実質収支比率等に係る経年分析!F$48,"▲","-")),2)</f>
        <v>10.42</v>
      </c>
      <c r="C19" s="151">
        <f>ROUND(VALUE(SUBSTITUTE(実質収支比率等に係る経年分析!G$48,"▲","-")),2)</f>
        <v>13.91</v>
      </c>
      <c r="D19" s="151">
        <f>ROUND(VALUE(SUBSTITUTE(実質収支比率等に係る経年分析!H$48,"▲","-")),2)</f>
        <v>8.44</v>
      </c>
      <c r="E19" s="151">
        <f>ROUND(VALUE(SUBSTITUTE(実質収支比率等に係る経年分析!I$48,"▲","-")),2)</f>
        <v>8.25</v>
      </c>
      <c r="F19" s="151">
        <f>ROUND(VALUE(SUBSTITUTE(実質収支比率等に係る経年分析!J$48,"▲","-")),2)</f>
        <v>7.04</v>
      </c>
    </row>
    <row r="20" spans="1:11" x14ac:dyDescent="0.2">
      <c r="A20" s="151" t="s">
        <v>53</v>
      </c>
      <c r="B20" s="151">
        <f>ROUND(VALUE(SUBSTITUTE(実質収支比率等に係る経年分析!F$47,"▲","-")),2)</f>
        <v>10.16</v>
      </c>
      <c r="C20" s="151">
        <f>ROUND(VALUE(SUBSTITUTE(実質収支比率等に係る経年分析!G$47,"▲","-")),2)</f>
        <v>12.61</v>
      </c>
      <c r="D20" s="151">
        <f>ROUND(VALUE(SUBSTITUTE(実質収支比率等に係る経年分析!H$47,"▲","-")),2)</f>
        <v>11.63</v>
      </c>
      <c r="E20" s="151">
        <f>ROUND(VALUE(SUBSTITUTE(実質収支比率等に係る経年分析!I$47,"▲","-")),2)</f>
        <v>9.9600000000000009</v>
      </c>
      <c r="F20" s="151">
        <f>ROUND(VALUE(SUBSTITUTE(実質収支比率等に係る経年分析!J$47,"▲","-")),2)</f>
        <v>9.91</v>
      </c>
    </row>
    <row r="21" spans="1:11" x14ac:dyDescent="0.2">
      <c r="A21" s="151" t="s">
        <v>54</v>
      </c>
      <c r="B21" s="151">
        <f>IF(ISNUMBER(VALUE(SUBSTITUTE(実質収支比率等に係る経年分析!F$49,"▲","-"))),ROUND(VALUE(SUBSTITUTE(実質収支比率等に係る経年分析!F$49,"▲","-")),2),NA())</f>
        <v>5.42</v>
      </c>
      <c r="C21" s="151">
        <f>IF(ISNUMBER(VALUE(SUBSTITUTE(実質収支比率等に係る経年分析!G$49,"▲","-"))),ROUND(VALUE(SUBSTITUTE(実質収支比率等に係る経年分析!G$49,"▲","-")),2),NA())</f>
        <v>4.75</v>
      </c>
      <c r="D21" s="151">
        <f>IF(ISNUMBER(VALUE(SUBSTITUTE(実質収支比率等に係る経年分析!H$49,"▲","-"))),ROUND(VALUE(SUBSTITUTE(実質収支比率等に係る経年分析!H$49,"▲","-")),2),NA())</f>
        <v>-4.59</v>
      </c>
      <c r="E21" s="151">
        <f>IF(ISNUMBER(VALUE(SUBSTITUTE(実質収支比率等に係る経年分析!I$49,"▲","-"))),ROUND(VALUE(SUBSTITUTE(実質収支比率等に係る経年分析!I$49,"▲","-")),2),NA())</f>
        <v>-1.62</v>
      </c>
      <c r="F21" s="151">
        <f>IF(ISNUMBER(VALUE(SUBSTITUTE(実質収支比率等に係る経年分析!J$49,"▲","-"))),ROUND(VALUE(SUBSTITUTE(実質収支比率等に係る経年分析!J$49,"▲","-")),2),NA())</f>
        <v>-0.27</v>
      </c>
    </row>
    <row r="24" spans="1:11" x14ac:dyDescent="0.2">
      <c r="A24" s="125" t="s">
        <v>55</v>
      </c>
    </row>
    <row r="25" spans="1:11" x14ac:dyDescent="0.2">
      <c r="A25" s="152"/>
      <c r="B25" s="152" t="str">
        <f>連結実質赤字比率に係る赤字・黒字の構成分析!F$33</f>
        <v>R02</v>
      </c>
      <c r="C25" s="152"/>
      <c r="D25" s="152" t="str">
        <f>連結実質赤字比率に係る赤字・黒字の構成分析!G$33</f>
        <v>R03</v>
      </c>
      <c r="E25" s="152"/>
      <c r="F25" s="152" t="str">
        <f>連結実質赤字比率に係る赤字・黒字の構成分析!H$33</f>
        <v>R04</v>
      </c>
      <c r="G25" s="152"/>
      <c r="H25" s="152" t="str">
        <f>連結実質赤字比率に係る赤字・黒字の構成分析!I$33</f>
        <v>R05</v>
      </c>
      <c r="I25" s="152"/>
      <c r="J25" s="152" t="str">
        <f>連結実質赤字比率に係る赤字・黒字の構成分析!J$33</f>
        <v>R06</v>
      </c>
      <c r="K25" s="152"/>
    </row>
    <row r="26" spans="1:11" x14ac:dyDescent="0.2">
      <c r="A26" s="152"/>
      <c r="B26" s="152" t="s">
        <v>56</v>
      </c>
      <c r="C26" s="152" t="s">
        <v>57</v>
      </c>
      <c r="D26" s="152" t="s">
        <v>56</v>
      </c>
      <c r="E26" s="152" t="s">
        <v>57</v>
      </c>
      <c r="F26" s="152" t="s">
        <v>56</v>
      </c>
      <c r="G26" s="152" t="s">
        <v>57</v>
      </c>
      <c r="H26" s="152" t="s">
        <v>56</v>
      </c>
      <c r="I26" s="152" t="s">
        <v>57</v>
      </c>
      <c r="J26" s="152" t="s">
        <v>56</v>
      </c>
      <c r="K26" s="152" t="s">
        <v>57</v>
      </c>
    </row>
    <row r="27" spans="1:11" x14ac:dyDescent="0.2">
      <c r="A27" s="152" t="str">
        <f>IF(連結実質赤字比率に係る赤字・黒字の構成分析!C$43="",NA(),連結実質赤字比率に係る赤字・黒字の構成分析!C$43)</f>
        <v>その他会計（黒字）</v>
      </c>
      <c r="B27" s="152" t="e">
        <f>IF(ROUND(VALUE(SUBSTITUTE(連結実質赤字比率に係る赤字・黒字の構成分析!F$43,"▲", "-")), 2) &lt; 0, ABS(ROUND(VALUE(SUBSTITUTE(連結実質赤字比率に係る赤字・黒字の構成分析!F$43,"▲", "-")), 2)), NA())</f>
        <v>#VALUE!</v>
      </c>
      <c r="C27" s="152" t="e">
        <f>IF(ROUND(VALUE(SUBSTITUTE(連結実質赤字比率に係る赤字・黒字の構成分析!F$43,"▲", "-")), 2) &gt;= 0, ABS(ROUND(VALUE(SUBSTITUTE(連結実質赤字比率に係る赤字・黒字の構成分析!F$43,"▲", "-")), 2)), NA())</f>
        <v>#VALUE!</v>
      </c>
      <c r="D27" s="152" t="e">
        <f>IF(ROUND(VALUE(SUBSTITUTE(連結実質赤字比率に係る赤字・黒字の構成分析!G$43,"▲", "-")), 2) &lt; 0, ABS(ROUND(VALUE(SUBSTITUTE(連結実質赤字比率に係る赤字・黒字の構成分析!G$43,"▲", "-")), 2)), NA())</f>
        <v>#VALUE!</v>
      </c>
      <c r="E27" s="152" t="e">
        <f>IF(ROUND(VALUE(SUBSTITUTE(連結実質赤字比率に係る赤字・黒字の構成分析!G$43,"▲", "-")), 2) &gt;= 0, ABS(ROUND(VALUE(SUBSTITUTE(連結実質赤字比率に係る赤字・黒字の構成分析!G$43,"▲", "-")), 2)), NA())</f>
        <v>#VALUE!</v>
      </c>
      <c r="F27" s="152" t="e">
        <f>IF(ROUND(VALUE(SUBSTITUTE(連結実質赤字比率に係る赤字・黒字の構成分析!H$43,"▲", "-")), 2) &lt; 0, ABS(ROUND(VALUE(SUBSTITUTE(連結実質赤字比率に係る赤字・黒字の構成分析!H$43,"▲", "-")), 2)), NA())</f>
        <v>#VALUE!</v>
      </c>
      <c r="G27" s="152" t="e">
        <f>IF(ROUND(VALUE(SUBSTITUTE(連結実質赤字比率に係る赤字・黒字の構成分析!H$43,"▲", "-")), 2) &gt;= 0, ABS(ROUND(VALUE(SUBSTITUTE(連結実質赤字比率に係る赤字・黒字の構成分析!H$43,"▲", "-")), 2)), NA())</f>
        <v>#VALUE!</v>
      </c>
      <c r="H27" s="152" t="e">
        <f>IF(ROUND(VALUE(SUBSTITUTE(連結実質赤字比率に係る赤字・黒字の構成分析!I$43,"▲", "-")), 2) &lt; 0, ABS(ROUND(VALUE(SUBSTITUTE(連結実質赤字比率に係る赤字・黒字の構成分析!I$43,"▲", "-")), 2)), NA())</f>
        <v>#VALUE!</v>
      </c>
      <c r="I27" s="152" t="e">
        <f>IF(ROUND(VALUE(SUBSTITUTE(連結実質赤字比率に係る赤字・黒字の構成分析!I$43,"▲", "-")), 2) &gt;= 0, ABS(ROUND(VALUE(SUBSTITUTE(連結実質赤字比率に係る赤字・黒字の構成分析!I$43,"▲", "-")), 2)), NA())</f>
        <v>#VALUE!</v>
      </c>
      <c r="J27" s="152" t="e">
        <f>IF(ROUND(VALUE(SUBSTITUTE(連結実質赤字比率に係る赤字・黒字の構成分析!J$43,"▲", "-")), 2) &lt; 0, ABS(ROUND(VALUE(SUBSTITUTE(連結実質赤字比率に係る赤字・黒字の構成分析!J$43,"▲", "-")), 2)), NA())</f>
        <v>#VALUE!</v>
      </c>
      <c r="K27" s="152" t="e">
        <f>IF(ROUND(VALUE(SUBSTITUTE(連結実質赤字比率に係る赤字・黒字の構成分析!J$43,"▲", "-")), 2) &gt;= 0, ABS(ROUND(VALUE(SUBSTITUTE(連結実質赤字比率に係る赤字・黒字の構成分析!J$43,"▲", "-")), 2)), NA())</f>
        <v>#VALUE!</v>
      </c>
    </row>
    <row r="28" spans="1:11" x14ac:dyDescent="0.2">
      <c r="A28" s="152" t="str">
        <f>IF(連結実質赤字比率に係る赤字・黒字の構成分析!C$42="",NA(),連結実質赤字比率に係る赤字・黒字の構成分析!C$42)</f>
        <v>その他会計（赤字）</v>
      </c>
      <c r="B28" s="152" t="e">
        <f>IF(ROUND(VALUE(SUBSTITUTE(連結実質赤字比率に係る赤字・黒字の構成分析!F$42,"▲", "-")), 2) &lt; 0, ABS(ROUND(VALUE(SUBSTITUTE(連結実質赤字比率に係る赤字・黒字の構成分析!F$42,"▲", "-")), 2)), NA())</f>
        <v>#VALUE!</v>
      </c>
      <c r="C28" s="152" t="e">
        <f>IF(ROUND(VALUE(SUBSTITUTE(連結実質赤字比率に係る赤字・黒字の構成分析!F$42,"▲", "-")), 2) &gt;= 0, ABS(ROUND(VALUE(SUBSTITUTE(連結実質赤字比率に係る赤字・黒字の構成分析!F$42,"▲", "-")), 2)), NA())</f>
        <v>#VALUE!</v>
      </c>
      <c r="D28" s="152" t="e">
        <f>IF(ROUND(VALUE(SUBSTITUTE(連結実質赤字比率に係る赤字・黒字の構成分析!G$42,"▲", "-")), 2) &lt; 0, ABS(ROUND(VALUE(SUBSTITUTE(連結実質赤字比率に係る赤字・黒字の構成分析!G$42,"▲", "-")), 2)), NA())</f>
        <v>#VALUE!</v>
      </c>
      <c r="E28" s="152" t="e">
        <f>IF(ROUND(VALUE(SUBSTITUTE(連結実質赤字比率に係る赤字・黒字の構成分析!G$42,"▲", "-")), 2) &gt;= 0, ABS(ROUND(VALUE(SUBSTITUTE(連結実質赤字比率に係る赤字・黒字の構成分析!G$42,"▲", "-")), 2)), NA())</f>
        <v>#VALUE!</v>
      </c>
      <c r="F28" s="152" t="e">
        <f>IF(ROUND(VALUE(SUBSTITUTE(連結実質赤字比率に係る赤字・黒字の構成分析!H$42,"▲", "-")), 2) &lt; 0, ABS(ROUND(VALUE(SUBSTITUTE(連結実質赤字比率に係る赤字・黒字の構成分析!H$42,"▲", "-")), 2)), NA())</f>
        <v>#VALUE!</v>
      </c>
      <c r="G28" s="152" t="e">
        <f>IF(ROUND(VALUE(SUBSTITUTE(連結実質赤字比率に係る赤字・黒字の構成分析!H$42,"▲", "-")), 2) &gt;= 0, ABS(ROUND(VALUE(SUBSTITUTE(連結実質赤字比率に係る赤字・黒字の構成分析!H$42,"▲", "-")), 2)), NA())</f>
        <v>#VALUE!</v>
      </c>
      <c r="H28" s="152" t="e">
        <f>IF(ROUND(VALUE(SUBSTITUTE(連結実質赤字比率に係る赤字・黒字の構成分析!I$42,"▲", "-")), 2) &lt; 0, ABS(ROUND(VALUE(SUBSTITUTE(連結実質赤字比率に係る赤字・黒字の構成分析!I$42,"▲", "-")), 2)), NA())</f>
        <v>#VALUE!</v>
      </c>
      <c r="I28" s="152" t="e">
        <f>IF(ROUND(VALUE(SUBSTITUTE(連結実質赤字比率に係る赤字・黒字の構成分析!I$42,"▲", "-")), 2) &gt;= 0, ABS(ROUND(VALUE(SUBSTITUTE(連結実質赤字比率に係る赤字・黒字の構成分析!I$42,"▲", "-")), 2)), NA())</f>
        <v>#VALUE!</v>
      </c>
      <c r="J28" s="152" t="e">
        <f>IF(ROUND(VALUE(SUBSTITUTE(連結実質赤字比率に係る赤字・黒字の構成分析!J$42,"▲", "-")), 2) &lt; 0, ABS(ROUND(VALUE(SUBSTITUTE(連結実質赤字比率に係る赤字・黒字の構成分析!J$42,"▲", "-")), 2)), NA())</f>
        <v>#VALUE!</v>
      </c>
      <c r="K28" s="152" t="e">
        <f>IF(ROUND(VALUE(SUBSTITUTE(連結実質赤字比率に係る赤字・黒字の構成分析!J$42,"▲", "-")), 2) &gt;= 0, ABS(ROUND(VALUE(SUBSTITUTE(連結実質赤字比率に係る赤字・黒字の構成分析!J$42,"▲", "-")), 2)), NA())</f>
        <v>#VALUE!</v>
      </c>
    </row>
    <row r="29" spans="1:11" x14ac:dyDescent="0.2">
      <c r="A29" s="152" t="e">
        <f>IF(連結実質赤字比率に係る赤字・黒字の構成分析!C$41="",NA(),連結実質赤字比率に係る赤字・黒字の構成分析!C$41)</f>
        <v>#N/A</v>
      </c>
      <c r="B29" s="152" t="e">
        <f>IF(ROUND(VALUE(SUBSTITUTE(連結実質赤字比率に係る赤字・黒字の構成分析!F$41,"▲", "-")), 2) &lt; 0, ABS(ROUND(VALUE(SUBSTITUTE(連結実質赤字比率に係る赤字・黒字の構成分析!F$41,"▲", "-")), 2)), NA())</f>
        <v>#VALUE!</v>
      </c>
      <c r="C29" s="152" t="e">
        <f>IF(ROUND(VALUE(SUBSTITUTE(連結実質赤字比率に係る赤字・黒字の構成分析!F$41,"▲", "-")), 2) &gt;= 0, ABS(ROUND(VALUE(SUBSTITUTE(連結実質赤字比率に係る赤字・黒字の構成分析!F$41,"▲", "-")), 2)), NA())</f>
        <v>#VALUE!</v>
      </c>
      <c r="D29" s="152" t="e">
        <f>IF(ROUND(VALUE(SUBSTITUTE(連結実質赤字比率に係る赤字・黒字の構成分析!G$41,"▲", "-")), 2) &lt; 0, ABS(ROUND(VALUE(SUBSTITUTE(連結実質赤字比率に係る赤字・黒字の構成分析!G$41,"▲", "-")), 2)), NA())</f>
        <v>#VALUE!</v>
      </c>
      <c r="E29" s="152" t="e">
        <f>IF(ROUND(VALUE(SUBSTITUTE(連結実質赤字比率に係る赤字・黒字の構成分析!G$41,"▲", "-")), 2) &gt;= 0, ABS(ROUND(VALUE(SUBSTITUTE(連結実質赤字比率に係る赤字・黒字の構成分析!G$41,"▲", "-")), 2)), NA())</f>
        <v>#VALUE!</v>
      </c>
      <c r="F29" s="152" t="e">
        <f>IF(ROUND(VALUE(SUBSTITUTE(連結実質赤字比率に係る赤字・黒字の構成分析!H$41,"▲", "-")), 2) &lt; 0, ABS(ROUND(VALUE(SUBSTITUTE(連結実質赤字比率に係る赤字・黒字の構成分析!H$41,"▲", "-")), 2)), NA())</f>
        <v>#VALUE!</v>
      </c>
      <c r="G29" s="152" t="e">
        <f>IF(ROUND(VALUE(SUBSTITUTE(連結実質赤字比率に係る赤字・黒字の構成分析!H$41,"▲", "-")), 2) &gt;= 0, ABS(ROUND(VALUE(SUBSTITUTE(連結実質赤字比率に係る赤字・黒字の構成分析!H$41,"▲", "-")), 2)), NA())</f>
        <v>#VALUE!</v>
      </c>
      <c r="H29" s="152" t="e">
        <f>IF(ROUND(VALUE(SUBSTITUTE(連結実質赤字比率に係る赤字・黒字の構成分析!I$41,"▲", "-")), 2) &lt; 0, ABS(ROUND(VALUE(SUBSTITUTE(連結実質赤字比率に係る赤字・黒字の構成分析!I$41,"▲", "-")), 2)), NA())</f>
        <v>#VALUE!</v>
      </c>
      <c r="I29" s="152" t="e">
        <f>IF(ROUND(VALUE(SUBSTITUTE(連結実質赤字比率に係る赤字・黒字の構成分析!I$41,"▲", "-")), 2) &gt;= 0, ABS(ROUND(VALUE(SUBSTITUTE(連結実質赤字比率に係る赤字・黒字の構成分析!I$41,"▲", "-")), 2)), NA())</f>
        <v>#VALUE!</v>
      </c>
      <c r="J29" s="152" t="e">
        <f>IF(ROUND(VALUE(SUBSTITUTE(連結実質赤字比率に係る赤字・黒字の構成分析!J$41,"▲", "-")), 2) &lt; 0, ABS(ROUND(VALUE(SUBSTITUTE(連結実質赤字比率に係る赤字・黒字の構成分析!J$41,"▲", "-")), 2)), NA())</f>
        <v>#VALUE!</v>
      </c>
      <c r="K29" s="152" t="e">
        <f>IF(ROUND(VALUE(SUBSTITUTE(連結実質赤字比率に係る赤字・黒字の構成分析!J$41,"▲", "-")), 2) &gt;= 0, ABS(ROUND(VALUE(SUBSTITUTE(連結実質赤字比率に係る赤字・黒字の構成分析!J$41,"▲", "-")), 2)), NA())</f>
        <v>#VALUE!</v>
      </c>
    </row>
    <row r="30" spans="1:11" x14ac:dyDescent="0.2">
      <c r="A30" s="152" t="e">
        <f>IF(連結実質赤字比率に係る赤字・黒字の構成分析!C$40="",NA(),連結実質赤字比率に係る赤字・黒字の構成分析!C$40)</f>
        <v>#N/A</v>
      </c>
      <c r="B30" s="152" t="e">
        <f>IF(ROUND(VALUE(SUBSTITUTE(連結実質赤字比率に係る赤字・黒字の構成分析!F$40,"▲", "-")), 2) &lt; 0, ABS(ROUND(VALUE(SUBSTITUTE(連結実質赤字比率に係る赤字・黒字の構成分析!F$40,"▲", "-")), 2)), NA())</f>
        <v>#VALUE!</v>
      </c>
      <c r="C30" s="152" t="e">
        <f>IF(ROUND(VALUE(SUBSTITUTE(連結実質赤字比率に係る赤字・黒字の構成分析!F$40,"▲", "-")), 2) &gt;= 0, ABS(ROUND(VALUE(SUBSTITUTE(連結実質赤字比率に係る赤字・黒字の構成分析!F$40,"▲", "-")), 2)), NA())</f>
        <v>#VALUE!</v>
      </c>
      <c r="D30" s="152" t="e">
        <f>IF(ROUND(VALUE(SUBSTITUTE(連結実質赤字比率に係る赤字・黒字の構成分析!G$40,"▲", "-")), 2) &lt; 0, ABS(ROUND(VALUE(SUBSTITUTE(連結実質赤字比率に係る赤字・黒字の構成分析!G$40,"▲", "-")), 2)), NA())</f>
        <v>#VALUE!</v>
      </c>
      <c r="E30" s="152" t="e">
        <f>IF(ROUND(VALUE(SUBSTITUTE(連結実質赤字比率に係る赤字・黒字の構成分析!G$40,"▲", "-")), 2) &gt;= 0, ABS(ROUND(VALUE(SUBSTITUTE(連結実質赤字比率に係る赤字・黒字の構成分析!G$40,"▲", "-")), 2)), NA())</f>
        <v>#VALUE!</v>
      </c>
      <c r="F30" s="152" t="e">
        <f>IF(ROUND(VALUE(SUBSTITUTE(連結実質赤字比率に係る赤字・黒字の構成分析!H$40,"▲", "-")), 2) &lt; 0, ABS(ROUND(VALUE(SUBSTITUTE(連結実質赤字比率に係る赤字・黒字の構成分析!H$40,"▲", "-")), 2)), NA())</f>
        <v>#VALUE!</v>
      </c>
      <c r="G30" s="152" t="e">
        <f>IF(ROUND(VALUE(SUBSTITUTE(連結実質赤字比率に係る赤字・黒字の構成分析!H$40,"▲", "-")), 2) &gt;= 0, ABS(ROUND(VALUE(SUBSTITUTE(連結実質赤字比率に係る赤字・黒字の構成分析!H$40,"▲", "-")), 2)), NA())</f>
        <v>#VALUE!</v>
      </c>
      <c r="H30" s="152" t="e">
        <f>IF(ROUND(VALUE(SUBSTITUTE(連結実質赤字比率に係る赤字・黒字の構成分析!I$40,"▲", "-")), 2) &lt; 0, ABS(ROUND(VALUE(SUBSTITUTE(連結実質赤字比率に係る赤字・黒字の構成分析!I$40,"▲", "-")), 2)), NA())</f>
        <v>#VALUE!</v>
      </c>
      <c r="I30" s="152" t="e">
        <f>IF(ROUND(VALUE(SUBSTITUTE(連結実質赤字比率に係る赤字・黒字の構成分析!I$40,"▲", "-")), 2) &gt;= 0, ABS(ROUND(VALUE(SUBSTITUTE(連結実質赤字比率に係る赤字・黒字の構成分析!I$40,"▲", "-")), 2)), NA())</f>
        <v>#VALUE!</v>
      </c>
      <c r="J30" s="152" t="e">
        <f>IF(ROUND(VALUE(SUBSTITUTE(連結実質赤字比率に係る赤字・黒字の構成分析!J$40,"▲", "-")), 2) &lt; 0, ABS(ROUND(VALUE(SUBSTITUTE(連結実質赤字比率に係る赤字・黒字の構成分析!J$40,"▲", "-")), 2)), NA())</f>
        <v>#VALUE!</v>
      </c>
      <c r="K30" s="152" t="e">
        <f>IF(ROUND(VALUE(SUBSTITUTE(連結実質赤字比率に係る赤字・黒字の構成分析!J$40,"▲", "-")), 2) &gt;= 0, ABS(ROUND(VALUE(SUBSTITUTE(連結実質赤字比率に係る赤字・黒字の構成分析!J$40,"▲", "-")), 2)), NA())</f>
        <v>#VALUE!</v>
      </c>
    </row>
    <row r="31" spans="1:11" x14ac:dyDescent="0.2">
      <c r="A31" s="152" t="str">
        <f>IF(連結実質赤字比率に係る赤字・黒字の構成分析!C$39="",NA(),連結実質赤字比率に係る赤字・黒字の構成分析!C$39)</f>
        <v>用地特別会計</v>
      </c>
      <c r="B31" s="152" t="e">
        <f>IF(ROUND(VALUE(SUBSTITUTE(連結実質赤字比率に係る赤字・黒字の構成分析!F$39,"▲", "-")), 2) &lt; 0, ABS(ROUND(VALUE(SUBSTITUTE(連結実質赤字比率に係る赤字・黒字の構成分析!F$39,"▲", "-")), 2)), NA())</f>
        <v>#N/A</v>
      </c>
      <c r="C31" s="152">
        <f>IF(ROUND(VALUE(SUBSTITUTE(連結実質赤字比率に係る赤字・黒字の構成分析!F$39,"▲", "-")), 2) &gt;= 0, ABS(ROUND(VALUE(SUBSTITUTE(連結実質赤字比率に係る赤字・黒字の構成分析!F$39,"▲", "-")), 2)), NA())</f>
        <v>0</v>
      </c>
      <c r="D31" s="152" t="e">
        <f>IF(ROUND(VALUE(SUBSTITUTE(連結実質赤字比率に係る赤字・黒字の構成分析!G$39,"▲", "-")), 2) &lt; 0, ABS(ROUND(VALUE(SUBSTITUTE(連結実質赤字比率に係る赤字・黒字の構成分析!G$39,"▲", "-")), 2)), NA())</f>
        <v>#N/A</v>
      </c>
      <c r="E31" s="152">
        <f>IF(ROUND(VALUE(SUBSTITUTE(連結実質赤字比率に係る赤字・黒字の構成分析!G$39,"▲", "-")), 2) &gt;= 0, ABS(ROUND(VALUE(SUBSTITUTE(連結実質赤字比率に係る赤字・黒字の構成分析!G$39,"▲", "-")), 2)), NA())</f>
        <v>0</v>
      </c>
      <c r="F31" s="152" t="e">
        <f>IF(ROUND(VALUE(SUBSTITUTE(連結実質赤字比率に係る赤字・黒字の構成分析!H$39,"▲", "-")), 2) &lt; 0, ABS(ROUND(VALUE(SUBSTITUTE(連結実質赤字比率に係る赤字・黒字の構成分析!H$39,"▲", "-")), 2)), NA())</f>
        <v>#N/A</v>
      </c>
      <c r="G31" s="152">
        <f>IF(ROUND(VALUE(SUBSTITUTE(連結実質赤字比率に係る赤字・黒字の構成分析!H$39,"▲", "-")), 2) &gt;= 0, ABS(ROUND(VALUE(SUBSTITUTE(連結実質赤字比率に係る赤字・黒字の構成分析!H$39,"▲", "-")), 2)), NA())</f>
        <v>0</v>
      </c>
      <c r="H31" s="152" t="e">
        <f>IF(ROUND(VALUE(SUBSTITUTE(連結実質赤字比率に係る赤字・黒字の構成分析!I$39,"▲", "-")), 2) &lt; 0, ABS(ROUND(VALUE(SUBSTITUTE(連結実質赤字比率に係る赤字・黒字の構成分析!I$39,"▲", "-")), 2)), NA())</f>
        <v>#N/A</v>
      </c>
      <c r="I31" s="152">
        <f>IF(ROUND(VALUE(SUBSTITUTE(連結実質赤字比率に係る赤字・黒字の構成分析!I$39,"▲", "-")), 2) &gt;= 0, ABS(ROUND(VALUE(SUBSTITUTE(連結実質赤字比率に係る赤字・黒字の構成分析!I$39,"▲", "-")), 2)), NA())</f>
        <v>0</v>
      </c>
      <c r="J31" s="152" t="e">
        <f>IF(ROUND(VALUE(SUBSTITUTE(連結実質赤字比率に係る赤字・黒字の構成分析!J$39,"▲", "-")), 2) &lt; 0, ABS(ROUND(VALUE(SUBSTITUTE(連結実質赤字比率に係る赤字・黒字の構成分析!J$39,"▲", "-")), 2)), NA())</f>
        <v>#N/A</v>
      </c>
      <c r="K31" s="152">
        <f>IF(ROUND(VALUE(SUBSTITUTE(連結実質赤字比率に係る赤字・黒字の構成分析!J$39,"▲", "-")), 2) &gt;= 0, ABS(ROUND(VALUE(SUBSTITUTE(連結実質赤字比率に係る赤字・黒字の構成分析!J$39,"▲", "-")), 2)), NA())</f>
        <v>0</v>
      </c>
    </row>
    <row r="32" spans="1:11" x14ac:dyDescent="0.2">
      <c r="A32" s="152" t="str">
        <f>IF(連結実質赤字比率に係る赤字・黒字の構成分析!C$38="",NA(),連結実質赤字比率に係る赤字・黒字の構成分析!C$38)</f>
        <v>後期高齢者医療特別会計</v>
      </c>
      <c r="B32" s="152" t="e">
        <f>IF(ROUND(VALUE(SUBSTITUTE(連結実質赤字比率に係る赤字・黒字の構成分析!F$38,"▲", "-")), 2) &lt; 0, ABS(ROUND(VALUE(SUBSTITUTE(連結実質赤字比率に係る赤字・黒字の構成分析!F$38,"▲", "-")), 2)), NA())</f>
        <v>#N/A</v>
      </c>
      <c r="C32" s="152">
        <f>IF(ROUND(VALUE(SUBSTITUTE(連結実質赤字比率に係る赤字・黒字の構成分析!F$38,"▲", "-")), 2) &gt;= 0, ABS(ROUND(VALUE(SUBSTITUTE(連結実質赤字比率に係る赤字・黒字の構成分析!F$38,"▲", "-")), 2)), NA())</f>
        <v>0.1</v>
      </c>
      <c r="D32" s="152" t="e">
        <f>IF(ROUND(VALUE(SUBSTITUTE(連結実質赤字比率に係る赤字・黒字の構成分析!G$38,"▲", "-")), 2) &lt; 0, ABS(ROUND(VALUE(SUBSTITUTE(連結実質赤字比率に係る赤字・黒字の構成分析!G$38,"▲", "-")), 2)), NA())</f>
        <v>#N/A</v>
      </c>
      <c r="E32" s="152">
        <f>IF(ROUND(VALUE(SUBSTITUTE(連結実質赤字比率に係る赤字・黒字の構成分析!G$38,"▲", "-")), 2) &gt;= 0, ABS(ROUND(VALUE(SUBSTITUTE(連結実質赤字比率に係る赤字・黒字の構成分析!G$38,"▲", "-")), 2)), NA())</f>
        <v>0.08</v>
      </c>
      <c r="F32" s="152" t="e">
        <f>IF(ROUND(VALUE(SUBSTITUTE(連結実質赤字比率に係る赤字・黒字の構成分析!H$38,"▲", "-")), 2) &lt; 0, ABS(ROUND(VALUE(SUBSTITUTE(連結実質赤字比率に係る赤字・黒字の構成分析!H$38,"▲", "-")), 2)), NA())</f>
        <v>#N/A</v>
      </c>
      <c r="G32" s="152">
        <f>IF(ROUND(VALUE(SUBSTITUTE(連結実質赤字比率に係る赤字・黒字の構成分析!H$38,"▲", "-")), 2) &gt;= 0, ABS(ROUND(VALUE(SUBSTITUTE(連結実質赤字比率に係る赤字・黒字の構成分析!H$38,"▲", "-")), 2)), NA())</f>
        <v>7.0000000000000007E-2</v>
      </c>
      <c r="H32" s="152" t="e">
        <f>IF(ROUND(VALUE(SUBSTITUTE(連結実質赤字比率に係る赤字・黒字の構成分析!I$38,"▲", "-")), 2) &lt; 0, ABS(ROUND(VALUE(SUBSTITUTE(連結実質赤字比率に係る赤字・黒字の構成分析!I$38,"▲", "-")), 2)), NA())</f>
        <v>#N/A</v>
      </c>
      <c r="I32" s="152">
        <f>IF(ROUND(VALUE(SUBSTITUTE(連結実質赤字比率に係る赤字・黒字の構成分析!I$38,"▲", "-")), 2) &gt;= 0, ABS(ROUND(VALUE(SUBSTITUTE(連結実質赤字比率に係る赤字・黒字の構成分析!I$38,"▲", "-")), 2)), NA())</f>
        <v>0.08</v>
      </c>
      <c r="J32" s="152" t="e">
        <f>IF(ROUND(VALUE(SUBSTITUTE(連結実質赤字比率に係る赤字・黒字の構成分析!J$38,"▲", "-")), 2) &lt; 0, ABS(ROUND(VALUE(SUBSTITUTE(連結実質赤字比率に係る赤字・黒字の構成分析!J$38,"▲", "-")), 2)), NA())</f>
        <v>#N/A</v>
      </c>
      <c r="K32" s="152">
        <f>IF(ROUND(VALUE(SUBSTITUTE(連結実質赤字比率に係る赤字・黒字の構成分析!J$38,"▲", "-")), 2) &gt;= 0, ABS(ROUND(VALUE(SUBSTITUTE(連結実質赤字比率に係る赤字・黒字の構成分析!J$38,"▲", "-")), 2)), NA())</f>
        <v>0.06</v>
      </c>
    </row>
    <row r="33" spans="1:16" x14ac:dyDescent="0.2">
      <c r="A33" s="152" t="str">
        <f>IF(連結実質赤字比率に係る赤字・黒字の構成分析!C$37="",NA(),連結実質赤字比率に係る赤字・黒字の構成分析!C$37)</f>
        <v>国民健康保険事業特別会計</v>
      </c>
      <c r="B33" s="152" t="e">
        <f>IF(ROUND(VALUE(SUBSTITUTE(連結実質赤字比率に係る赤字・黒字の構成分析!F$37,"▲", "-")), 2) &lt; 0, ABS(ROUND(VALUE(SUBSTITUTE(連結実質赤字比率に係る赤字・黒字の構成分析!F$37,"▲", "-")), 2)), NA())</f>
        <v>#N/A</v>
      </c>
      <c r="C33" s="152">
        <f>IF(ROUND(VALUE(SUBSTITUTE(連結実質赤字比率に係る赤字・黒字の構成分析!F$37,"▲", "-")), 2) &gt;= 0, ABS(ROUND(VALUE(SUBSTITUTE(連結実質赤字比率に係る赤字・黒字の構成分析!F$37,"▲", "-")), 2)), NA())</f>
        <v>0.05</v>
      </c>
      <c r="D33" s="152" t="e">
        <f>IF(ROUND(VALUE(SUBSTITUTE(連結実質赤字比率に係る赤字・黒字の構成分析!G$37,"▲", "-")), 2) &lt; 0, ABS(ROUND(VALUE(SUBSTITUTE(連結実質赤字比率に係る赤字・黒字の構成分析!G$37,"▲", "-")), 2)), NA())</f>
        <v>#N/A</v>
      </c>
      <c r="E33" s="152">
        <f>IF(ROUND(VALUE(SUBSTITUTE(連結実質赤字比率に係る赤字・黒字の構成分析!G$37,"▲", "-")), 2) &gt;= 0, ABS(ROUND(VALUE(SUBSTITUTE(連結実質赤字比率に係る赤字・黒字の構成分析!G$37,"▲", "-")), 2)), NA())</f>
        <v>0.1</v>
      </c>
      <c r="F33" s="152" t="e">
        <f>IF(ROUND(VALUE(SUBSTITUTE(連結実質赤字比率に係る赤字・黒字の構成分析!H$37,"▲", "-")), 2) &lt; 0, ABS(ROUND(VALUE(SUBSTITUTE(連結実質赤字比率に係る赤字・黒字の構成分析!H$37,"▲", "-")), 2)), NA())</f>
        <v>#N/A</v>
      </c>
      <c r="G33" s="152">
        <f>IF(ROUND(VALUE(SUBSTITUTE(連結実質赤字比率に係る赤字・黒字の構成分析!H$37,"▲", "-")), 2) &gt;= 0, ABS(ROUND(VALUE(SUBSTITUTE(連結実質赤字比率に係る赤字・黒字の構成分析!H$37,"▲", "-")), 2)), NA())</f>
        <v>0.06</v>
      </c>
      <c r="H33" s="152" t="e">
        <f>IF(ROUND(VALUE(SUBSTITUTE(連結実質赤字比率に係る赤字・黒字の構成分析!I$37,"▲", "-")), 2) &lt; 0, ABS(ROUND(VALUE(SUBSTITUTE(連結実質赤字比率に係る赤字・黒字の構成分析!I$37,"▲", "-")), 2)), NA())</f>
        <v>#N/A</v>
      </c>
      <c r="I33" s="152">
        <f>IF(ROUND(VALUE(SUBSTITUTE(連結実質赤字比率に係る赤字・黒字の構成分析!I$37,"▲", "-")), 2) &gt;= 0, ABS(ROUND(VALUE(SUBSTITUTE(連結実質赤字比率に係る赤字・黒字の構成分析!I$37,"▲", "-")), 2)), NA())</f>
        <v>0.08</v>
      </c>
      <c r="J33" s="152" t="e">
        <f>IF(ROUND(VALUE(SUBSTITUTE(連結実質赤字比率に係る赤字・黒字の構成分析!J$37,"▲", "-")), 2) &lt; 0, ABS(ROUND(VALUE(SUBSTITUTE(連結実質赤字比率に係る赤字・黒字の構成分析!J$37,"▲", "-")), 2)), NA())</f>
        <v>#N/A</v>
      </c>
      <c r="K33" s="152">
        <f>IF(ROUND(VALUE(SUBSTITUTE(連結実質赤字比率に係る赤字・黒字の構成分析!J$37,"▲", "-")), 2) &gt;= 0, ABS(ROUND(VALUE(SUBSTITUTE(連結実質赤字比率に係る赤字・黒字の構成分析!J$37,"▲", "-")), 2)), NA())</f>
        <v>0.12</v>
      </c>
    </row>
    <row r="34" spans="1:16" x14ac:dyDescent="0.2">
      <c r="A34" s="152" t="str">
        <f>IF(連結実質赤字比率に係る赤字・黒字の構成分析!C$36="",NA(),連結実質赤字比率に係る赤字・黒字の構成分析!C$36)</f>
        <v>介護保険事業特別会計</v>
      </c>
      <c r="B34" s="152" t="e">
        <f>IF(ROUND(VALUE(SUBSTITUTE(連結実質赤字比率に係る赤字・黒字の構成分析!F$36,"▲", "-")), 2) &lt; 0, ABS(ROUND(VALUE(SUBSTITUTE(連結実質赤字比率に係る赤字・黒字の構成分析!F$36,"▲", "-")), 2)), NA())</f>
        <v>#N/A</v>
      </c>
      <c r="C34" s="152">
        <f>IF(ROUND(VALUE(SUBSTITUTE(連結実質赤字比率に係る赤字・黒字の構成分析!F$36,"▲", "-")), 2) &gt;= 0, ABS(ROUND(VALUE(SUBSTITUTE(連結実質赤字比率に係る赤字・黒字の構成分析!F$36,"▲", "-")), 2)), NA())</f>
        <v>0.87</v>
      </c>
      <c r="D34" s="152" t="e">
        <f>IF(ROUND(VALUE(SUBSTITUTE(連結実質赤字比率に係る赤字・黒字の構成分析!G$36,"▲", "-")), 2) &lt; 0, ABS(ROUND(VALUE(SUBSTITUTE(連結実質赤字比率に係る赤字・黒字の構成分析!G$36,"▲", "-")), 2)), NA())</f>
        <v>#N/A</v>
      </c>
      <c r="E34" s="152">
        <f>IF(ROUND(VALUE(SUBSTITUTE(連結実質赤字比率に係る赤字・黒字の構成分析!G$36,"▲", "-")), 2) &gt;= 0, ABS(ROUND(VALUE(SUBSTITUTE(連結実質赤字比率に係る赤字・黒字の構成分析!G$36,"▲", "-")), 2)), NA())</f>
        <v>1.24</v>
      </c>
      <c r="F34" s="152" t="e">
        <f>IF(ROUND(VALUE(SUBSTITUTE(連結実質赤字比率に係る赤字・黒字の構成分析!H$36,"▲", "-")), 2) &lt; 0, ABS(ROUND(VALUE(SUBSTITUTE(連結実質赤字比率に係る赤字・黒字の構成分析!H$36,"▲", "-")), 2)), NA())</f>
        <v>#N/A</v>
      </c>
      <c r="G34" s="152">
        <f>IF(ROUND(VALUE(SUBSTITUTE(連結実質赤字比率に係る赤字・黒字の構成分析!H$36,"▲", "-")), 2) &gt;= 0, ABS(ROUND(VALUE(SUBSTITUTE(連結実質赤字比率に係る赤字・黒字の構成分析!H$36,"▲", "-")), 2)), NA())</f>
        <v>0.82</v>
      </c>
      <c r="H34" s="152" t="e">
        <f>IF(ROUND(VALUE(SUBSTITUTE(連結実質赤字比率に係る赤字・黒字の構成分析!I$36,"▲", "-")), 2) &lt; 0, ABS(ROUND(VALUE(SUBSTITUTE(連結実質赤字比率に係る赤字・黒字の構成分析!I$36,"▲", "-")), 2)), NA())</f>
        <v>#N/A</v>
      </c>
      <c r="I34" s="152">
        <f>IF(ROUND(VALUE(SUBSTITUTE(連結実質赤字比率に係る赤字・黒字の構成分析!I$36,"▲", "-")), 2) &gt;= 0, ABS(ROUND(VALUE(SUBSTITUTE(連結実質赤字比率に係る赤字・黒字の構成分析!I$36,"▲", "-")), 2)), NA())</f>
        <v>0.45</v>
      </c>
      <c r="J34" s="152" t="e">
        <f>IF(ROUND(VALUE(SUBSTITUTE(連結実質赤字比率に係る赤字・黒字の構成分析!J$36,"▲", "-")), 2) &lt; 0, ABS(ROUND(VALUE(SUBSTITUTE(連結実質赤字比率に係る赤字・黒字の構成分析!J$36,"▲", "-")), 2)), NA())</f>
        <v>#N/A</v>
      </c>
      <c r="K34" s="152">
        <f>IF(ROUND(VALUE(SUBSTITUTE(連結実質赤字比率に係る赤字・黒字の構成分析!J$36,"▲", "-")), 2) &gt;= 0, ABS(ROUND(VALUE(SUBSTITUTE(連結実質赤字比率に係る赤字・黒字の構成分析!J$36,"▲", "-")), 2)), NA())</f>
        <v>0.72</v>
      </c>
    </row>
    <row r="35" spans="1:16" x14ac:dyDescent="0.2">
      <c r="A35" s="152" t="str">
        <f>IF(連結実質赤字比率に係る赤字・黒字の構成分析!C$35="",NA(),連結実質赤字比率に係る赤字・黒字の構成分析!C$35)</f>
        <v>下水道事業会計</v>
      </c>
      <c r="B35" s="152" t="e">
        <f>IF(ROUND(VALUE(SUBSTITUTE(連結実質赤字比率に係る赤字・黒字の構成分析!F$35,"▲", "-")), 2) &lt; 0, ABS(ROUND(VALUE(SUBSTITUTE(連結実質赤字比率に係る赤字・黒字の構成分析!F$35,"▲", "-")), 2)), NA())</f>
        <v>#N/A</v>
      </c>
      <c r="C35" s="152">
        <f>IF(ROUND(VALUE(SUBSTITUTE(連結実質赤字比率に係る赤字・黒字の構成分析!F$35,"▲", "-")), 2) &gt;= 0, ABS(ROUND(VALUE(SUBSTITUTE(連結実質赤字比率に係る赤字・黒字の構成分析!F$35,"▲", "-")), 2)), NA())</f>
        <v>0.91</v>
      </c>
      <c r="D35" s="152" t="e">
        <f>IF(ROUND(VALUE(SUBSTITUTE(連結実質赤字比率に係る赤字・黒字の構成分析!G$35,"▲", "-")), 2) &lt; 0, ABS(ROUND(VALUE(SUBSTITUTE(連結実質赤字比率に係る赤字・黒字の構成分析!G$35,"▲", "-")), 2)), NA())</f>
        <v>#N/A</v>
      </c>
      <c r="E35" s="152">
        <f>IF(ROUND(VALUE(SUBSTITUTE(連結実質赤字比率に係る赤字・黒字の構成分析!G$35,"▲", "-")), 2) &gt;= 0, ABS(ROUND(VALUE(SUBSTITUTE(連結実質赤字比率に係る赤字・黒字の構成分析!G$35,"▲", "-")), 2)), NA())</f>
        <v>0.85</v>
      </c>
      <c r="F35" s="152" t="e">
        <f>IF(ROUND(VALUE(SUBSTITUTE(連結実質赤字比率に係る赤字・黒字の構成分析!H$35,"▲", "-")), 2) &lt; 0, ABS(ROUND(VALUE(SUBSTITUTE(連結実質赤字比率に係る赤字・黒字の構成分析!H$35,"▲", "-")), 2)), NA())</f>
        <v>#N/A</v>
      </c>
      <c r="G35" s="152">
        <f>IF(ROUND(VALUE(SUBSTITUTE(連結実質赤字比率に係る赤字・黒字の構成分析!H$35,"▲", "-")), 2) &gt;= 0, ABS(ROUND(VALUE(SUBSTITUTE(連結実質赤字比率に係る赤字・黒字の構成分析!H$35,"▲", "-")), 2)), NA())</f>
        <v>1.46</v>
      </c>
      <c r="H35" s="152" t="e">
        <f>IF(ROUND(VALUE(SUBSTITUTE(連結実質赤字比率に係る赤字・黒字の構成分析!I$35,"▲", "-")), 2) &lt; 0, ABS(ROUND(VALUE(SUBSTITUTE(連結実質赤字比率に係る赤字・黒字の構成分析!I$35,"▲", "-")), 2)), NA())</f>
        <v>#N/A</v>
      </c>
      <c r="I35" s="152">
        <f>IF(ROUND(VALUE(SUBSTITUTE(連結実質赤字比率に係る赤字・黒字の構成分析!I$35,"▲", "-")), 2) &gt;= 0, ABS(ROUND(VALUE(SUBSTITUTE(連結実質赤字比率に係る赤字・黒字の構成分析!I$35,"▲", "-")), 2)), NA())</f>
        <v>2.0499999999999998</v>
      </c>
      <c r="J35" s="152" t="e">
        <f>IF(ROUND(VALUE(SUBSTITUTE(連結実質赤字比率に係る赤字・黒字の構成分析!J$35,"▲", "-")), 2) &lt; 0, ABS(ROUND(VALUE(SUBSTITUTE(連結実質赤字比率に係る赤字・黒字の構成分析!J$35,"▲", "-")), 2)), NA())</f>
        <v>#N/A</v>
      </c>
      <c r="K35" s="152">
        <f>IF(ROUND(VALUE(SUBSTITUTE(連結実質赤字比率に係る赤字・黒字の構成分析!J$35,"▲", "-")), 2) &gt;= 0, ABS(ROUND(VALUE(SUBSTITUTE(連結実質赤字比率に係る赤字・黒字の構成分析!J$35,"▲", "-")), 2)), NA())</f>
        <v>3.36</v>
      </c>
    </row>
    <row r="36" spans="1:16" x14ac:dyDescent="0.2">
      <c r="A36" s="152" t="str">
        <f>IF(連結実質赤字比率に係る赤字・黒字の構成分析!C$34="",NA(),連結実質赤字比率に係る赤字・黒字の構成分析!C$34)</f>
        <v>一般会計</v>
      </c>
      <c r="B36" s="152" t="e">
        <f>IF(ROUND(VALUE(SUBSTITUTE(連結実質赤字比率に係る赤字・黒字の構成分析!F$34,"▲", "-")), 2) &lt; 0, ABS(ROUND(VALUE(SUBSTITUTE(連結実質赤字比率に係る赤字・黒字の構成分析!F$34,"▲", "-")), 2)), NA())</f>
        <v>#N/A</v>
      </c>
      <c r="C36" s="152">
        <f>IF(ROUND(VALUE(SUBSTITUTE(連結実質赤字比率に係る赤字・黒字の構成分析!F$34,"▲", "-")), 2) &gt;= 0, ABS(ROUND(VALUE(SUBSTITUTE(連結実質赤字比率に係る赤字・黒字の構成分析!F$34,"▲", "-")), 2)), NA())</f>
        <v>10.42</v>
      </c>
      <c r="D36" s="152" t="e">
        <f>IF(ROUND(VALUE(SUBSTITUTE(連結実質赤字比率に係る赤字・黒字の構成分析!G$34,"▲", "-")), 2) &lt; 0, ABS(ROUND(VALUE(SUBSTITUTE(連結実質赤字比率に係る赤字・黒字の構成分析!G$34,"▲", "-")), 2)), NA())</f>
        <v>#N/A</v>
      </c>
      <c r="E36" s="152">
        <f>IF(ROUND(VALUE(SUBSTITUTE(連結実質赤字比率に係る赤字・黒字の構成分析!G$34,"▲", "-")), 2) &gt;= 0, ABS(ROUND(VALUE(SUBSTITUTE(連結実質赤字比率に係る赤字・黒字の構成分析!G$34,"▲", "-")), 2)), NA())</f>
        <v>13.91</v>
      </c>
      <c r="F36" s="152" t="e">
        <f>IF(ROUND(VALUE(SUBSTITUTE(連結実質赤字比率に係る赤字・黒字の構成分析!H$34,"▲", "-")), 2) &lt; 0, ABS(ROUND(VALUE(SUBSTITUTE(連結実質赤字比率に係る赤字・黒字の構成分析!H$34,"▲", "-")), 2)), NA())</f>
        <v>#N/A</v>
      </c>
      <c r="G36" s="152">
        <f>IF(ROUND(VALUE(SUBSTITUTE(連結実質赤字比率に係る赤字・黒字の構成分析!H$34,"▲", "-")), 2) &gt;= 0, ABS(ROUND(VALUE(SUBSTITUTE(連結実質赤字比率に係る赤字・黒字の構成分析!H$34,"▲", "-")), 2)), NA())</f>
        <v>8.44</v>
      </c>
      <c r="H36" s="152" t="e">
        <f>IF(ROUND(VALUE(SUBSTITUTE(連結実質赤字比率に係る赤字・黒字の構成分析!I$34,"▲", "-")), 2) &lt; 0, ABS(ROUND(VALUE(SUBSTITUTE(連結実質赤字比率に係る赤字・黒字の構成分析!I$34,"▲", "-")), 2)), NA())</f>
        <v>#N/A</v>
      </c>
      <c r="I36" s="152">
        <f>IF(ROUND(VALUE(SUBSTITUTE(連結実質赤字比率に係る赤字・黒字の構成分析!I$34,"▲", "-")), 2) &gt;= 0, ABS(ROUND(VALUE(SUBSTITUTE(連結実質赤字比率に係る赤字・黒字の構成分析!I$34,"▲", "-")), 2)), NA())</f>
        <v>8.25</v>
      </c>
      <c r="J36" s="152" t="e">
        <f>IF(ROUND(VALUE(SUBSTITUTE(連結実質赤字比率に係る赤字・黒字の構成分析!J$34,"▲", "-")), 2) &lt; 0, ABS(ROUND(VALUE(SUBSTITUTE(連結実質赤字比率に係る赤字・黒字の構成分析!J$34,"▲", "-")), 2)), NA())</f>
        <v>#N/A</v>
      </c>
      <c r="K36" s="152">
        <f>IF(ROUND(VALUE(SUBSTITUTE(連結実質赤字比率に係る赤字・黒字の構成分析!J$34,"▲", "-")), 2) &gt;= 0, ABS(ROUND(VALUE(SUBSTITUTE(連結実質赤字比率に係る赤字・黒字の構成分析!J$34,"▲", "-")), 2)), NA())</f>
        <v>7.04</v>
      </c>
    </row>
    <row r="39" spans="1:16" x14ac:dyDescent="0.2">
      <c r="A39" s="125" t="s">
        <v>58</v>
      </c>
    </row>
    <row r="40" spans="1:16" x14ac:dyDescent="0.2">
      <c r="A40" s="153"/>
      <c r="B40" s="153" t="str">
        <f>'実質公債費比率（分子）の構造'!K$44</f>
        <v>R02</v>
      </c>
      <c r="C40" s="153"/>
      <c r="D40" s="153"/>
      <c r="E40" s="153" t="str">
        <f>'実質公債費比率（分子）の構造'!L$44</f>
        <v>R03</v>
      </c>
      <c r="F40" s="153"/>
      <c r="G40" s="153"/>
      <c r="H40" s="153" t="str">
        <f>'実質公債費比率（分子）の構造'!M$44</f>
        <v>R04</v>
      </c>
      <c r="I40" s="153"/>
      <c r="J40" s="153"/>
      <c r="K40" s="153" t="str">
        <f>'実質公債費比率（分子）の構造'!N$44</f>
        <v>R05</v>
      </c>
      <c r="L40" s="153"/>
      <c r="M40" s="153"/>
      <c r="N40" s="153" t="str">
        <f>'実質公債費比率（分子）の構造'!O$44</f>
        <v>R06</v>
      </c>
      <c r="O40" s="153"/>
      <c r="P40" s="153"/>
    </row>
    <row r="41" spans="1:16" x14ac:dyDescent="0.2">
      <c r="A41" s="153"/>
      <c r="B41" s="153" t="s">
        <v>59</v>
      </c>
      <c r="C41" s="153"/>
      <c r="D41" s="153" t="s">
        <v>60</v>
      </c>
      <c r="E41" s="153" t="s">
        <v>59</v>
      </c>
      <c r="F41" s="153"/>
      <c r="G41" s="153" t="s">
        <v>60</v>
      </c>
      <c r="H41" s="153" t="s">
        <v>59</v>
      </c>
      <c r="I41" s="153"/>
      <c r="J41" s="153" t="s">
        <v>60</v>
      </c>
      <c r="K41" s="153" t="s">
        <v>59</v>
      </c>
      <c r="L41" s="153"/>
      <c r="M41" s="153" t="s">
        <v>60</v>
      </c>
      <c r="N41" s="153" t="s">
        <v>59</v>
      </c>
      <c r="O41" s="153"/>
      <c r="P41" s="153" t="s">
        <v>60</v>
      </c>
    </row>
    <row r="42" spans="1:16" x14ac:dyDescent="0.2">
      <c r="A42" s="153" t="s">
        <v>61</v>
      </c>
      <c r="B42" s="153"/>
      <c r="C42" s="153"/>
      <c r="D42" s="153">
        <f>'実質公債費比率（分子）の構造'!K$52</f>
        <v>3688</v>
      </c>
      <c r="E42" s="153"/>
      <c r="F42" s="153"/>
      <c r="G42" s="153">
        <f>'実質公債費比率（分子）の構造'!L$52</f>
        <v>3517</v>
      </c>
      <c r="H42" s="153"/>
      <c r="I42" s="153"/>
      <c r="J42" s="153">
        <f>'実質公債費比率（分子）の構造'!M$52</f>
        <v>3428</v>
      </c>
      <c r="K42" s="153"/>
      <c r="L42" s="153"/>
      <c r="M42" s="153">
        <f>'実質公債費比率（分子）の構造'!N$52</f>
        <v>3302</v>
      </c>
      <c r="N42" s="153"/>
      <c r="O42" s="153"/>
      <c r="P42" s="153">
        <f>'実質公債費比率（分子）の構造'!O$52</f>
        <v>3012</v>
      </c>
    </row>
    <row r="43" spans="1:16" x14ac:dyDescent="0.2">
      <c r="A43" s="153" t="s">
        <v>16</v>
      </c>
      <c r="B43" s="153" t="str">
        <f>'実質公債費比率（分子）の構造'!K$51</f>
        <v>-</v>
      </c>
      <c r="C43" s="153"/>
      <c r="D43" s="153"/>
      <c r="E43" s="153" t="str">
        <f>'実質公債費比率（分子）の構造'!L$51</f>
        <v>-</v>
      </c>
      <c r="F43" s="153"/>
      <c r="G43" s="153"/>
      <c r="H43" s="153" t="str">
        <f>'実質公債費比率（分子）の構造'!M$51</f>
        <v>-</v>
      </c>
      <c r="I43" s="153"/>
      <c r="J43" s="153"/>
      <c r="K43" s="153" t="str">
        <f>'実質公債費比率（分子）の構造'!N$51</f>
        <v>-</v>
      </c>
      <c r="L43" s="153"/>
      <c r="M43" s="153"/>
      <c r="N43" s="153" t="str">
        <f>'実質公債費比率（分子）の構造'!O$51</f>
        <v>-</v>
      </c>
      <c r="O43" s="153"/>
      <c r="P43" s="153"/>
    </row>
    <row r="44" spans="1:16" x14ac:dyDescent="0.2">
      <c r="A44" s="153" t="s">
        <v>62</v>
      </c>
      <c r="B44" s="153">
        <f>'実質公債費比率（分子）の構造'!K$50</f>
        <v>28</v>
      </c>
      <c r="C44" s="153"/>
      <c r="D44" s="153"/>
      <c r="E44" s="153">
        <f>'実質公債費比率（分子）の構造'!L$50</f>
        <v>28</v>
      </c>
      <c r="F44" s="153"/>
      <c r="G44" s="153"/>
      <c r="H44" s="153">
        <f>'実質公債費比率（分子）の構造'!M$50</f>
        <v>53</v>
      </c>
      <c r="I44" s="153"/>
      <c r="J44" s="153"/>
      <c r="K44" s="153">
        <f>'実質公債費比率（分子）の構造'!N$50</f>
        <v>51</v>
      </c>
      <c r="L44" s="153"/>
      <c r="M44" s="153"/>
      <c r="N44" s="153">
        <f>'実質公債費比率（分子）の構造'!O$50</f>
        <v>176</v>
      </c>
      <c r="O44" s="153"/>
      <c r="P44" s="153"/>
    </row>
    <row r="45" spans="1:16" x14ac:dyDescent="0.2">
      <c r="A45" s="153" t="s">
        <v>63</v>
      </c>
      <c r="B45" s="153">
        <f>'実質公債費比率（分子）の構造'!K$49</f>
        <v>132</v>
      </c>
      <c r="C45" s="153"/>
      <c r="D45" s="153"/>
      <c r="E45" s="153">
        <f>'実質公債費比率（分子）の構造'!L$49</f>
        <v>90</v>
      </c>
      <c r="F45" s="153"/>
      <c r="G45" s="153"/>
      <c r="H45" s="153">
        <f>'実質公債費比率（分子）の構造'!M$49</f>
        <v>84</v>
      </c>
      <c r="I45" s="153"/>
      <c r="J45" s="153"/>
      <c r="K45" s="153">
        <f>'実質公債費比率（分子）の構造'!N$49</f>
        <v>70</v>
      </c>
      <c r="L45" s="153"/>
      <c r="M45" s="153"/>
      <c r="N45" s="153">
        <f>'実質公債費比率（分子）の構造'!O$49</f>
        <v>101</v>
      </c>
      <c r="O45" s="153"/>
      <c r="P45" s="153"/>
    </row>
    <row r="46" spans="1:16" x14ac:dyDescent="0.2">
      <c r="A46" s="153" t="s">
        <v>64</v>
      </c>
      <c r="B46" s="153">
        <f>'実質公債費比率（分子）の構造'!K$48</f>
        <v>370</v>
      </c>
      <c r="C46" s="153"/>
      <c r="D46" s="153"/>
      <c r="E46" s="153">
        <f>'実質公債費比率（分子）の構造'!L$48</f>
        <v>337</v>
      </c>
      <c r="F46" s="153"/>
      <c r="G46" s="153"/>
      <c r="H46" s="153">
        <f>'実質公債費比率（分子）の構造'!M$48</f>
        <v>349</v>
      </c>
      <c r="I46" s="153"/>
      <c r="J46" s="153"/>
      <c r="K46" s="153">
        <f>'実質公債費比率（分子）の構造'!N$48</f>
        <v>342</v>
      </c>
      <c r="L46" s="153"/>
      <c r="M46" s="153"/>
      <c r="N46" s="153">
        <f>'実質公債費比率（分子）の構造'!O$48</f>
        <v>341</v>
      </c>
      <c r="O46" s="153"/>
      <c r="P46" s="153"/>
    </row>
    <row r="47" spans="1:16" x14ac:dyDescent="0.2">
      <c r="A47" s="153" t="s">
        <v>12</v>
      </c>
      <c r="B47" s="153" t="str">
        <f>'実質公債費比率（分子）の構造'!K$47</f>
        <v>-</v>
      </c>
      <c r="C47" s="153"/>
      <c r="D47" s="153"/>
      <c r="E47" s="153" t="str">
        <f>'実質公債費比率（分子）の構造'!L$47</f>
        <v>-</v>
      </c>
      <c r="F47" s="153"/>
      <c r="G47" s="153"/>
      <c r="H47" s="153" t="str">
        <f>'実質公債費比率（分子）の構造'!M$47</f>
        <v>-</v>
      </c>
      <c r="I47" s="153"/>
      <c r="J47" s="153"/>
      <c r="K47" s="153" t="str">
        <f>'実質公債費比率（分子）の構造'!N$47</f>
        <v>-</v>
      </c>
      <c r="L47" s="153"/>
      <c r="M47" s="153"/>
      <c r="N47" s="153" t="str">
        <f>'実質公債費比率（分子）の構造'!O$47</f>
        <v>-</v>
      </c>
      <c r="O47" s="153"/>
      <c r="P47" s="153"/>
    </row>
    <row r="48" spans="1:16" x14ac:dyDescent="0.2">
      <c r="A48" s="153" t="s">
        <v>65</v>
      </c>
      <c r="B48" s="153" t="str">
        <f>'実質公債費比率（分子）の構造'!K$46</f>
        <v>-</v>
      </c>
      <c r="C48" s="153"/>
      <c r="D48" s="153"/>
      <c r="E48" s="153" t="str">
        <f>'実質公債費比率（分子）の構造'!L$46</f>
        <v>-</v>
      </c>
      <c r="F48" s="153"/>
      <c r="G48" s="153"/>
      <c r="H48" s="153" t="str">
        <f>'実質公債費比率（分子）の構造'!M$46</f>
        <v>-</v>
      </c>
      <c r="I48" s="153"/>
      <c r="J48" s="153"/>
      <c r="K48" s="153" t="str">
        <f>'実質公債費比率（分子）の構造'!N$46</f>
        <v>-</v>
      </c>
      <c r="L48" s="153"/>
      <c r="M48" s="153"/>
      <c r="N48" s="153" t="str">
        <f>'実質公債費比率（分子）の構造'!O$46</f>
        <v>-</v>
      </c>
      <c r="O48" s="153"/>
      <c r="P48" s="153"/>
    </row>
    <row r="49" spans="1:16" x14ac:dyDescent="0.2">
      <c r="A49" s="153" t="s">
        <v>66</v>
      </c>
      <c r="B49" s="153">
        <f>'実質公債費比率（分子）の構造'!K$45</f>
        <v>3557</v>
      </c>
      <c r="C49" s="153"/>
      <c r="D49" s="153"/>
      <c r="E49" s="153">
        <f>'実質公債費比率（分子）の構造'!L$45</f>
        <v>3562</v>
      </c>
      <c r="F49" s="153"/>
      <c r="G49" s="153"/>
      <c r="H49" s="153">
        <f>'実質公債費比率（分子）の構造'!M$45</f>
        <v>3725</v>
      </c>
      <c r="I49" s="153"/>
      <c r="J49" s="153"/>
      <c r="K49" s="153">
        <f>'実質公債費比率（分子）の構造'!N$45</f>
        <v>3835</v>
      </c>
      <c r="L49" s="153"/>
      <c r="M49" s="153"/>
      <c r="N49" s="153">
        <f>'実質公債費比率（分子）の構造'!O$45</f>
        <v>3935</v>
      </c>
      <c r="O49" s="153"/>
      <c r="P49" s="153"/>
    </row>
    <row r="50" spans="1:16" x14ac:dyDescent="0.2">
      <c r="A50" s="153" t="s">
        <v>67</v>
      </c>
      <c r="B50" s="153" t="e">
        <f>NA()</f>
        <v>#N/A</v>
      </c>
      <c r="C50" s="153">
        <f>IF(ISNUMBER('実質公債費比率（分子）の構造'!K$53),'実質公債費比率（分子）の構造'!K$53,NA())</f>
        <v>399</v>
      </c>
      <c r="D50" s="153" t="e">
        <f>NA()</f>
        <v>#N/A</v>
      </c>
      <c r="E50" s="153" t="e">
        <f>NA()</f>
        <v>#N/A</v>
      </c>
      <c r="F50" s="153">
        <f>IF(ISNUMBER('実質公債費比率（分子）の構造'!L$53),'実質公債費比率（分子）の構造'!L$53,NA())</f>
        <v>500</v>
      </c>
      <c r="G50" s="153" t="e">
        <f>NA()</f>
        <v>#N/A</v>
      </c>
      <c r="H50" s="153" t="e">
        <f>NA()</f>
        <v>#N/A</v>
      </c>
      <c r="I50" s="153">
        <f>IF(ISNUMBER('実質公債費比率（分子）の構造'!M$53),'実質公債費比率（分子）の構造'!M$53,NA())</f>
        <v>783</v>
      </c>
      <c r="J50" s="153" t="e">
        <f>NA()</f>
        <v>#N/A</v>
      </c>
      <c r="K50" s="153" t="e">
        <f>NA()</f>
        <v>#N/A</v>
      </c>
      <c r="L50" s="153">
        <f>IF(ISNUMBER('実質公債費比率（分子）の構造'!N$53),'実質公債費比率（分子）の構造'!N$53,NA())</f>
        <v>996</v>
      </c>
      <c r="M50" s="153" t="e">
        <f>NA()</f>
        <v>#N/A</v>
      </c>
      <c r="N50" s="153" t="e">
        <f>NA()</f>
        <v>#N/A</v>
      </c>
      <c r="O50" s="153">
        <f>IF(ISNUMBER('実質公債費比率（分子）の構造'!O$53),'実質公債費比率（分子）の構造'!O$53,NA())</f>
        <v>1541</v>
      </c>
      <c r="P50" s="153" t="e">
        <f>NA()</f>
        <v>#N/A</v>
      </c>
    </row>
    <row r="53" spans="1:16" x14ac:dyDescent="0.2">
      <c r="A53" s="125" t="s">
        <v>68</v>
      </c>
    </row>
    <row r="54" spans="1:16" x14ac:dyDescent="0.2">
      <c r="A54" s="152"/>
      <c r="B54" s="152" t="str">
        <f>'将来負担比率（分子）の構造'!I$40</f>
        <v>R02</v>
      </c>
      <c r="C54" s="152"/>
      <c r="D54" s="152"/>
      <c r="E54" s="152" t="str">
        <f>'将来負担比率（分子）の構造'!J$40</f>
        <v>R03</v>
      </c>
      <c r="F54" s="152"/>
      <c r="G54" s="152"/>
      <c r="H54" s="152" t="str">
        <f>'将来負担比率（分子）の構造'!K$40</f>
        <v>R04</v>
      </c>
      <c r="I54" s="152"/>
      <c r="J54" s="152"/>
      <c r="K54" s="152" t="str">
        <f>'将来負担比率（分子）の構造'!L$40</f>
        <v>R05</v>
      </c>
      <c r="L54" s="152"/>
      <c r="M54" s="152"/>
      <c r="N54" s="152" t="str">
        <f>'将来負担比率（分子）の構造'!M$40</f>
        <v>R06</v>
      </c>
      <c r="O54" s="152"/>
      <c r="P54" s="152"/>
    </row>
    <row r="55" spans="1:16" x14ac:dyDescent="0.2">
      <c r="A55" s="152"/>
      <c r="B55" s="152" t="s">
        <v>69</v>
      </c>
      <c r="C55" s="152"/>
      <c r="D55" s="152" t="s">
        <v>70</v>
      </c>
      <c r="E55" s="152" t="s">
        <v>69</v>
      </c>
      <c r="F55" s="152"/>
      <c r="G55" s="152" t="s">
        <v>70</v>
      </c>
      <c r="H55" s="152" t="s">
        <v>69</v>
      </c>
      <c r="I55" s="152"/>
      <c r="J55" s="152" t="s">
        <v>70</v>
      </c>
      <c r="K55" s="152" t="s">
        <v>69</v>
      </c>
      <c r="L55" s="152"/>
      <c r="M55" s="152" t="s">
        <v>70</v>
      </c>
      <c r="N55" s="152" t="s">
        <v>69</v>
      </c>
      <c r="O55" s="152"/>
      <c r="P55" s="152" t="s">
        <v>70</v>
      </c>
    </row>
    <row r="56" spans="1:16" x14ac:dyDescent="0.2">
      <c r="A56" s="152" t="s">
        <v>43</v>
      </c>
      <c r="B56" s="152"/>
      <c r="C56" s="152"/>
      <c r="D56" s="152">
        <f>'将来負担比率（分子）の構造'!I$52</f>
        <v>12841</v>
      </c>
      <c r="E56" s="152"/>
      <c r="F56" s="152"/>
      <c r="G56" s="152">
        <f>'将来負担比率（分子）の構造'!J$52</f>
        <v>11319</v>
      </c>
      <c r="H56" s="152"/>
      <c r="I56" s="152"/>
      <c r="J56" s="152">
        <f>'将来負担比率（分子）の構造'!K$52</f>
        <v>10052</v>
      </c>
      <c r="K56" s="152"/>
      <c r="L56" s="152"/>
      <c r="M56" s="152">
        <f>'将来負担比率（分子）の構造'!L$52</f>
        <v>8824</v>
      </c>
      <c r="N56" s="152"/>
      <c r="O56" s="152"/>
      <c r="P56" s="152">
        <f>'将来負担比率（分子）の構造'!M$52</f>
        <v>7995</v>
      </c>
    </row>
    <row r="57" spans="1:16" x14ac:dyDescent="0.2">
      <c r="A57" s="152" t="s">
        <v>42</v>
      </c>
      <c r="B57" s="152"/>
      <c r="C57" s="152"/>
      <c r="D57" s="152">
        <f>'将来負担比率（分子）の構造'!I$51</f>
        <v>21390</v>
      </c>
      <c r="E57" s="152"/>
      <c r="F57" s="152"/>
      <c r="G57" s="152">
        <f>'将来負担比率（分子）の構造'!J$51</f>
        <v>19615</v>
      </c>
      <c r="H57" s="152"/>
      <c r="I57" s="152"/>
      <c r="J57" s="152">
        <f>'将来負担比率（分子）の構造'!K$51</f>
        <v>17260</v>
      </c>
      <c r="K57" s="152"/>
      <c r="L57" s="152"/>
      <c r="M57" s="152">
        <f>'将来負担比率（分子）の構造'!L$51</f>
        <v>16201</v>
      </c>
      <c r="N57" s="152"/>
      <c r="O57" s="152"/>
      <c r="P57" s="152">
        <f>'将来負担比率（分子）の構造'!M$51</f>
        <v>15002</v>
      </c>
    </row>
    <row r="58" spans="1:16" x14ac:dyDescent="0.2">
      <c r="A58" s="152" t="s">
        <v>41</v>
      </c>
      <c r="B58" s="152"/>
      <c r="C58" s="152"/>
      <c r="D58" s="152">
        <f>'将来負担比率（分子）の構造'!I$50</f>
        <v>20280</v>
      </c>
      <c r="E58" s="152"/>
      <c r="F58" s="152"/>
      <c r="G58" s="152">
        <f>'将来負担比率（分子）の構造'!J$50</f>
        <v>22996</v>
      </c>
      <c r="H58" s="152"/>
      <c r="I58" s="152"/>
      <c r="J58" s="152">
        <f>'将来負担比率（分子）の構造'!K$50</f>
        <v>25805</v>
      </c>
      <c r="K58" s="152"/>
      <c r="L58" s="152"/>
      <c r="M58" s="152">
        <f>'将来負担比率（分子）の構造'!L$50</f>
        <v>27764</v>
      </c>
      <c r="N58" s="152"/>
      <c r="O58" s="152"/>
      <c r="P58" s="152">
        <f>'将来負担比率（分子）の構造'!M$50</f>
        <v>27920</v>
      </c>
    </row>
    <row r="59" spans="1:16" x14ac:dyDescent="0.2">
      <c r="A59" s="152" t="s">
        <v>39</v>
      </c>
      <c r="B59" s="152" t="str">
        <f>'将来負担比率（分子）の構造'!I$49</f>
        <v>-</v>
      </c>
      <c r="C59" s="152"/>
      <c r="D59" s="152"/>
      <c r="E59" s="152" t="str">
        <f>'将来負担比率（分子）の構造'!J$49</f>
        <v>-</v>
      </c>
      <c r="F59" s="152"/>
      <c r="G59" s="152"/>
      <c r="H59" s="152" t="str">
        <f>'将来負担比率（分子）の構造'!K$49</f>
        <v>-</v>
      </c>
      <c r="I59" s="152"/>
      <c r="J59" s="152"/>
      <c r="K59" s="152" t="str">
        <f>'将来負担比率（分子）の構造'!L$49</f>
        <v>-</v>
      </c>
      <c r="L59" s="152"/>
      <c r="M59" s="152"/>
      <c r="N59" s="152" t="str">
        <f>'将来負担比率（分子）の構造'!M$49</f>
        <v>-</v>
      </c>
      <c r="O59" s="152"/>
      <c r="P59" s="152"/>
    </row>
    <row r="60" spans="1:16" x14ac:dyDescent="0.2">
      <c r="A60" s="152" t="s">
        <v>38</v>
      </c>
      <c r="B60" s="152" t="str">
        <f>'将来負担比率（分子）の構造'!I$48</f>
        <v>-</v>
      </c>
      <c r="C60" s="152"/>
      <c r="D60" s="152"/>
      <c r="E60" s="152" t="str">
        <f>'将来負担比率（分子）の構造'!J$48</f>
        <v>-</v>
      </c>
      <c r="F60" s="152"/>
      <c r="G60" s="152"/>
      <c r="H60" s="152" t="str">
        <f>'将来負担比率（分子）の構造'!K$48</f>
        <v>-</v>
      </c>
      <c r="I60" s="152"/>
      <c r="J60" s="152"/>
      <c r="K60" s="152" t="str">
        <f>'将来負担比率（分子）の構造'!L$48</f>
        <v>-</v>
      </c>
      <c r="L60" s="152"/>
      <c r="M60" s="152"/>
      <c r="N60" s="152" t="str">
        <f>'将来負担比率（分子）の構造'!M$48</f>
        <v>-</v>
      </c>
      <c r="O60" s="152"/>
      <c r="P60" s="152"/>
    </row>
    <row r="61" spans="1:16" x14ac:dyDescent="0.2">
      <c r="A61" s="152" t="s">
        <v>36</v>
      </c>
      <c r="B61" s="152" t="str">
        <f>'将来負担比率（分子）の構造'!I$46</f>
        <v>-</v>
      </c>
      <c r="C61" s="152"/>
      <c r="D61" s="152"/>
      <c r="E61" s="152">
        <f>'将来負担比率（分子）の構造'!J$46</f>
        <v>81</v>
      </c>
      <c r="F61" s="152"/>
      <c r="G61" s="152"/>
      <c r="H61" s="152" t="str">
        <f>'将来負担比率（分子）の構造'!K$46</f>
        <v>-</v>
      </c>
      <c r="I61" s="152"/>
      <c r="J61" s="152"/>
      <c r="K61" s="152" t="str">
        <f>'将来負担比率（分子）の構造'!L$46</f>
        <v>-</v>
      </c>
      <c r="L61" s="152"/>
      <c r="M61" s="152"/>
      <c r="N61" s="152" t="str">
        <f>'将来負担比率（分子）の構造'!M$46</f>
        <v>-</v>
      </c>
      <c r="O61" s="152"/>
      <c r="P61" s="152"/>
    </row>
    <row r="62" spans="1:16" x14ac:dyDescent="0.2">
      <c r="A62" s="152" t="s">
        <v>35</v>
      </c>
      <c r="B62" s="152">
        <f>'将来負担比率（分子）の構造'!I$45</f>
        <v>8044</v>
      </c>
      <c r="C62" s="152"/>
      <c r="D62" s="152"/>
      <c r="E62" s="152">
        <f>'将来負担比率（分子）の構造'!J$45</f>
        <v>8277</v>
      </c>
      <c r="F62" s="152"/>
      <c r="G62" s="152"/>
      <c r="H62" s="152">
        <f>'将来負担比率（分子）の構造'!K$45</f>
        <v>8355</v>
      </c>
      <c r="I62" s="152"/>
      <c r="J62" s="152"/>
      <c r="K62" s="152">
        <f>'将来負担比率（分子）の構造'!L$45</f>
        <v>8767</v>
      </c>
      <c r="L62" s="152"/>
      <c r="M62" s="152"/>
      <c r="N62" s="152">
        <f>'将来負担比率（分子）の構造'!M$45</f>
        <v>8998</v>
      </c>
      <c r="O62" s="152"/>
      <c r="P62" s="152"/>
    </row>
    <row r="63" spans="1:16" x14ac:dyDescent="0.2">
      <c r="A63" s="152" t="s">
        <v>34</v>
      </c>
      <c r="B63" s="152">
        <f>'将来負担比率（分子）の構造'!I$44</f>
        <v>925</v>
      </c>
      <c r="C63" s="152"/>
      <c r="D63" s="152"/>
      <c r="E63" s="152">
        <f>'将来負担比率（分子）の構造'!J$44</f>
        <v>776</v>
      </c>
      <c r="F63" s="152"/>
      <c r="G63" s="152"/>
      <c r="H63" s="152">
        <f>'将来負担比率（分子）の構造'!K$44</f>
        <v>628</v>
      </c>
      <c r="I63" s="152"/>
      <c r="J63" s="152"/>
      <c r="K63" s="152">
        <f>'将来負担比率（分子）の構造'!L$44</f>
        <v>482</v>
      </c>
      <c r="L63" s="152"/>
      <c r="M63" s="152"/>
      <c r="N63" s="152">
        <f>'将来負担比率（分子）の構造'!M$44</f>
        <v>632</v>
      </c>
      <c r="O63" s="152"/>
      <c r="P63" s="152"/>
    </row>
    <row r="64" spans="1:16" x14ac:dyDescent="0.2">
      <c r="A64" s="152" t="s">
        <v>33</v>
      </c>
      <c r="B64" s="152">
        <f>'将来負担比率（分子）の構造'!I$43</f>
        <v>6349</v>
      </c>
      <c r="C64" s="152"/>
      <c r="D64" s="152"/>
      <c r="E64" s="152">
        <f>'将来負担比率（分子）の構造'!J$43</f>
        <v>5366</v>
      </c>
      <c r="F64" s="152"/>
      <c r="G64" s="152"/>
      <c r="H64" s="152">
        <f>'将来負担比率（分子）の構造'!K$43</f>
        <v>4612</v>
      </c>
      <c r="I64" s="152"/>
      <c r="J64" s="152"/>
      <c r="K64" s="152">
        <f>'将来負担比率（分子）の構造'!L$43</f>
        <v>4419</v>
      </c>
      <c r="L64" s="152"/>
      <c r="M64" s="152"/>
      <c r="N64" s="152">
        <f>'将来負担比率（分子）の構造'!M$43</f>
        <v>4212</v>
      </c>
      <c r="O64" s="152"/>
      <c r="P64" s="152"/>
    </row>
    <row r="65" spans="1:16" x14ac:dyDescent="0.2">
      <c r="A65" s="152" t="s">
        <v>32</v>
      </c>
      <c r="B65" s="152">
        <f>'将来負担比率（分子）の構造'!I$42</f>
        <v>3817</v>
      </c>
      <c r="C65" s="152"/>
      <c r="D65" s="152"/>
      <c r="E65" s="152">
        <f>'将来負担比率（分子）の構造'!J$42</f>
        <v>3284</v>
      </c>
      <c r="F65" s="152"/>
      <c r="G65" s="152"/>
      <c r="H65" s="152">
        <f>'将来負担比率（分子）の構造'!K$42</f>
        <v>2044</v>
      </c>
      <c r="I65" s="152"/>
      <c r="J65" s="152"/>
      <c r="K65" s="152">
        <f>'将来負担比率（分子）の構造'!L$42</f>
        <v>1272</v>
      </c>
      <c r="L65" s="152"/>
      <c r="M65" s="152"/>
      <c r="N65" s="152">
        <f>'将来負担比率（分子）の構造'!M$42</f>
        <v>12850</v>
      </c>
      <c r="O65" s="152"/>
      <c r="P65" s="152"/>
    </row>
    <row r="66" spans="1:16" x14ac:dyDescent="0.2">
      <c r="A66" s="152" t="s">
        <v>31</v>
      </c>
      <c r="B66" s="152">
        <f>'将来負担比率（分子）の構造'!I$41</f>
        <v>41090</v>
      </c>
      <c r="C66" s="152"/>
      <c r="D66" s="152"/>
      <c r="E66" s="152">
        <f>'将来負担比率（分子）の構造'!J$41</f>
        <v>39966</v>
      </c>
      <c r="F66" s="152"/>
      <c r="G66" s="152"/>
      <c r="H66" s="152">
        <f>'将来負担比率（分子）の構造'!K$41</f>
        <v>39457</v>
      </c>
      <c r="I66" s="152"/>
      <c r="J66" s="152"/>
      <c r="K66" s="152">
        <f>'将来負担比率（分子）の構造'!L$41</f>
        <v>38815</v>
      </c>
      <c r="L66" s="152"/>
      <c r="M66" s="152"/>
      <c r="N66" s="152">
        <f>'将来負担比率（分子）の構造'!M$41</f>
        <v>37723</v>
      </c>
      <c r="O66" s="152"/>
      <c r="P66" s="152"/>
    </row>
    <row r="67" spans="1:16" x14ac:dyDescent="0.2">
      <c r="A67" s="152" t="s">
        <v>71</v>
      </c>
      <c r="B67" s="152" t="e">
        <f>NA()</f>
        <v>#N/A</v>
      </c>
      <c r="C67" s="152">
        <f>IF(ISNUMBER('将来負担比率（分子）の構造'!I$53), IF('将来負担比率（分子）の構造'!I$53 &lt; 0, 0, '将来負担比率（分子）の構造'!I$53), NA())</f>
        <v>5713</v>
      </c>
      <c r="D67" s="152" t="e">
        <f>NA()</f>
        <v>#N/A</v>
      </c>
      <c r="E67" s="152" t="e">
        <f>NA()</f>
        <v>#N/A</v>
      </c>
      <c r="F67" s="152">
        <f>IF(ISNUMBER('将来負担比率（分子）の構造'!J$53), IF('将来負担比率（分子）の構造'!J$53 &lt; 0, 0, '将来負担比率（分子）の構造'!J$53), NA())</f>
        <v>3820</v>
      </c>
      <c r="G67" s="152" t="e">
        <f>NA()</f>
        <v>#N/A</v>
      </c>
      <c r="H67" s="152" t="e">
        <f>NA()</f>
        <v>#N/A</v>
      </c>
      <c r="I67" s="152">
        <f>IF(ISNUMBER('将来負担比率（分子）の構造'!K$53), IF('将来負担比率（分子）の構造'!K$53 &lt; 0, 0, '将来負担比率（分子）の構造'!K$53), NA())</f>
        <v>1980</v>
      </c>
      <c r="J67" s="152" t="e">
        <f>NA()</f>
        <v>#N/A</v>
      </c>
      <c r="K67" s="152" t="e">
        <f>NA()</f>
        <v>#N/A</v>
      </c>
      <c r="L67" s="152">
        <f>IF(ISNUMBER('将来負担比率（分子）の構造'!L$53), IF('将来負担比率（分子）の構造'!L$53 &lt; 0, 0, '将来負担比率（分子）の構造'!L$53), NA())</f>
        <v>967</v>
      </c>
      <c r="M67" s="152" t="e">
        <f>NA()</f>
        <v>#N/A</v>
      </c>
      <c r="N67" s="152" t="e">
        <f>NA()</f>
        <v>#N/A</v>
      </c>
      <c r="O67" s="152">
        <f>IF(ISNUMBER('将来負担比率（分子）の構造'!M$53), IF('将来負担比率（分子）の構造'!M$53 &lt; 0, 0, '将来負担比率（分子）の構造'!M$53), NA())</f>
        <v>13498</v>
      </c>
      <c r="P67" s="152" t="e">
        <f>NA()</f>
        <v>#N/A</v>
      </c>
    </row>
    <row r="70" spans="1:16" x14ac:dyDescent="0.2">
      <c r="A70" s="154" t="s">
        <v>72</v>
      </c>
      <c r="B70" s="154"/>
      <c r="C70" s="154"/>
      <c r="D70" s="154"/>
      <c r="E70" s="154"/>
      <c r="F70" s="154"/>
    </row>
    <row r="71" spans="1:16" x14ac:dyDescent="0.2">
      <c r="A71" s="155"/>
      <c r="B71" s="155" t="e">
        <f>#REF!</f>
        <v>#REF!</v>
      </c>
      <c r="C71" s="155" t="e">
        <f>#REF!</f>
        <v>#REF!</v>
      </c>
      <c r="D71" s="155" t="e">
        <f>#REF!</f>
        <v>#REF!</v>
      </c>
    </row>
    <row r="72" spans="1:16" x14ac:dyDescent="0.2">
      <c r="A72" s="155" t="s">
        <v>73</v>
      </c>
      <c r="B72" s="156" t="e">
        <f>#REF!</f>
        <v>#REF!</v>
      </c>
      <c r="C72" s="156" t="e">
        <f>#REF!</f>
        <v>#REF!</v>
      </c>
      <c r="D72" s="156" t="e">
        <f>#REF!</f>
        <v>#REF!</v>
      </c>
    </row>
    <row r="73" spans="1:16" x14ac:dyDescent="0.2">
      <c r="A73" s="155" t="s">
        <v>74</v>
      </c>
      <c r="B73" s="156" t="e">
        <f>#REF!</f>
        <v>#REF!</v>
      </c>
      <c r="C73" s="156" t="e">
        <f>#REF!</f>
        <v>#REF!</v>
      </c>
      <c r="D73" s="156" t="e">
        <f>#REF!</f>
        <v>#REF!</v>
      </c>
    </row>
    <row r="74" spans="1:16" x14ac:dyDescent="0.2">
      <c r="A74" s="155" t="s">
        <v>75</v>
      </c>
      <c r="B74" s="156" t="e">
        <f>#REF!</f>
        <v>#REF!</v>
      </c>
      <c r="C74" s="156" t="e">
        <f>#REF!</f>
        <v>#REF!</v>
      </c>
      <c r="D74" s="156" t="e">
        <f>#REF!</f>
        <v>#REF!</v>
      </c>
    </row>
  </sheetData>
  <sheetProtection algorithmName="SHA-512" hashValue="CRJpL537NcgG3M5LyuV6Epd9UBWUYdoEE0t0Qjn4tYW/jmPGcy/sCOfYCVXGA3XubBAk9CdpVKAx/PtqJQggqw==" saltValue="FDgskLvpK400sud4GiaAD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大野　一喜</cp:lastModifiedBy>
  <cp:lastPrinted>2026-03-09T02:54:24Z</cp:lastPrinted>
  <dcterms:created xsi:type="dcterms:W3CDTF">2026-02-23T05:53:58Z</dcterms:created>
  <dcterms:modified xsi:type="dcterms:W3CDTF">2026-09-14T06:41:01Z</dcterms:modified>
  <cp:category/>
</cp:coreProperties>
</file>