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610D245C-DCB1-4F17-9472-B018EB61B5A7}"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R102" i="12" l="1"/>
  <c r="AP88" i="12"/>
  <c r="AP63" i="12"/>
  <c r="AA23" i="12"/>
  <c r="AA74" i="12"/>
  <c r="AF74" i="12" s="1"/>
  <c r="AA72" i="12"/>
  <c r="AF72" i="12" s="1"/>
  <c r="AA71" i="12"/>
  <c r="AF71" i="12" s="1"/>
  <c r="AA70" i="12"/>
  <c r="AF70" i="12" s="1"/>
  <c r="AF88" i="12" s="1"/>
  <c r="AA69" i="12"/>
  <c r="AF69" i="12" s="1"/>
  <c r="AA68"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c r="BE35" i="10" s="1"/>
  <c r="BW34" i="10" l="1"/>
  <c r="BW35" i="10" s="1"/>
  <c r="BW36" i="10" s="1"/>
  <c r="BW37" i="10" s="1"/>
  <c r="BW38" i="10" s="1"/>
  <c r="BW39" i="10" s="1"/>
  <c r="BW40" i="10" s="1"/>
  <c r="CO34" i="10"/>
</calcChain>
</file>

<file path=xl/sharedStrings.xml><?xml version="1.0" encoding="utf-8"?>
<sst xmlns="http://schemas.openxmlformats.org/spreadsheetml/2006/main" count="1170" uniqueCount="563">
  <si>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</si>
  <si>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</si>
  <si>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</si>
  <si>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</si>
  <si>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</si>
  <si>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</si>
  <si>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</si>
  <si>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</si>
  <si>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</si>
  <si>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</si>
  <si>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</si>
  <si>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</si>
  <si>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</si>
  <si>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</si>
  <si>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</si>
  <si>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</si>
  <si>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</si>
  <si>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</si>
  <si>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</si>
  <si>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</si>
  <si>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</si>
  <si>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</si>
  <si>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</si>
  <si>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</si>
  <si>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</si>
  <si>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</si>
  <si>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</si>
  <si>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</si>
  <si>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</si>
  <si>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</si>
  <si>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</si>
  <si>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</si>
  <si>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</si>
  <si>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</si>
  <si>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</si>
  <si>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</si>
  <si>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</si>
  <si>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</si>
  <si>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</si>
  <si>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</si>
  <si>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</si>
  <si>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</si>
  <si>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</si>
  <si>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</si>
  <si>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</si>
  <si>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</si>
  <si>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</si>
  <si>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</si>
  <si>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</si>
  <si>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</si>
  <si>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</si>
  <si>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</si>
  <si>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</si>
  <si>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</si>
  <si>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</si>
  <si>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</si>
  <si>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</si>
  <si>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</si>
  <si>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</si>
  <si>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</si>
  <si>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</si>
  <si>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</si>
  <si>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</si>
  <si>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</si>
  <si>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</si>
  <si>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</si>
  <si>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</si>
  <si>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</si>
  <si>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</si>
  <si>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</si>
  <si>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</si>
  <si>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</si>
  <si>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</si>
  <si>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</si>
  <si>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</si>
  <si>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</si>
  <si>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</si>
  <si>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</si>
  <si>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</si>
  <si>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</si>
  <si>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</si>
  <si>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</si>
  <si>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</si>
  <si>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</si>
  <si>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</si>
  <si>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</si>
  <si>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</si>
  <si>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</si>
  <si>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</si>
  <si>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</si>
  <si>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</si>
  <si>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</si>
  <si>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</si>
  <si>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</si>
  <si>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小笠原村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</si>
  <si>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</si>
  <si>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</si>
  <si>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</si>
  <si>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</si>
  <si>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</si>
  <si>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</si>
  <si>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</si>
  <si>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</si>
  <si>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</si>
  <si>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</si>
  <si>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</si>
  <si>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</si>
  <si>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</si>
  <si>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</si>
  <si>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</si>
  <si>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</si>
  <si>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</si>
  <si>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</si>
  <si>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</si>
  <si>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</si>
  <si>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</si>
  <si>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</si>
  <si>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</si>
  <si>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</si>
  <si>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</si>
  <si>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</si>
  <si>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</si>
  <si>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</si>
  <si>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</si>
  <si>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</si>
  <si>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</si>
  <si>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</si>
  <si>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</si>
  <si>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</si>
  <si>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</si>
  <si>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</si>
  <si>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</si>
  <si>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</si>
  <si>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</si>
  <si>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</si>
  <si>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</si>
  <si>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</si>
  <si>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</si>
  <si>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</si>
  <si>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</si>
  <si>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</si>
  <si>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</si>
  <si>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</si>
  <si>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</si>
  <si>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</si>
  <si>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</si>
  <si>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</si>
  <si>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</si>
  <si>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</si>
  <si>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</si>
  <si>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</si>
  <si>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</si>
  <si>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</si>
  <si>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</si>
  <si>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</si>
  <si>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</si>
  <si>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</si>
  <si>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</si>
  <si>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</si>
  <si>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</si>
  <si>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</si>
  <si>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</si>
  <si>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</si>
  <si>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</si>
  <si>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</si>
  <si>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</si>
  <si>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</si>
  <si>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</si>
  <si>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</si>
  <si>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</si>
  <si>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</si>
  <si>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</si>
  <si>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</si>
  <si>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</si>
  <si>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</si>
  <si>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</si>
  <si>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</si>
  <si>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</si>
  <si>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</si>
  <si>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</si>
  <si>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</si>
  <si>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</si>
  <si>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</si>
  <si>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</si>
  <si>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</si>
  <si>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</si>
  <si>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</si>
  <si>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</si>
  <si>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</si>
  <si>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</si>
  <si>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</si>
  <si>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</si>
  <si>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</si>
  <si>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</si>
  <si>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</si>
  <si>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</si>
  <si>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</si>
  <si>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</si>
  <si>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</si>
  <si>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</si>
  <si>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</si>
  <si>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</si>
  <si>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</si>
  <si>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東京都小笠原村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</si>
  <si>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</si>
  <si>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</si>
  <si>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</si>
  <si>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</si>
  <si>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</si>
  <si>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</si>
  <si>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</si>
  <si>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</si>
  <si>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</si>
  <si>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</si>
  <si>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</si>
  <si>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</si>
  <si>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</si>
  <si>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</si>
  <si>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</si>
  <si>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</si>
  <si>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</si>
  <si>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</si>
  <si>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</si>
  <si>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</si>
  <si>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</si>
  <si>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</si>
  <si>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</si>
  <si>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</si>
  <si>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</si>
  <si>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</si>
  <si>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</si>
  <si>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</si>
  <si>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</si>
  <si>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</si>
  <si>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</si>
  <si>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</si>
  <si>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</si>
  <si>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</si>
  <si>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</si>
  <si>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</si>
  <si>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</si>
  <si>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</si>
  <si>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</si>
  <si>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</si>
  <si>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</si>
  <si>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</si>
  <si>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</si>
  <si>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</si>
  <si>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</si>
  <si>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</si>
  <si>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</si>
  <si>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</si>
  <si>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</si>
  <si>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</si>
  <si>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</si>
  <si>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</si>
  <si>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</si>
  <si>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</si>
  <si>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</si>
  <si>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</si>
  <si>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</si>
  <si>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</si>
  <si>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</si>
  <si>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</si>
  <si>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</si>
  <si>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</si>
  <si>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</si>
  <si>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</si>
  <si>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</si>
  <si>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</si>
  <si>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</si>
  <si>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</si>
  <si>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</si>
  <si>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</si>
  <si>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</si>
  <si>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</si>
  <si>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</si>
  <si>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</si>
  <si>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</si>
  <si>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</si>
  <si>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</si>
  <si>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</si>
  <si>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</si>
  <si>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</si>
  <si>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</si>
  <si>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</si>
  <si>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</si>
  <si>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</si>
  <si>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</si>
  <si>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</si>
  <si>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</si>
  <si>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</si>
  <si>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</si>
  <si>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</si>
  <si>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</si>
  <si>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</si>
  <si>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</si>
  <si>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</si>
  <si>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</si>
  <si>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</si>
  <si>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</si>
  <si>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</si>
  <si>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</si>
  <si>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</si>
  <si>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</si>
  <si>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</si>
  <si>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</si>
  <si>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</si>
  <si>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</si>
  <si>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</si>
  <si>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</si>
  <si>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</si>
  <si>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</si>
  <si>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</si>
  <si>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</si>
  <si>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</si>
  <si>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</si>
  <si>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</si>
  <si>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</si>
  <si>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</si>
  <si>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</si>
  <si>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</si>
  <si>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</si>
  <si>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</si>
  <si>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</si>
  <si>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</si>
  <si>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</si>
  <si>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</si>
  <si>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</si>
  <si>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</si>
  <si>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</si>
  <si>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</si>
  <si>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</si>
  <si>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</si>
  <si>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</si>
  <si>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</si>
  <si>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</si>
  <si>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</si>
  <si>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</si>
  <si>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</si>
  <si>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</si>
  <si>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</si>
  <si>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</si>
  <si>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</si>
  <si>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</si>
  <si>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</si>
  <si>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</si>
  <si>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</si>
  <si>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</si>
  <si>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</si>
  <si>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</si>
  <si>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</si>
  <si>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</si>
  <si>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</si>
  <si>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東京都小笠原村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</si>
  <si>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</si>
  <si>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</si>
  <si>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</si>
  <si>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</si>
  <si>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</si>
  <si>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</si>
  <si>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</si>
  <si>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</si>
  <si>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</si>
  <si>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</si>
  <si>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</si>
  <si>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</si>
  <si>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</si>
  <si>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</si>
  <si>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</si>
  <si>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</si>
  <si>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</si>
  <si>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</si>
  <si>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</si>
  <si>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</si>
  <si>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宅地造成事業特別会計</t>
    <phoneticPr fontId="5"/>
  </si>
  <si>
    <t>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</si>
  <si>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</si>
  <si>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</si>
  <si>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</si>
  <si>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</si>
  <si>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</si>
  <si>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</si>
  <si>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</si>
  <si>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</si>
  <si>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</si>
  <si>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</si>
  <si>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</si>
  <si>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</si>
  <si>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</si>
  <si>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</si>
  <si>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</si>
  <si>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介護保険（介護サービス事業勘定）特別会計</t>
    <phoneticPr fontId="5"/>
  </si>
  <si>
    <t>後期高齢者医療特別会計</t>
    <phoneticPr fontId="5"/>
  </si>
  <si>
    <t>簡易水道事業特別会計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</si>
  <si>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</si>
  <si>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</si>
  <si>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</si>
  <si>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</si>
  <si>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</si>
  <si>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</si>
  <si>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</si>
  <si>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</si>
  <si>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</si>
  <si>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</si>
  <si>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</si>
  <si>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</si>
  <si>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</si>
  <si>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</si>
  <si>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</si>
  <si>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</si>
  <si>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</si>
  <si>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</si>
  <si>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</si>
  <si>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</si>
  <si>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</si>
  <si>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</si>
  <si>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</si>
  <si>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</si>
  <si>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</si>
  <si>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</si>
  <si>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</si>
  <si>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</si>
  <si>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</si>
  <si>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</si>
  <si>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</si>
  <si>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</si>
  <si>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</si>
  <si>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</si>
  <si>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</si>
  <si>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</si>
  <si>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</si>
  <si>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</si>
  <si>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</si>
  <si>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</si>
  <si>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</si>
  <si>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</si>
  <si>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</si>
  <si>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</si>
  <si>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</si>
  <si>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</si>
  <si>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</si>
  <si>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</si>
  <si>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</si>
  <si>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</si>
  <si>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</si>
  <si>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</si>
  <si>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</si>
  <si>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</si>
  <si>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</si>
  <si>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</si>
  <si>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</si>
  <si>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</si>
  <si>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</si>
  <si>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</si>
  <si>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</si>
  <si>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</si>
  <si>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</si>
  <si>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</si>
  <si>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</si>
  <si>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</si>
  <si>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</si>
  <si>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</si>
  <si>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</si>
  <si>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</si>
  <si>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</si>
  <si>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</si>
  <si>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</si>
  <si>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</si>
  <si>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</si>
  <si>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</si>
  <si>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</si>
  <si>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</si>
  <si>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</si>
  <si>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</si>
  <si>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</si>
  <si>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</si>
  <si>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</si>
  <si>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</si>
  <si>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</si>
  <si>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</si>
  <si>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</si>
  <si>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</si>
  <si>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</si>
  <si>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</si>
  <si>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</si>
  <si>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</si>
  <si>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</si>
  <si>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</si>
  <si>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</si>
  <si>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</si>
  <si>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</si>
  <si>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</si>
  <si>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</si>
  <si>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</si>
  <si>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</si>
  <si>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</si>
  <si>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</si>
  <si>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</si>
  <si>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</si>
  <si>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</si>
  <si>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</si>
  <si>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</si>
  <si>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</si>
  <si>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</si>
  <si>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</si>
  <si>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</si>
  <si>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</si>
  <si>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</si>
  <si>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</si>
  <si>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</si>
  <si>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</si>
  <si>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</si>
  <si>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</si>
  <si>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</si>
  <si>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</si>
  <si>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</si>
  <si>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</si>
  <si>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</si>
  <si>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</si>
  <si>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</si>
  <si>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</si>
  <si>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</si>
  <si>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</si>
  <si>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</si>
  <si>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</si>
  <si>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</si>
  <si>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</si>
  <si>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</si>
  <si>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</si>
  <si>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</si>
  <si>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</si>
  <si>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</si>
  <si>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下水道事業特別会計</t>
  </si>
  <si>
    <t>簡易水道事業特別会計</t>
  </si>
  <si>
    <t>浄化槽事業特別会計</t>
  </si>
  <si>
    <t>介護保険（保険事業勘定）特別会計</t>
  </si>
  <si>
    <t>宅地造成事業特別会計</t>
  </si>
  <si>
    <t>国民健康保険特別会計</t>
  </si>
  <si>
    <t>介護保険（介護サービス事業勘定）特別会計</t>
  </si>
  <si>
    <t>その他会計（赤字）</t>
  </si>
  <si>
    <t>その他会計（黒字）</t>
  </si>
  <si>
    <t>R01</t>
    <phoneticPr fontId="5"/>
  </si>
  <si>
    <t>R02</t>
    <phoneticPr fontId="5"/>
  </si>
  <si>
    <t>R03</t>
    <phoneticPr fontId="5"/>
  </si>
  <si>
    <t>R04</t>
    <phoneticPr fontId="5"/>
  </si>
  <si>
    <t>R05</t>
    <phoneticPr fontId="5"/>
  </si>
  <si>
    <t>小笠原ラム・リキュール株式会社</t>
    <rPh sb="0" eb="3">
      <t>オガサワラ</t>
    </rPh>
    <rPh sb="11" eb="15">
      <t>カブシキガイシャ</t>
    </rPh>
    <phoneticPr fontId="5"/>
  </si>
  <si>
    <t>-</t>
    <phoneticPr fontId="2"/>
  </si>
  <si>
    <t>東京都島嶼町村一部事務組合</t>
    <rPh sb="0" eb="3">
      <t>トウキョウト</t>
    </rPh>
    <rPh sb="3" eb="5">
      <t>トウショ</t>
    </rPh>
    <rPh sb="5" eb="7">
      <t>チョウソン</t>
    </rPh>
    <rPh sb="7" eb="9">
      <t>イチブ</t>
    </rPh>
    <rPh sb="9" eb="11">
      <t>ジム</t>
    </rPh>
    <rPh sb="11" eb="13">
      <t>クミアイ</t>
    </rPh>
    <phoneticPr fontId="5"/>
  </si>
  <si>
    <t>東京都市町村職員退職手当組合</t>
    <rPh sb="0" eb="3">
      <t>トウキョウト</t>
    </rPh>
    <rPh sb="3" eb="6">
      <t>シチョウソン</t>
    </rPh>
    <rPh sb="6" eb="8">
      <t>ショクイン</t>
    </rPh>
    <rPh sb="8" eb="10">
      <t>タイショク</t>
    </rPh>
    <rPh sb="10" eb="12">
      <t>テアテ</t>
    </rPh>
    <rPh sb="12" eb="14">
      <t>クミアイ</t>
    </rPh>
    <phoneticPr fontId="5"/>
  </si>
  <si>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</si>
  <si>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5"/>
  </si>
  <si>
    <t>東京市町村総合事務組合（交通災害共済）</t>
    <rPh sb="0" eb="2">
      <t>トウキョウ</t>
    </rPh>
    <rPh sb="2" eb="5">
      <t>シチョウソン</t>
    </rPh>
    <rPh sb="5" eb="7">
      <t>ソウゴウ</t>
    </rPh>
    <rPh sb="7" eb="9">
      <t>ジム</t>
    </rPh>
    <rPh sb="9" eb="11">
      <t>クミアイ</t>
    </rPh>
    <rPh sb="12" eb="14">
      <t>コウツウ</t>
    </rPh>
    <rPh sb="14" eb="16">
      <t>サイガイ</t>
    </rPh>
    <rPh sb="16" eb="18">
      <t>キョウサイ</t>
    </rPh>
    <phoneticPr fontId="5"/>
  </si>
  <si>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</si>
  <si>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</si>
  <si>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10"/>
  </si>
  <si>
    <t>-</t>
    <phoneticPr fontId="20"/>
  </si>
  <si>
    <t>公共施設等整備基金</t>
  </si>
  <si>
    <t>土地開発基金</t>
  </si>
  <si>
    <t>産業振興基金</t>
  </si>
  <si>
    <t>役場庁舎建設基金</t>
  </si>
  <si>
    <t>観光振興基金</t>
    <rPh sb="0" eb="2">
      <t>カンコウ</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</si>
</sst>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3053-4CEE-9E60-574543A0C5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282402</c:v>
                </c:pt>
                <c:pt idx="1">
                  <c:v>555692</c:v>
                </c:pt>
                <c:pt idx="2">
                  <c:v>458161</c:v>
                </c:pt>
                <c:pt idx="3">
                  <c:v>333508</c:v>
                </c:pt>
                <c:pt idx="4">
                  <c:v>472175</c:v>
                </c:pt>
              </c:numCache>
            </c:numRef>
          </c:val>
          <c:smooth val="0"/>
          <c:extLst>
            <c:ext xmlns:c16="http://schemas.microsoft.com/office/drawing/2014/chart" uri="{C3380CC4-5D6E-409C-BE32-E72D297353CC}">
              <c16:uniqueId val="{00000001-3053-4CEE-9E60-574543A0C5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12.45</c:v>
                </c:pt>
                <c:pt idx="1">
                  <c:v>15.21</c:v>
                </c:pt>
                <c:pt idx="2">
                  <c:v>11.32</c:v>
                </c:pt>
                <c:pt idx="3">
                  <c:v>9.5399999999999991</c:v>
                </c:pt>
                <c:pt idx="4">
                  <c:v>12.97</c:v>
                </c:pt>
              </c:numCache>
            </c:numRef>
          </c:val>
          <c:extLst>
            <c:ext xmlns:c16="http://schemas.microsoft.com/office/drawing/2014/chart" uri="{C3380CC4-5D6E-409C-BE32-E72D297353CC}">
              <c16:uniqueId val="{00000000-6EBF-4FF3-B050-C4B376194E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50.99</c:v>
                </c:pt>
                <c:pt idx="1">
                  <c:v>50.7</c:v>
                </c:pt>
                <c:pt idx="2">
                  <c:v>44.93</c:v>
                </c:pt>
                <c:pt idx="3">
                  <c:v>47.78</c:v>
                </c:pt>
                <c:pt idx="4">
                  <c:v>46.82</c:v>
                </c:pt>
              </c:numCache>
            </c:numRef>
          </c:val>
          <c:extLst>
            <c:ext xmlns:c16="http://schemas.microsoft.com/office/drawing/2014/chart" uri="{C3380CC4-5D6E-409C-BE32-E72D297353CC}">
              <c16:uniqueId val="{00000001-6EBF-4FF3-B050-C4B376194E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3.63</c:v>
                </c:pt>
                <c:pt idx="1">
                  <c:v>2.83</c:v>
                </c:pt>
                <c:pt idx="2">
                  <c:v>12.24</c:v>
                </c:pt>
                <c:pt idx="3">
                  <c:v>1.1399999999999999</c:v>
                </c:pt>
                <c:pt idx="4">
                  <c:v>16.55</c:v>
                </c:pt>
              </c:numCache>
            </c:numRef>
          </c:val>
          <c:smooth val="0"/>
          <c:extLst>
            <c:ext xmlns:c16="http://schemas.microsoft.com/office/drawing/2014/chart" uri="{C3380CC4-5D6E-409C-BE32-E72D297353CC}">
              <c16:uniqueId val="{00000002-6EBF-4FF3-B050-C4B376194E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126-4A8A-8AF5-7809908BA5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26-4A8A-8AF5-7809908BA58E}"/>
            </c:ext>
          </c:extLst>
        </c:ser>
        <c:ser>
          <c:idx val="2"/>
          <c:order val="2"/>
          <c:tx>
            <c:strRef>
              <c:f>データシート!$A$29</c:f>
              <c:strCache>
                <c:ptCount val="1"/>
                <c:pt idx="0">
                  <c:v>介護保険（介護サービス事業勘定）特別会計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126-4A8A-8AF5-7809908BA58E}"/>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126-4A8A-8AF5-7809908BA58E}"/>
            </c:ext>
          </c:extLst>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126-4A8A-8AF5-7809908BA58E}"/>
            </c:ext>
          </c:extLst>
        </c:ser>
        <c:ser>
          <c:idx val="5"/>
          <c:order val="5"/>
          <c:tx>
            <c:strRef>
              <c:f>データシート!$A$32</c:f>
              <c:strCache>
                <c:ptCount val="1"/>
                <c:pt idx="0">
                  <c:v>介護保険（保険事業勘定）特別会計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0.46</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5-E126-4A8A-8AF5-7809908BA58E}"/>
            </c:ext>
          </c:extLst>
        </c:ser>
        <c:ser>
          <c:idx val="6"/>
          <c:order val="6"/>
          <c:tx>
            <c:strRef>
              <c:f>データシート!$A$33</c:f>
              <c:strCache>
                <c:ptCount val="1"/>
                <c:pt idx="0">
                  <c:v>浄化槽事業特別会計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0.18</c:v>
                </c:pt>
              </c:numCache>
            </c:numRef>
          </c:val>
          <c:extLst>
            <c:ext xmlns:c16="http://schemas.microsoft.com/office/drawing/2014/chart" uri="{C3380CC4-5D6E-409C-BE32-E72D297353CC}">
              <c16:uniqueId val="{00000006-E126-4A8A-8AF5-7809908BA58E}"/>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c:v>
                </c:pt>
                <c:pt idx="2">
                  <c:v>#N/A</c:v>
                </c:pt>
                <c:pt idx="3">
                  <c:v>0</c:v>
                </c:pt>
                <c:pt idx="4">
                  <c:v>#N/A</c:v>
                </c:pt>
                <c:pt idx="5">
                  <c:v>0</c:v>
                </c:pt>
                <c:pt idx="6">
                  <c:v>#N/A</c:v>
                </c:pt>
                <c:pt idx="7">
                  <c:v>0</c:v>
                </c:pt>
                <c:pt idx="8">
                  <c:v>#N/A</c:v>
                </c:pt>
                <c:pt idx="9">
                  <c:v>2.67</c:v>
                </c:pt>
              </c:numCache>
            </c:numRef>
          </c:val>
          <c:extLst>
            <c:ext xmlns:c16="http://schemas.microsoft.com/office/drawing/2014/chart" uri="{C3380CC4-5D6E-409C-BE32-E72D297353CC}">
              <c16:uniqueId val="{00000007-E126-4A8A-8AF5-7809908BA58E}"/>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0.02</c:v>
                </c:pt>
                <c:pt idx="2">
                  <c:v>#N/A</c:v>
                </c:pt>
                <c:pt idx="3">
                  <c:v>0</c:v>
                </c:pt>
                <c:pt idx="4">
                  <c:v>#N/A</c:v>
                </c:pt>
                <c:pt idx="5">
                  <c:v>0</c:v>
                </c:pt>
                <c:pt idx="6">
                  <c:v>#N/A</c:v>
                </c:pt>
                <c:pt idx="7">
                  <c:v>0</c:v>
                </c:pt>
                <c:pt idx="8">
                  <c:v>#N/A</c:v>
                </c:pt>
                <c:pt idx="9">
                  <c:v>2.93</c:v>
                </c:pt>
              </c:numCache>
            </c:numRef>
          </c:val>
          <c:extLst>
            <c:ext xmlns:c16="http://schemas.microsoft.com/office/drawing/2014/chart" uri="{C3380CC4-5D6E-409C-BE32-E72D297353CC}">
              <c16:uniqueId val="{00000008-E126-4A8A-8AF5-7809908BA5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12.42</c:v>
                </c:pt>
                <c:pt idx="2">
                  <c:v>#N/A</c:v>
                </c:pt>
                <c:pt idx="3">
                  <c:v>15.21</c:v>
                </c:pt>
                <c:pt idx="4">
                  <c:v>#N/A</c:v>
                </c:pt>
                <c:pt idx="5">
                  <c:v>11.31</c:v>
                </c:pt>
                <c:pt idx="6">
                  <c:v>#N/A</c:v>
                </c:pt>
                <c:pt idx="7">
                  <c:v>9.5299999999999994</c:v>
                </c:pt>
                <c:pt idx="8">
                  <c:v>#N/A</c:v>
                </c:pt>
                <c:pt idx="9">
                  <c:v>10.029999999999999</c:v>
                </c:pt>
              </c:numCache>
            </c:numRef>
          </c:val>
          <c:extLst>
            <c:ext xmlns:c16="http://schemas.microsoft.com/office/drawing/2014/chart" uri="{C3380CC4-5D6E-409C-BE32-E72D297353CC}">
              <c16:uniqueId val="{00000009-E126-4A8A-8AF5-7809908BA5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267</c:v>
                </c:pt>
                <c:pt idx="5">
                  <c:v>215</c:v>
                </c:pt>
                <c:pt idx="8">
                  <c:v>233</c:v>
                </c:pt>
                <c:pt idx="11">
                  <c:v>243</c:v>
                </c:pt>
                <c:pt idx="14">
                  <c:v>253</c:v>
                </c:pt>
              </c:numCache>
            </c:numRef>
          </c:val>
          <c:extLst>
            <c:ext xmlns:c16="http://schemas.microsoft.com/office/drawing/2014/chart" uri="{C3380CC4-5D6E-409C-BE32-E72D297353CC}">
              <c16:uniqueId val="{00000000-0A62-473E-A00C-750FC54AF8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62-473E-A00C-750FC54AF8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A62-473E-A00C-750FC54AF8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62-473E-A00C-750FC54AF8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63</c:v>
                </c:pt>
                <c:pt idx="3">
                  <c:v>69</c:v>
                </c:pt>
                <c:pt idx="6">
                  <c:v>74</c:v>
                </c:pt>
                <c:pt idx="9">
                  <c:v>74</c:v>
                </c:pt>
                <c:pt idx="12">
                  <c:v>101</c:v>
                </c:pt>
              </c:numCache>
            </c:numRef>
          </c:val>
          <c:extLst>
            <c:ext xmlns:c16="http://schemas.microsoft.com/office/drawing/2014/chart" uri="{C3380CC4-5D6E-409C-BE32-E72D297353CC}">
              <c16:uniqueId val="{00000004-0A62-473E-A00C-750FC54AF8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62-473E-A00C-750FC54AF8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62-473E-A00C-750FC54AF8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291</c:v>
                </c:pt>
                <c:pt idx="3">
                  <c:v>223</c:v>
                </c:pt>
                <c:pt idx="6">
                  <c:v>210</c:v>
                </c:pt>
                <c:pt idx="9">
                  <c:v>226</c:v>
                </c:pt>
                <c:pt idx="12">
                  <c:v>231</c:v>
                </c:pt>
              </c:numCache>
            </c:numRef>
          </c:val>
          <c:extLst>
            <c:ext xmlns:c16="http://schemas.microsoft.com/office/drawing/2014/chart" uri="{C3380CC4-5D6E-409C-BE32-E72D297353CC}">
              <c16:uniqueId val="{00000007-0A62-473E-A00C-750FC54AF8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c:v>
                </c:pt>
                <c:pt idx="2">
                  <c:v>#N/A</c:v>
                </c:pt>
                <c:pt idx="3">
                  <c:v>#N/A</c:v>
                </c:pt>
                <c:pt idx="4">
                  <c:v>77</c:v>
                </c:pt>
                <c:pt idx="5">
                  <c:v>#N/A</c:v>
                </c:pt>
                <c:pt idx="6">
                  <c:v>#N/A</c:v>
                </c:pt>
                <c:pt idx="7">
                  <c:v>51</c:v>
                </c:pt>
                <c:pt idx="8">
                  <c:v>#N/A</c:v>
                </c:pt>
                <c:pt idx="9">
                  <c:v>#N/A</c:v>
                </c:pt>
                <c:pt idx="10">
                  <c:v>57</c:v>
                </c:pt>
                <c:pt idx="11">
                  <c:v>#N/A</c:v>
                </c:pt>
                <c:pt idx="12">
                  <c:v>#N/A</c:v>
                </c:pt>
                <c:pt idx="13">
                  <c:v>79</c:v>
                </c:pt>
                <c:pt idx="14">
                  <c:v>#N/A</c:v>
                </c:pt>
              </c:numCache>
            </c:numRef>
          </c:val>
          <c:smooth val="0"/>
          <c:extLst>
            <c:ext xmlns:c16="http://schemas.microsoft.com/office/drawing/2014/chart" uri="{C3380CC4-5D6E-409C-BE32-E72D297353CC}">
              <c16:uniqueId val="{00000008-0A62-473E-A00C-750FC54AF8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2564</c:v>
                </c:pt>
                <c:pt idx="5">
                  <c:v>2559</c:v>
                </c:pt>
                <c:pt idx="8">
                  <c:v>2548</c:v>
                </c:pt>
                <c:pt idx="11">
                  <c:v>2409</c:v>
                </c:pt>
                <c:pt idx="14">
                  <c:v>2379</c:v>
                </c:pt>
              </c:numCache>
            </c:numRef>
          </c:val>
          <c:extLst>
            <c:ext xmlns:c16="http://schemas.microsoft.com/office/drawing/2014/chart" uri="{C3380CC4-5D6E-409C-BE32-E72D297353CC}">
              <c16:uniqueId val="{00000000-CEBF-4E33-AD34-CB4FB771FF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EBF-4E33-AD34-CB4FB771FF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2548</c:v>
                </c:pt>
                <c:pt idx="5">
                  <c:v>2670</c:v>
                </c:pt>
                <c:pt idx="8">
                  <c:v>2927</c:v>
                </c:pt>
                <c:pt idx="11">
                  <c:v>3246</c:v>
                </c:pt>
                <c:pt idx="14">
                  <c:v>3360</c:v>
                </c:pt>
              </c:numCache>
            </c:numRef>
          </c:val>
          <c:extLst>
            <c:ext xmlns:c16="http://schemas.microsoft.com/office/drawing/2014/chart" uri="{C3380CC4-5D6E-409C-BE32-E72D297353CC}">
              <c16:uniqueId val="{00000002-CEBF-4E33-AD34-CB4FB771FF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BF-4E33-AD34-CB4FB771FF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BF-4E33-AD34-CB4FB771FF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BF-4E33-AD34-CB4FB771FF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BF-4E33-AD34-CB4FB771FF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EBF-4E33-AD34-CB4FB771FF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1037</c:v>
                </c:pt>
                <c:pt idx="3">
                  <c:v>1006</c:v>
                </c:pt>
                <c:pt idx="6">
                  <c:v>909</c:v>
                </c:pt>
                <c:pt idx="9">
                  <c:v>935</c:v>
                </c:pt>
                <c:pt idx="12">
                  <c:v>920</c:v>
                </c:pt>
              </c:numCache>
            </c:numRef>
          </c:val>
          <c:extLst>
            <c:ext xmlns:c16="http://schemas.microsoft.com/office/drawing/2014/chart" uri="{C3380CC4-5D6E-409C-BE32-E72D297353CC}">
              <c16:uniqueId val="{00000008-CEBF-4E33-AD34-CB4FB771FF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EBF-4E33-AD34-CB4FB771FF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2254</c:v>
                </c:pt>
                <c:pt idx="3">
                  <c:v>2538</c:v>
                </c:pt>
                <c:pt idx="6">
                  <c:v>2491</c:v>
                </c:pt>
                <c:pt idx="9">
                  <c:v>2474</c:v>
                </c:pt>
                <c:pt idx="12">
                  <c:v>2413</c:v>
                </c:pt>
              </c:numCache>
            </c:numRef>
          </c:val>
          <c:extLst>
            <c:ext xmlns:c16="http://schemas.microsoft.com/office/drawing/2014/chart" uri="{C3380CC4-5D6E-409C-BE32-E72D297353CC}">
              <c16:uniqueId val="{0000000A-CEBF-4E33-AD34-CB4FB771FF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EBF-4E33-AD34-CB4FB771FF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972</c:v>
                </c:pt>
                <c:pt idx="1">
                  <c:v>1035</c:v>
                </c:pt>
                <c:pt idx="2">
                  <c:v>1035</c:v>
                </c:pt>
              </c:numCache>
            </c:numRef>
          </c:val>
          <c:extLst>
            <c:ext xmlns:c16="http://schemas.microsoft.com/office/drawing/2014/chart" uri="{C3380CC4-5D6E-409C-BE32-E72D297353CC}">
              <c16:uniqueId val="{00000000-149E-44E5-B108-0A708FE706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413</c:v>
                </c:pt>
                <c:pt idx="1">
                  <c:v>585</c:v>
                </c:pt>
                <c:pt idx="2">
                  <c:v>400</c:v>
                </c:pt>
              </c:numCache>
            </c:numRef>
          </c:val>
          <c:extLst>
            <c:ext xmlns:c16="http://schemas.microsoft.com/office/drawing/2014/chart" uri="{C3380CC4-5D6E-409C-BE32-E72D297353CC}">
              <c16:uniqueId val="{00000001-149E-44E5-B108-0A708FE706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1519</c:v>
                </c:pt>
                <c:pt idx="1">
                  <c:v>1548</c:v>
                </c:pt>
                <c:pt idx="2">
                  <c:v>1859</c:v>
                </c:pt>
              </c:numCache>
            </c:numRef>
          </c:val>
          <c:extLst>
            <c:ext xmlns:c16="http://schemas.microsoft.com/office/drawing/2014/chart" uri="{C3380CC4-5D6E-409C-BE32-E72D297353CC}">
              <c16:uniqueId val="{00000002-149E-44E5-B108-0A708FE706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2,600
2,568
113.04
6,089,989
5,739,118
286,777
2,211,004
2,413,026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基準財政収入額について、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税連動交付金の増減はあるものの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総額で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％の増となった。基準財政需要額は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地域の元気創造事業費と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臨時財政対策債振替相当額の減があ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るもののその他の項目の増加により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総額で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％の増となり、財政力指数は前年度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95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164392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76701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76701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経常一般財源（分母）は、法人事業税交付金</a:t>
          </a:r>
          <a:r>
            <a:rPr kumimoji="1" lang="en-US" altLang="ja-JP" sz="1300">
              <a:latin typeface="ＭＳ Ｐゴシック" panose="020B0600070205080204" pitchFamily="50" charset="-128"/>
              <a:ea typeface="ＭＳ Ｐゴシック" panose="020B0600070205080204" pitchFamily="50" charset="-128"/>
            </a:rPr>
            <a:t>9,346</a:t>
          </a:r>
          <a:r>
            <a:rPr kumimoji="1" lang="ja-JP" altLang="en-US" sz="1300">
              <a:latin typeface="ＭＳ Ｐゴシック" panose="020B0600070205080204" pitchFamily="50" charset="-128"/>
              <a:ea typeface="ＭＳ Ｐゴシック" panose="020B0600070205080204" pitchFamily="50" charset="-128"/>
            </a:rPr>
            <a:t>千円、地方交付税</a:t>
          </a:r>
          <a:r>
            <a:rPr kumimoji="1" lang="en-US" altLang="ja-JP" sz="1300">
              <a:latin typeface="ＭＳ Ｐゴシック" panose="020B0600070205080204" pitchFamily="50" charset="-128"/>
              <a:ea typeface="ＭＳ Ｐゴシック" panose="020B0600070205080204" pitchFamily="50" charset="-128"/>
            </a:rPr>
            <a:t>74,842</a:t>
          </a:r>
          <a:r>
            <a:rPr kumimoji="1" lang="ja-JP" altLang="en-US" sz="1300">
              <a:latin typeface="ＭＳ Ｐゴシック" panose="020B0600070205080204" pitchFamily="50" charset="-128"/>
              <a:ea typeface="ＭＳ Ｐゴシック" panose="020B0600070205080204" pitchFamily="50" charset="-128"/>
            </a:rPr>
            <a:t>千円などの増、村税△</a:t>
          </a:r>
          <a:r>
            <a:rPr kumimoji="1" lang="en-US" altLang="ja-JP" sz="1300">
              <a:latin typeface="ＭＳ Ｐゴシック" panose="020B0600070205080204" pitchFamily="50" charset="-128"/>
              <a:ea typeface="ＭＳ Ｐゴシック" panose="020B0600070205080204" pitchFamily="50" charset="-128"/>
            </a:rPr>
            <a:t>22,477</a:t>
          </a:r>
          <a:r>
            <a:rPr kumimoji="1" lang="ja-JP" altLang="en-US" sz="1300">
              <a:latin typeface="ＭＳ Ｐゴシック" panose="020B0600070205080204" pitchFamily="50" charset="-128"/>
              <a:ea typeface="ＭＳ Ｐゴシック" panose="020B0600070205080204" pitchFamily="50" charset="-128"/>
            </a:rPr>
            <a:t>千円、財産収入△</a:t>
          </a:r>
          <a:r>
            <a:rPr kumimoji="1" lang="en-US" altLang="ja-JP" sz="1300">
              <a:latin typeface="ＭＳ Ｐゴシック" panose="020B0600070205080204" pitchFamily="50" charset="-128"/>
              <a:ea typeface="ＭＳ Ｐゴシック" panose="020B0600070205080204" pitchFamily="50" charset="-128"/>
            </a:rPr>
            <a:t>29,065</a:t>
          </a:r>
          <a:r>
            <a:rPr kumimoji="1" lang="ja-JP" altLang="en-US" sz="1300">
              <a:latin typeface="ＭＳ Ｐゴシック" panose="020B0600070205080204" pitchFamily="50" charset="-128"/>
              <a:ea typeface="ＭＳ Ｐゴシック" panose="020B0600070205080204" pitchFamily="50" charset="-128"/>
            </a:rPr>
            <a:t>千円、臨時財政対策債△</a:t>
          </a:r>
          <a:r>
            <a:rPr kumimoji="1" lang="en-US" altLang="ja-JP" sz="1300">
              <a:latin typeface="ＭＳ Ｐゴシック" panose="020B0600070205080204" pitchFamily="50" charset="-128"/>
              <a:ea typeface="ＭＳ Ｐゴシック" panose="020B0600070205080204" pitchFamily="50" charset="-128"/>
            </a:rPr>
            <a:t>11,300</a:t>
          </a:r>
          <a:r>
            <a:rPr kumimoji="1" lang="ja-JP" altLang="en-US" sz="1300">
              <a:latin typeface="ＭＳ Ｐゴシック" panose="020B0600070205080204" pitchFamily="50" charset="-128"/>
              <a:ea typeface="ＭＳ Ｐゴシック" panose="020B0600070205080204" pitchFamily="50" charset="-128"/>
            </a:rPr>
            <a:t>千円の減があり、総額で</a:t>
          </a:r>
          <a:r>
            <a:rPr kumimoji="1" lang="en-US" altLang="ja-JP" sz="1300">
              <a:latin typeface="ＭＳ Ｐゴシック" panose="020B0600070205080204" pitchFamily="50" charset="-128"/>
              <a:ea typeface="ＭＳ Ｐゴシック" panose="020B0600070205080204" pitchFamily="50" charset="-128"/>
            </a:rPr>
            <a:t>14,968</a:t>
          </a:r>
          <a:r>
            <a:rPr kumimoji="1" lang="ja-JP" altLang="en-US" sz="1300">
              <a:latin typeface="ＭＳ Ｐゴシック" panose="020B0600070205080204" pitchFamily="50" charset="-128"/>
              <a:ea typeface="ＭＳ Ｐゴシック" panose="020B0600070205080204" pitchFamily="50" charset="-128"/>
            </a:rPr>
            <a:t>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経常的経費充当一般財源（分子）は、人件費</a:t>
          </a:r>
          <a:r>
            <a:rPr kumimoji="1" lang="en-US" altLang="ja-JP" sz="1300">
              <a:latin typeface="ＭＳ Ｐゴシック" panose="020B0600070205080204" pitchFamily="50" charset="-128"/>
              <a:ea typeface="ＭＳ Ｐゴシック" panose="020B0600070205080204" pitchFamily="50" charset="-128"/>
            </a:rPr>
            <a:t>38,523</a:t>
          </a:r>
          <a:r>
            <a:rPr kumimoji="1" lang="ja-JP" altLang="en-US" sz="1300">
              <a:latin typeface="ＭＳ Ｐゴシック" panose="020B0600070205080204" pitchFamily="50" charset="-128"/>
              <a:ea typeface="ＭＳ Ｐゴシック" panose="020B0600070205080204" pitchFamily="50" charset="-128"/>
            </a:rPr>
            <a:t>千円、扶助費</a:t>
          </a:r>
          <a:r>
            <a:rPr kumimoji="1" lang="en-US" altLang="ja-JP" sz="1300">
              <a:latin typeface="ＭＳ Ｐゴシック" panose="020B0600070205080204" pitchFamily="50" charset="-128"/>
              <a:ea typeface="ＭＳ Ｐゴシック" panose="020B0600070205080204" pitchFamily="50" charset="-128"/>
            </a:rPr>
            <a:t>10,645</a:t>
          </a:r>
          <a:r>
            <a:rPr kumimoji="1" lang="ja-JP" altLang="en-US" sz="1300">
              <a:latin typeface="ＭＳ Ｐゴシック" panose="020B0600070205080204" pitchFamily="50" charset="-128"/>
              <a:ea typeface="ＭＳ Ｐゴシック" panose="020B0600070205080204" pitchFamily="50" charset="-128"/>
            </a:rPr>
            <a:t>千円、補助費等</a:t>
          </a:r>
          <a:r>
            <a:rPr kumimoji="1" lang="en-US" altLang="ja-JP" sz="1300">
              <a:latin typeface="ＭＳ Ｐゴシック" panose="020B0600070205080204" pitchFamily="50" charset="-128"/>
              <a:ea typeface="ＭＳ Ｐゴシック" panose="020B0600070205080204" pitchFamily="50" charset="-128"/>
            </a:rPr>
            <a:t>15,065</a:t>
          </a:r>
          <a:r>
            <a:rPr kumimoji="1" lang="ja-JP" altLang="en-US" sz="1300">
              <a:latin typeface="ＭＳ Ｐゴシック" panose="020B0600070205080204" pitchFamily="50" charset="-128"/>
              <a:ea typeface="ＭＳ Ｐゴシック" panose="020B0600070205080204" pitchFamily="50" charset="-128"/>
            </a:rPr>
            <a:t>千円の増が大きく、物件費で△</a:t>
          </a:r>
          <a:r>
            <a:rPr kumimoji="1" lang="en-US" altLang="ja-JP" sz="1300">
              <a:latin typeface="ＭＳ Ｐゴシック" panose="020B0600070205080204" pitchFamily="50" charset="-128"/>
              <a:ea typeface="ＭＳ Ｐゴシック" panose="020B0600070205080204" pitchFamily="50" charset="-128"/>
            </a:rPr>
            <a:t>49,251</a:t>
          </a:r>
          <a:r>
            <a:rPr kumimoji="1" lang="ja-JP" altLang="en-US" sz="1300">
              <a:latin typeface="ＭＳ Ｐゴシック" panose="020B0600070205080204" pitchFamily="50" charset="-128"/>
              <a:ea typeface="ＭＳ Ｐゴシック" panose="020B0600070205080204" pitchFamily="50" charset="-128"/>
            </a:rPr>
            <a:t>千円の減があり、総額で</a:t>
          </a:r>
          <a:r>
            <a:rPr kumimoji="1" lang="en-US" altLang="ja-JP" sz="1300">
              <a:latin typeface="ＭＳ Ｐゴシック" panose="020B0600070205080204" pitchFamily="50" charset="-128"/>
              <a:ea typeface="ＭＳ Ｐゴシック" panose="020B0600070205080204" pitchFamily="50" charset="-128"/>
            </a:rPr>
            <a:t>22,807</a:t>
          </a:r>
          <a:r>
            <a:rPr kumimoji="1" lang="ja-JP" altLang="en-US" sz="1300">
              <a:latin typeface="ＭＳ Ｐゴシック" panose="020B0600070205080204" pitchFamily="50" charset="-128"/>
              <a:ea typeface="ＭＳ Ｐゴシック" panose="020B0600070205080204" pitchFamily="50" charset="-128"/>
            </a:rPr>
            <a:t>千円の増、経常収支比率は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ポイント上昇となった。コロナの影響が明け、徐々に事業が再開したことに起因している。引き続き財源確保など、適正値を維持していく。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87757</xdr:rowOff>
    </xdr:from>
    <xdr:to>
      <xdr:col>23</xdr:col>
      <xdr:colOff>133350</xdr:colOff>
      <xdr:row>63</xdr:row>
      <xdr:rowOff>99822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8910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162687</xdr:rowOff>
    </xdr:from>
    <xdr:to>
      <xdr:col>19</xdr:col>
      <xdr:colOff>133350</xdr:colOff>
      <xdr:row>63</xdr:row>
      <xdr:rowOff>87757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9258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162687</xdr:rowOff>
    </xdr:from>
    <xdr:to>
      <xdr:col>15</xdr:col>
      <xdr:colOff>82550</xdr:colOff>
      <xdr:row>63</xdr:row>
      <xdr:rowOff>82931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92587"/>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82931</xdr:rowOff>
    </xdr:from>
    <xdr:to>
      <xdr:col>11</xdr:col>
      <xdr:colOff>31750</xdr:colOff>
      <xdr:row>65</xdr:row>
      <xdr:rowOff>29591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84281"/>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65549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36957</xdr:rowOff>
    </xdr:from>
    <xdr:to>
      <xdr:col>19</xdr:col>
      <xdr:colOff>184150</xdr:colOff>
      <xdr:row>63</xdr:row>
      <xdr:rowOff>138557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148734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07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111887</xdr:rowOff>
    </xdr:from>
    <xdr:to>
      <xdr:col>15</xdr:col>
      <xdr:colOff>133350</xdr:colOff>
      <xdr:row>63</xdr:row>
      <xdr:rowOff>42037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52214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1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32131</xdr:rowOff>
    </xdr:from>
    <xdr:to>
      <xdr:col>11</xdr:col>
      <xdr:colOff>82550</xdr:colOff>
      <xdr:row>63</xdr:row>
      <xdr:rowOff>133731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143908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0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150241</xdr:rowOff>
    </xdr:from>
    <xdr:to>
      <xdr:col>7</xdr:col>
      <xdr:colOff>31750</xdr:colOff>
      <xdr:row>65</xdr:row>
      <xdr:rowOff>80391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90568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9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超遠隔離島かつ１村２島という特殊な状況にあり、２島で同様の行政サービス水準を確保・維持するために人件費及び施設維持管理経費などが二重となり、他の類似団体と比較して財政負担が大きくなっている。</a:t>
          </a:r>
        </a:p>
        <a:p>
          <a:r>
            <a:rPr kumimoji="1" lang="ja-JP" altLang="en-US" sz="1300">
              <a:latin typeface="ＭＳ Ｐゴシック" panose="020B0600070205080204" pitchFamily="50" charset="-128"/>
              <a:ea typeface="ＭＳ Ｐゴシック" panose="020B0600070205080204" pitchFamily="50" charset="-128"/>
            </a:rPr>
            <a:t>　決算額で前年比△</a:t>
          </a:r>
          <a:r>
            <a:rPr kumimoji="1" lang="en-US" altLang="ja-JP" sz="1300">
              <a:latin typeface="ＭＳ Ｐゴシック" panose="020B0600070205080204" pitchFamily="50" charset="-128"/>
              <a:ea typeface="ＭＳ Ｐゴシック" panose="020B0600070205080204" pitchFamily="50" charset="-128"/>
            </a:rPr>
            <a:t>35,255</a:t>
          </a:r>
          <a:r>
            <a:rPr kumimoji="1" lang="ja-JP" altLang="en-US" sz="1300">
              <a:latin typeface="ＭＳ Ｐゴシック" panose="020B0600070205080204" pitchFamily="50" charset="-128"/>
              <a:ea typeface="ＭＳ Ｐゴシック" panose="020B0600070205080204" pitchFamily="50" charset="-128"/>
            </a:rPr>
            <a:t>となり、欠員補充による人件費の増があるもののコロナ対策費の大幅な減少が影響している。類似団体との比較では依然その差が大きく、今後もメリハリをつけた経費節減や人員配置の最適化を図っていく。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140740</xdr:rowOff>
    </xdr:from>
    <xdr:to>
      <xdr:col>23</xdr:col>
      <xdr:colOff>133350</xdr:colOff>
      <xdr:row>82</xdr:row>
      <xdr:rowOff>154919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99640"/>
          <a:ext cx="838200" cy="1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132255</xdr:rowOff>
    </xdr:from>
    <xdr:to>
      <xdr:col>19</xdr:col>
      <xdr:colOff>133350</xdr:colOff>
      <xdr:row>82</xdr:row>
      <xdr:rowOff>154919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91155"/>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122310</xdr:rowOff>
    </xdr:from>
    <xdr:to>
      <xdr:col>15</xdr:col>
      <xdr:colOff>82550</xdr:colOff>
      <xdr:row>82</xdr:row>
      <xdr:rowOff>132255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81210"/>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97186</xdr:rowOff>
    </xdr:from>
    <xdr:to>
      <xdr:col>11</xdr:col>
      <xdr:colOff>31750</xdr:colOff>
      <xdr:row>82</xdr:row>
      <xdr:rowOff>122310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56086"/>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89940</xdr:rowOff>
    </xdr:from>
    <xdr:to>
      <xdr:col>23</xdr:col>
      <xdr:colOff>184150</xdr:colOff>
      <xdr:row>83</xdr:row>
      <xdr:rowOff>20090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62017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2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104119</xdr:rowOff>
    </xdr:from>
    <xdr:to>
      <xdr:col>19</xdr:col>
      <xdr:colOff>184150</xdr:colOff>
      <xdr:row>83</xdr:row>
      <xdr:rowOff>34269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6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19046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49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81455</xdr:rowOff>
    </xdr:from>
    <xdr:to>
      <xdr:col>15</xdr:col>
      <xdr:colOff>133350</xdr:colOff>
      <xdr:row>83</xdr:row>
      <xdr:rowOff>11605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4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167832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2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71510</xdr:rowOff>
    </xdr:from>
    <xdr:to>
      <xdr:col>11</xdr:col>
      <xdr:colOff>82550</xdr:colOff>
      <xdr:row>83</xdr:row>
      <xdr:rowOff>1660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157887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46386</xdr:rowOff>
    </xdr:from>
    <xdr:to>
      <xdr:col>7</xdr:col>
      <xdr:colOff>31750</xdr:colOff>
      <xdr:row>82</xdr:row>
      <xdr:rowOff>147986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132763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9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国の人事院勧告に準じた適正な改正を行っている。類似団体ともほぼ同等となっている。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84582</xdr:rowOff>
    </xdr:from>
    <xdr:to>
      <xdr:col>81</xdr:col>
      <xdr:colOff>44450</xdr:colOff>
      <xdr:row>87</xdr:row>
      <xdr:rowOff>118363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00732"/>
          <a:ext cx="8382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118363</xdr:rowOff>
    </xdr:from>
    <xdr:to>
      <xdr:col>77</xdr:col>
      <xdr:colOff>44450</xdr:colOff>
      <xdr:row>87</xdr:row>
      <xdr:rowOff>118363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3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84582</xdr:rowOff>
    </xdr:from>
    <xdr:to>
      <xdr:col>72</xdr:col>
      <xdr:colOff>203200</xdr:colOff>
      <xdr:row>87</xdr:row>
      <xdr:rowOff>118363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00732"/>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84582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6695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33782</xdr:rowOff>
    </xdr:from>
    <xdr:to>
      <xdr:col>81</xdr:col>
      <xdr:colOff>95250</xdr:colOff>
      <xdr:row>87</xdr:row>
      <xdr:rowOff>135382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50309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67563</xdr:rowOff>
    </xdr:from>
    <xdr:to>
      <xdr:col>77</xdr:col>
      <xdr:colOff>95250</xdr:colOff>
      <xdr:row>87</xdr:row>
      <xdr:rowOff>169163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7890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67563</xdr:rowOff>
    </xdr:from>
    <xdr:to>
      <xdr:col>73</xdr:col>
      <xdr:colOff>44450</xdr:colOff>
      <xdr:row>87</xdr:row>
      <xdr:rowOff>169163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7890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5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33782</xdr:rowOff>
    </xdr:from>
    <xdr:to>
      <xdr:col>68</xdr:col>
      <xdr:colOff>203200</xdr:colOff>
      <xdr:row>87</xdr:row>
      <xdr:rowOff>135382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145559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1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19.23</a:t>
          </a:r>
          <a:r>
            <a:rPr kumimoji="1" lang="ja-JP" altLang="en-US" sz="1300">
              <a:latin typeface="ＭＳ Ｐゴシック" panose="020B0600070205080204" pitchFamily="50" charset="-128"/>
              <a:ea typeface="ＭＳ Ｐゴシック" panose="020B0600070205080204" pitchFamily="50" charset="-128"/>
            </a:rPr>
            <a:t>人上回っているが、当村は一村二島という特殊な状況にあり、二島の行政サービス運営及び施設整備・維持に努めなければならないため、相応の職員数が必要になる。ニーズが多様化する中で組織及び業務内容を最適化し、適切な人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158230</xdr:rowOff>
    </xdr:from>
    <xdr:to>
      <xdr:col>81</xdr:col>
      <xdr:colOff>44450</xdr:colOff>
      <xdr:row>61</xdr:row>
      <xdr:rowOff>684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445230"/>
          <a:ext cx="838200" cy="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158230</xdr:rowOff>
    </xdr:from>
    <xdr:to>
      <xdr:col>77</xdr:col>
      <xdr:colOff>44450</xdr:colOff>
      <xdr:row>60</xdr:row>
      <xdr:rowOff>168342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445230"/>
          <a:ext cx="8890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162137</xdr:rowOff>
    </xdr:from>
    <xdr:to>
      <xdr:col>72</xdr:col>
      <xdr:colOff>203200</xdr:colOff>
      <xdr:row>60</xdr:row>
      <xdr:rowOff>168342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44913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153174</xdr:rowOff>
    </xdr:from>
    <xdr:to>
      <xdr:col>68</xdr:col>
      <xdr:colOff>152400</xdr:colOff>
      <xdr:row>60</xdr:row>
      <xdr:rowOff>162137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440174"/>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121334</xdr:rowOff>
    </xdr:from>
    <xdr:to>
      <xdr:col>81</xdr:col>
      <xdr:colOff>95250</xdr:colOff>
      <xdr:row>61</xdr:row>
      <xdr:rowOff>51484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40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93411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38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107430</xdr:rowOff>
    </xdr:from>
    <xdr:to>
      <xdr:col>77</xdr:col>
      <xdr:colOff>95250</xdr:colOff>
      <xdr:row>61</xdr:row>
      <xdr:rowOff>37580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22357</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48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117542</xdr:rowOff>
    </xdr:from>
    <xdr:to>
      <xdr:col>73</xdr:col>
      <xdr:colOff>44450</xdr:colOff>
      <xdr:row>61</xdr:row>
      <xdr:rowOff>47692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4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32469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4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111337</xdr:rowOff>
    </xdr:from>
    <xdr:to>
      <xdr:col>68</xdr:col>
      <xdr:colOff>203200</xdr:colOff>
      <xdr:row>61</xdr:row>
      <xdr:rowOff>41487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26264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102374</xdr:rowOff>
    </xdr:from>
    <xdr:to>
      <xdr:col>64</xdr:col>
      <xdr:colOff>152400</xdr:colOff>
      <xdr:row>61</xdr:row>
      <xdr:rowOff>32524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3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17301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47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年度に続き令和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年度も繰上償還を行い、比率は前年より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下がり、類似団体平均との比較では</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低くなっている。今後大規模な施設更新が続くことに伴い公債費の上昇が想定されるため、建設事業の計画策定に留意し、起債発行額の抑制に努めるとともに、減債基金を活用した臨時償還を適宜行っていく。</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39</xdr:row>
      <xdr:rowOff>161713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8402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54610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8482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159173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9126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108373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0171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り類似団体平均と同様の数値となっているが、小中学校建替工事や母島保育園整備に係る起債が高額となり、将来負担比率の上昇が想定されることから、今後の数値に注視しながら慎重に計画を進めていく必要があ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2,600
2,568
113.04
6,089,989
5,739,118
286,777
2,211,004
2,413,026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人件費総額で前年度比</a:t>
          </a:r>
          <a:r>
            <a:rPr kumimoji="1" lang="en-US" altLang="ja-JP" sz="1300">
              <a:latin typeface="ＭＳ Ｐゴシック" panose="020B0600070205080204" pitchFamily="50" charset="-128"/>
              <a:ea typeface="ＭＳ Ｐゴシック" panose="020B0600070205080204" pitchFamily="50" charset="-128"/>
            </a:rPr>
            <a:t>51,976</a:t>
          </a:r>
          <a:r>
            <a:rPr kumimoji="1" lang="ja-JP" altLang="en-US" sz="1300">
              <a:latin typeface="ＭＳ Ｐゴシック" panose="020B0600070205080204" pitchFamily="50" charset="-128"/>
              <a:ea typeface="ＭＳ Ｐゴシック" panose="020B0600070205080204" pitchFamily="50" charset="-128"/>
            </a:rPr>
            <a:t>千円の減となった。欠員補充による影響と考えられる。類似団体との比較では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153670</xdr:rowOff>
    </xdr:from>
    <xdr:to>
      <xdr:col>24</xdr:col>
      <xdr:colOff>25400</xdr:colOff>
      <xdr:row>37</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58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153670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58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754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111760</xdr:rowOff>
    </xdr:from>
    <xdr:to>
      <xdr:col>11</xdr:col>
      <xdr:colOff>9525</xdr:colOff>
      <xdr:row>38</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554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156210</xdr:rowOff>
    </xdr:from>
    <xdr:to>
      <xdr:col>24</xdr:col>
      <xdr:colOff>76200</xdr:colOff>
      <xdr:row>37</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102870</xdr:rowOff>
    </xdr:from>
    <xdr:to>
      <xdr:col>20</xdr:col>
      <xdr:colOff>38100</xdr:colOff>
      <xdr:row>37</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60960</xdr:rowOff>
    </xdr:from>
    <xdr:to>
      <xdr:col>11</xdr:col>
      <xdr:colOff>60325</xdr:colOff>
      <xdr:row>37</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121920</xdr:rowOff>
    </xdr:from>
    <xdr:to>
      <xdr:col>6</xdr:col>
      <xdr:colOff>171450</xdr:colOff>
      <xdr:row>38</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36847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新型コロナによる事業中止や出張抑制から徐々に事業の再開が見られる一方で、感染症対策費が大きく減少したことなどにより経常経費充当一財は前年比</a:t>
          </a:r>
          <a:r>
            <a:rPr kumimoji="1" lang="en-US" altLang="ja-JP" sz="1300">
              <a:latin typeface="ＭＳ Ｐゴシック" panose="020B0600070205080204" pitchFamily="50" charset="-128"/>
              <a:ea typeface="ＭＳ Ｐゴシック" panose="020B0600070205080204" pitchFamily="50" charset="-128"/>
            </a:rPr>
            <a:t>49,251</a:t>
          </a:r>
          <a:r>
            <a:rPr kumimoji="1" lang="ja-JP" altLang="en-US" sz="1300">
              <a:latin typeface="ＭＳ Ｐゴシック" panose="020B0600070205080204" pitchFamily="50" charset="-128"/>
              <a:ea typeface="ＭＳ Ｐゴシック" panose="020B0600070205080204" pitchFamily="50" charset="-128"/>
            </a:rPr>
            <a:t>千円減額となった。それらにより類似団体との比較では</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上回る状況となった。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60706</xdr:rowOff>
    </xdr:from>
    <xdr:to>
      <xdr:col>82</xdr:col>
      <xdr:colOff>107950</xdr:colOff>
      <xdr:row>19</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31825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131572</xdr:rowOff>
    </xdr:from>
    <xdr:to>
      <xdr:col>78</xdr:col>
      <xdr:colOff>69850</xdr:colOff>
      <xdr:row>19</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21767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131572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13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20</xdr:row>
      <xdr:rowOff>76708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13100"/>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9906</xdr:rowOff>
    </xdr:from>
    <xdr:to>
      <xdr:col>82</xdr:col>
      <xdr:colOff>158750</xdr:colOff>
      <xdr:row>19</xdr:row>
      <xdr:rowOff>111506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153433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110490</xdr:rowOff>
    </xdr:from>
    <xdr:to>
      <xdr:col>78</xdr:col>
      <xdr:colOff>120650</xdr:colOff>
      <xdr:row>20</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25417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45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80772</xdr:rowOff>
    </xdr:from>
    <xdr:to>
      <xdr:col>74</xdr:col>
      <xdr:colOff>31750</xdr:colOff>
      <xdr:row>19</xdr:row>
      <xdr:rowOff>10922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167149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25908</xdr:rowOff>
    </xdr:from>
    <xdr:to>
      <xdr:col>65</xdr:col>
      <xdr:colOff>53975</xdr:colOff>
      <xdr:row>20</xdr:row>
      <xdr:rowOff>127508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4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112285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54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扶助費については、総額では</a:t>
          </a:r>
          <a:r>
            <a:rPr kumimoji="1" lang="en-US" altLang="ja-JP" sz="1300">
              <a:latin typeface="ＭＳ Ｐゴシック" panose="020B0600070205080204" pitchFamily="50" charset="-128"/>
              <a:ea typeface="ＭＳ Ｐゴシック" panose="020B0600070205080204" pitchFamily="50" charset="-128"/>
            </a:rPr>
            <a:t>10,839</a:t>
          </a:r>
          <a:r>
            <a:rPr kumimoji="1" lang="ja-JP" altLang="en-US" sz="1300">
              <a:latin typeface="ＭＳ Ｐゴシック" panose="020B0600070205080204" pitchFamily="50" charset="-128"/>
              <a:ea typeface="ＭＳ Ｐゴシック" panose="020B0600070205080204" pitchFamily="50" charset="-128"/>
            </a:rPr>
            <a:t>千円の増額となっているが、出産支援金や福祉関連の給付金の増加が影響し、前年度比で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90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繰出金は各会計で増減があり経常経費充当一財で</a:t>
          </a:r>
          <a:r>
            <a:rPr kumimoji="1" lang="en-US" altLang="ja-JP" sz="1300">
              <a:latin typeface="ＭＳ Ｐゴシック" panose="020B0600070205080204" pitchFamily="50" charset="-128"/>
              <a:ea typeface="ＭＳ Ｐゴシック" panose="020B0600070205080204" pitchFamily="50" charset="-128"/>
            </a:rPr>
            <a:t>4,411</a:t>
          </a:r>
          <a:r>
            <a:rPr kumimoji="1" lang="ja-JP" altLang="en-US" sz="1300">
              <a:latin typeface="ＭＳ Ｐゴシック" panose="020B0600070205080204" pitchFamily="50" charset="-128"/>
              <a:ea typeface="ＭＳ Ｐゴシック" panose="020B0600070205080204" pitchFamily="50" charset="-128"/>
            </a:rPr>
            <a:t>千円増となった。維持補修費では△</a:t>
          </a:r>
          <a:r>
            <a:rPr kumimoji="1" lang="en-US" altLang="ja-JP" sz="1300">
              <a:latin typeface="ＭＳ Ｐゴシック" panose="020B0600070205080204" pitchFamily="50" charset="-128"/>
              <a:ea typeface="ＭＳ Ｐゴシック" panose="020B0600070205080204" pitchFamily="50" charset="-128"/>
            </a:rPr>
            <a:t>1,439</a:t>
          </a:r>
          <a:r>
            <a:rPr kumimoji="1" lang="ja-JP" altLang="en-US" sz="1300">
              <a:latin typeface="ＭＳ Ｐゴシック" panose="020B0600070205080204" pitchFamily="50" charset="-128"/>
              <a:ea typeface="ＭＳ Ｐゴシック" panose="020B0600070205080204" pitchFamily="50" charset="-128"/>
            </a:rPr>
            <a:t>千円の減となり、その他としての経常経費充当分は</a:t>
          </a:r>
          <a:r>
            <a:rPr kumimoji="1" lang="en-US" altLang="ja-JP" sz="1300">
              <a:latin typeface="ＭＳ Ｐゴシック" panose="020B0600070205080204" pitchFamily="50" charset="-128"/>
              <a:ea typeface="ＭＳ Ｐゴシック" panose="020B0600070205080204" pitchFamily="50" charset="-128"/>
            </a:rPr>
            <a:t>2,972</a:t>
          </a:r>
          <a:r>
            <a:rPr kumimoji="1" lang="ja-JP" altLang="en-US" sz="1300">
              <a:latin typeface="ＭＳ Ｐゴシック" panose="020B0600070205080204" pitchFamily="50" charset="-128"/>
              <a:ea typeface="ＭＳ Ｐゴシック" panose="020B0600070205080204" pitchFamily="50" charset="-128"/>
            </a:rPr>
            <a:t>千円の増となっている。経常収支比率は、前年と比較し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増、類似団体平均との比較では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下回っている。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100330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522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55</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85090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499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77470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138447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物価高騰対応による商品券事業などがあり総額では減額となったが、経常経費充当一財では</a:t>
          </a:r>
          <a:r>
            <a:rPr kumimoji="1" lang="en-US" altLang="ja-JP" sz="1300">
              <a:latin typeface="ＭＳ Ｐゴシック" panose="020B0600070205080204" pitchFamily="50" charset="-128"/>
              <a:ea typeface="ＭＳ Ｐゴシック" panose="020B0600070205080204" pitchFamily="50" charset="-128"/>
            </a:rPr>
            <a:t>15,065</a:t>
          </a:r>
          <a:r>
            <a:rPr kumimoji="1" lang="ja-JP" altLang="en-US" sz="1300">
              <a:latin typeface="ＭＳ Ｐゴシック" panose="020B0600070205080204" pitchFamily="50" charset="-128"/>
              <a:ea typeface="ＭＳ Ｐゴシック" panose="020B0600070205080204" pitchFamily="50" charset="-128"/>
            </a:rPr>
            <a:t>千円の増額となり、経常収支比率は前年と比べ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ポイント増、類似団体平均との比較前年と同じ△</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9654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136144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956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140716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21353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5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89916</xdr:rowOff>
    </xdr:from>
    <xdr:to>
      <xdr:col>65</xdr:col>
      <xdr:colOff>53975</xdr:colOff>
      <xdr:row>35</xdr:row>
      <xdr:rowOff>20066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30243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年度に実施した繰上償還による減と、令和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年度借入の辺地債償還が始まったことなどによる増があり、前年度比で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％増加したが、類似団体と比較して</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低い数値となっている。</a:t>
          </a:r>
        </a:p>
        <a:p>
          <a:r>
            <a:rPr kumimoji="1" lang="ja-JP" altLang="en-US" sz="1300">
              <a:latin typeface="ＭＳ Ｐゴシック" panose="020B0600070205080204" pitchFamily="50" charset="-128"/>
              <a:ea typeface="ＭＳ Ｐゴシック" panose="020B0600070205080204" pitchFamily="50" charset="-128"/>
            </a:rPr>
            <a:t>　学校建替えが本格化し今後公債費が上昇していく見通しである。数値を注視し、起債発行額の抑制や減債基金による繰上償還を計画していく。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20320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8752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75</xdr:row>
      <xdr:rowOff>16510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8485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161290</xdr:rowOff>
    </xdr:from>
    <xdr:to>
      <xdr:col>15</xdr:col>
      <xdr:colOff>98425</xdr:colOff>
      <xdr:row>75</xdr:row>
      <xdr:rowOff>62230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8485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76</xdr:row>
      <xdr:rowOff>20320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920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157497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110490</xdr:rowOff>
    </xdr:from>
    <xdr:to>
      <xdr:col>15</xdr:col>
      <xdr:colOff>149225</xdr:colOff>
      <xdr:row>75</xdr:row>
      <xdr:rowOff>40640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50817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123207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の増となり、類似団体平均を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経常経費充当一財では、人件費、物件費の割合が大きい。</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60052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4863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110671</xdr:rowOff>
    </xdr:from>
    <xdr:to>
      <xdr:col>78</xdr:col>
      <xdr:colOff>69850</xdr:colOff>
      <xdr:row>77</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40871"/>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110671</xdr:rowOff>
    </xdr:from>
    <xdr:to>
      <xdr:col>73</xdr:col>
      <xdr:colOff>180975</xdr:colOff>
      <xdr:row>77</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4087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78</xdr:row>
      <xdr:rowOff>110671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02920"/>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154413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9252</xdr:rowOff>
    </xdr:from>
    <xdr:to>
      <xdr:col>82</xdr:col>
      <xdr:colOff>158750</xdr:colOff>
      <xdr:row>77</xdr:row>
      <xdr:rowOff>110852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25779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5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59871</xdr:rowOff>
    </xdr:from>
    <xdr:to>
      <xdr:col>74</xdr:col>
      <xdr:colOff>31750</xdr:colOff>
      <xdr:row>76</xdr:row>
      <xdr:rowOff>161471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59871</xdr:rowOff>
    </xdr:from>
    <xdr:to>
      <xdr:col>65</xdr:col>
      <xdr:colOff>53975</xdr:colOff>
      <xdr:row>78</xdr:row>
      <xdr:rowOff>161471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146248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120187</xdr:rowOff>
    </xdr:from>
    <xdr:to>
      <xdr:col>29</xdr:col>
      <xdr:colOff>127000</xdr:colOff>
      <xdr:row>17</xdr:row>
      <xdr:rowOff>142791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082462"/>
          <a:ext cx="647700" cy="22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117021</xdr:rowOff>
    </xdr:from>
    <xdr:to>
      <xdr:col>26</xdr:col>
      <xdr:colOff>50800</xdr:colOff>
      <xdr:row>17</xdr:row>
      <xdr:rowOff>142791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4305300" y="3079296"/>
          <a:ext cx="698500" cy="25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117021</xdr:rowOff>
    </xdr:from>
    <xdr:to>
      <xdr:col>22</xdr:col>
      <xdr:colOff>114300</xdr:colOff>
      <xdr:row>17</xdr:row>
      <xdr:rowOff>131771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079296"/>
          <a:ext cx="698500" cy="14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131771</xdr:rowOff>
    </xdr:from>
    <xdr:to>
      <xdr:col>18</xdr:col>
      <xdr:colOff>177800</xdr:colOff>
      <xdr:row>17</xdr:row>
      <xdr:rowOff>143308</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094046"/>
          <a:ext cx="698500" cy="11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69387</xdr:rowOff>
    </xdr:from>
    <xdr:to>
      <xdr:col>29</xdr:col>
      <xdr:colOff>177800</xdr:colOff>
      <xdr:row>17</xdr:row>
      <xdr:rowOff>170987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03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85914</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87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91991</xdr:rowOff>
    </xdr:from>
    <xdr:to>
      <xdr:col>26</xdr:col>
      <xdr:colOff>101600</xdr:colOff>
      <xdr:row>18</xdr:row>
      <xdr:rowOff>22141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054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32318</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82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66221</xdr:rowOff>
    </xdr:from>
    <xdr:to>
      <xdr:col>22</xdr:col>
      <xdr:colOff>165100</xdr:colOff>
      <xdr:row>17</xdr:row>
      <xdr:rowOff>167821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028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7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80971</xdr:rowOff>
    </xdr:from>
    <xdr:to>
      <xdr:col>19</xdr:col>
      <xdr:colOff>38100</xdr:colOff>
      <xdr:row>18</xdr:row>
      <xdr:rowOff>11121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043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21298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81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92508</xdr:rowOff>
    </xdr:from>
    <xdr:to>
      <xdr:col>15</xdr:col>
      <xdr:colOff>101600</xdr:colOff>
      <xdr:row>18</xdr:row>
      <xdr:rowOff>22658</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054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32835</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82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107138</xdr:rowOff>
    </xdr:from>
    <xdr:to>
      <xdr:col>29</xdr:col>
      <xdr:colOff>127000</xdr:colOff>
      <xdr:row>36</xdr:row>
      <xdr:rowOff>138697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60388"/>
          <a:ext cx="647700" cy="31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138697</xdr:rowOff>
    </xdr:from>
    <xdr:to>
      <xdr:col>26</xdr:col>
      <xdr:colOff>50800</xdr:colOff>
      <xdr:row>36</xdr:row>
      <xdr:rowOff>145764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91947"/>
          <a:ext cx="698500" cy="7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110278</xdr:rowOff>
    </xdr:from>
    <xdr:to>
      <xdr:col>22</xdr:col>
      <xdr:colOff>114300</xdr:colOff>
      <xdr:row>36</xdr:row>
      <xdr:rowOff>145764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63528"/>
          <a:ext cx="698500" cy="3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95979</xdr:rowOff>
    </xdr:from>
    <xdr:to>
      <xdr:col>18</xdr:col>
      <xdr:colOff>177800</xdr:colOff>
      <xdr:row>36</xdr:row>
      <xdr:rowOff>110278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49229"/>
          <a:ext cx="698500" cy="14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56338</xdr:rowOff>
    </xdr:from>
    <xdr:to>
      <xdr:col>29</xdr:col>
      <xdr:colOff>177800</xdr:colOff>
      <xdr:row>36</xdr:row>
      <xdr:rowOff>157938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09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28415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87897</xdr:rowOff>
    </xdr:from>
    <xdr:to>
      <xdr:col>26</xdr:col>
      <xdr:colOff>101600</xdr:colOff>
      <xdr:row>37</xdr:row>
      <xdr:rowOff>18047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4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2824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27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94964</xdr:rowOff>
    </xdr:from>
    <xdr:to>
      <xdr:col>22</xdr:col>
      <xdr:colOff>165100</xdr:colOff>
      <xdr:row>37</xdr:row>
      <xdr:rowOff>25114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48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9891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59478</xdr:rowOff>
    </xdr:from>
    <xdr:to>
      <xdr:col>19</xdr:col>
      <xdr:colOff>38100</xdr:colOff>
      <xdr:row>36</xdr:row>
      <xdr:rowOff>161078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1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145855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45179</xdr:rowOff>
    </xdr:from>
    <xdr:to>
      <xdr:col>15</xdr:col>
      <xdr:colOff>101600</xdr:colOff>
      <xdr:row>36</xdr:row>
      <xdr:rowOff>146779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9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131556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8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2,600
2,568
113.04
6,089,989
5,739,118
286,777
2,211,004
2,413,026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137563</xdr:rowOff>
    </xdr:from>
    <xdr:to>
      <xdr:col>24</xdr:col>
      <xdr:colOff>63500</xdr:colOff>
      <xdr:row>35</xdr:row>
      <xdr:rowOff>165682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38313"/>
          <a:ext cx="838200" cy="2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125376</xdr:rowOff>
    </xdr:from>
    <xdr:to>
      <xdr:col>19</xdr:col>
      <xdr:colOff>177800</xdr:colOff>
      <xdr:row>35</xdr:row>
      <xdr:rowOff>165682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126126"/>
          <a:ext cx="889000" cy="4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125376</xdr:rowOff>
    </xdr:from>
    <xdr:to>
      <xdr:col>15</xdr:col>
      <xdr:colOff>50800</xdr:colOff>
      <xdr:row>35</xdr:row>
      <xdr:rowOff>147133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126126"/>
          <a:ext cx="889000" cy="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147133</xdr:rowOff>
    </xdr:from>
    <xdr:to>
      <xdr:col>10</xdr:col>
      <xdr:colOff>114300</xdr:colOff>
      <xdr:row>36</xdr:row>
      <xdr:rowOff>6852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147883"/>
          <a:ext cx="889000" cy="3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86763</xdr:rowOff>
    </xdr:from>
    <xdr:to>
      <xdr:col>24</xdr:col>
      <xdr:colOff>114300</xdr:colOff>
      <xdr:row>36</xdr:row>
      <xdr:rowOff>16913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08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109640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3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114882</xdr:rowOff>
    </xdr:from>
    <xdr:to>
      <xdr:col>20</xdr:col>
      <xdr:colOff>38100</xdr:colOff>
      <xdr:row>36</xdr:row>
      <xdr:rowOff>45032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61559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89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74576</xdr:rowOff>
    </xdr:from>
    <xdr:to>
      <xdr:col>15</xdr:col>
      <xdr:colOff>101600</xdr:colOff>
      <xdr:row>36</xdr:row>
      <xdr:rowOff>4726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0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21253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85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96333</xdr:rowOff>
    </xdr:from>
    <xdr:to>
      <xdr:col>10</xdr:col>
      <xdr:colOff>165100</xdr:colOff>
      <xdr:row>36</xdr:row>
      <xdr:rowOff>26483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0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43010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87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127502</xdr:rowOff>
    </xdr:from>
    <xdr:to>
      <xdr:col>6</xdr:col>
      <xdr:colOff>38100</xdr:colOff>
      <xdr:row>36</xdr:row>
      <xdr:rowOff>57652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74179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0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8158</xdr:rowOff>
    </xdr:from>
    <xdr:to>
      <xdr:col>24</xdr:col>
      <xdr:colOff>63500</xdr:colOff>
      <xdr:row>56</xdr:row>
      <xdr:rowOff>33256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09358"/>
          <a:ext cx="838200" cy="2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8158</xdr:rowOff>
    </xdr:from>
    <xdr:to>
      <xdr:col>19</xdr:col>
      <xdr:colOff>177800</xdr:colOff>
      <xdr:row>56</xdr:row>
      <xdr:rowOff>48301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09358"/>
          <a:ext cx="889000" cy="4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48301</xdr:rowOff>
    </xdr:from>
    <xdr:to>
      <xdr:col>15</xdr:col>
      <xdr:colOff>50800</xdr:colOff>
      <xdr:row>56</xdr:row>
      <xdr:rowOff>55738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49501"/>
          <a:ext cx="889000" cy="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55738</xdr:rowOff>
    </xdr:from>
    <xdr:to>
      <xdr:col>10</xdr:col>
      <xdr:colOff>114300</xdr:colOff>
      <xdr:row>56</xdr:row>
      <xdr:rowOff>81755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56938"/>
          <a:ext cx="8890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153906</xdr:rowOff>
    </xdr:from>
    <xdr:to>
      <xdr:col>24</xdr:col>
      <xdr:colOff>114300</xdr:colOff>
      <xdr:row>56</xdr:row>
      <xdr:rowOff>84056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5333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3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128808</xdr:rowOff>
    </xdr:from>
    <xdr:to>
      <xdr:col>20</xdr:col>
      <xdr:colOff>38100</xdr:colOff>
      <xdr:row>56</xdr:row>
      <xdr:rowOff>58958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5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75485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3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168951</xdr:rowOff>
    </xdr:from>
    <xdr:to>
      <xdr:col>15</xdr:col>
      <xdr:colOff>101600</xdr:colOff>
      <xdr:row>56</xdr:row>
      <xdr:rowOff>99101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9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115628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7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4938</xdr:rowOff>
    </xdr:from>
    <xdr:to>
      <xdr:col>10</xdr:col>
      <xdr:colOff>165100</xdr:colOff>
      <xdr:row>56</xdr:row>
      <xdr:rowOff>106538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0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123065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30955</xdr:rowOff>
    </xdr:from>
    <xdr:to>
      <xdr:col>6</xdr:col>
      <xdr:colOff>38100</xdr:colOff>
      <xdr:row>56</xdr:row>
      <xdr:rowOff>132555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149082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0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17441</xdr:rowOff>
    </xdr:from>
    <xdr:to>
      <xdr:col>24</xdr:col>
      <xdr:colOff>63500</xdr:colOff>
      <xdr:row>78</xdr:row>
      <xdr:rowOff>57093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90541"/>
          <a:ext cx="838200" cy="3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17441</xdr:rowOff>
    </xdr:from>
    <xdr:to>
      <xdr:col>19</xdr:col>
      <xdr:colOff>177800</xdr:colOff>
      <xdr:row>78</xdr:row>
      <xdr:rowOff>43647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90541"/>
          <a:ext cx="889000" cy="2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43647</xdr:rowOff>
    </xdr:from>
    <xdr:to>
      <xdr:col>15</xdr:col>
      <xdr:colOff>50800</xdr:colOff>
      <xdr:row>78</xdr:row>
      <xdr:rowOff>50592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16747"/>
          <a:ext cx="889000" cy="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50592</xdr:rowOff>
    </xdr:from>
    <xdr:to>
      <xdr:col>10</xdr:col>
      <xdr:colOff>114300</xdr:colOff>
      <xdr:row>78</xdr:row>
      <xdr:rowOff>67092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23692"/>
          <a:ext cx="889000" cy="1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6293</xdr:rowOff>
    </xdr:from>
    <xdr:to>
      <xdr:col>24</xdr:col>
      <xdr:colOff>114300</xdr:colOff>
      <xdr:row>78</xdr:row>
      <xdr:rowOff>107893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108205</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138091</xdr:rowOff>
    </xdr:from>
    <xdr:to>
      <xdr:col>20</xdr:col>
      <xdr:colOff>38100</xdr:colOff>
      <xdr:row>78</xdr:row>
      <xdr:rowOff>68241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3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59368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3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164297</xdr:rowOff>
    </xdr:from>
    <xdr:to>
      <xdr:col>15</xdr:col>
      <xdr:colOff>101600</xdr:colOff>
      <xdr:row>78</xdr:row>
      <xdr:rowOff>94447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6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85574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45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171242</xdr:rowOff>
    </xdr:from>
    <xdr:to>
      <xdr:col>10</xdr:col>
      <xdr:colOff>165100</xdr:colOff>
      <xdr:row>78</xdr:row>
      <xdr:rowOff>101392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92519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16292</xdr:rowOff>
    </xdr:from>
    <xdr:to>
      <xdr:col>6</xdr:col>
      <xdr:colOff>38100</xdr:colOff>
      <xdr:row>78</xdr:row>
      <xdr:rowOff>117892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8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109019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4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72400</xdr:rowOff>
    </xdr:from>
    <xdr:to>
      <xdr:col>24</xdr:col>
      <xdr:colOff>63500</xdr:colOff>
      <xdr:row>97</xdr:row>
      <xdr:rowOff>102088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703050"/>
          <a:ext cx="838200" cy="2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121602</xdr:rowOff>
    </xdr:from>
    <xdr:to>
      <xdr:col>19</xdr:col>
      <xdr:colOff>177800</xdr:colOff>
      <xdr:row>97</xdr:row>
      <xdr:rowOff>102088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580802"/>
          <a:ext cx="889000" cy="15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121602</xdr:rowOff>
    </xdr:from>
    <xdr:to>
      <xdr:col>15</xdr:col>
      <xdr:colOff>50800</xdr:colOff>
      <xdr:row>97</xdr:row>
      <xdr:rowOff>148036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580802"/>
          <a:ext cx="889000" cy="19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148036</xdr:rowOff>
    </xdr:from>
    <xdr:to>
      <xdr:col>10</xdr:col>
      <xdr:colOff>114300</xdr:colOff>
      <xdr:row>97</xdr:row>
      <xdr:rowOff>152158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778686"/>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21600</xdr:rowOff>
    </xdr:from>
    <xdr:to>
      <xdr:col>24</xdr:col>
      <xdr:colOff>114300</xdr:colOff>
      <xdr:row>97</xdr:row>
      <xdr:rowOff>123200</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65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6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51288</xdr:rowOff>
    </xdr:from>
    <xdr:to>
      <xdr:col>20</xdr:col>
      <xdr:colOff>38100</xdr:colOff>
      <xdr:row>97</xdr:row>
      <xdr:rowOff>152888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6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144015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77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70802</xdr:rowOff>
    </xdr:from>
    <xdr:to>
      <xdr:col>15</xdr:col>
      <xdr:colOff>101600</xdr:colOff>
      <xdr:row>97</xdr:row>
      <xdr:rowOff>952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53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163529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62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97236</xdr:rowOff>
    </xdr:from>
    <xdr:to>
      <xdr:col>10</xdr:col>
      <xdr:colOff>165100</xdr:colOff>
      <xdr:row>98</xdr:row>
      <xdr:rowOff>27386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7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18513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82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101358</xdr:rowOff>
    </xdr:from>
    <xdr:to>
      <xdr:col>6</xdr:col>
      <xdr:colOff>38100</xdr:colOff>
      <xdr:row>98</xdr:row>
      <xdr:rowOff>31508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7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22635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82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3580</xdr:rowOff>
    </xdr:from>
    <xdr:to>
      <xdr:col>55</xdr:col>
      <xdr:colOff>0</xdr:colOff>
      <xdr:row>38</xdr:row>
      <xdr:rowOff>15484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518680"/>
          <a:ext cx="838200" cy="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3580</xdr:rowOff>
    </xdr:from>
    <xdr:to>
      <xdr:col>50</xdr:col>
      <xdr:colOff>114300</xdr:colOff>
      <xdr:row>38</xdr:row>
      <xdr:rowOff>19858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518680"/>
          <a:ext cx="889000" cy="1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51000</xdr:rowOff>
    </xdr:from>
    <xdr:to>
      <xdr:col>45</xdr:col>
      <xdr:colOff>177800</xdr:colOff>
      <xdr:row>38</xdr:row>
      <xdr:rowOff>19858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94650"/>
          <a:ext cx="889000" cy="14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51000</xdr:rowOff>
    </xdr:from>
    <xdr:to>
      <xdr:col>41</xdr:col>
      <xdr:colOff>50800</xdr:colOff>
      <xdr:row>38</xdr:row>
      <xdr:rowOff>16061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94650"/>
          <a:ext cx="889000" cy="1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136134</xdr:rowOff>
    </xdr:from>
    <xdr:to>
      <xdr:col>55</xdr:col>
      <xdr:colOff>50800</xdr:colOff>
      <xdr:row>38</xdr:row>
      <xdr:rowOff>66284</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51061</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9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124230</xdr:rowOff>
    </xdr:from>
    <xdr:to>
      <xdr:col>50</xdr:col>
      <xdr:colOff>165100</xdr:colOff>
      <xdr:row>38</xdr:row>
      <xdr:rowOff>54380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45507</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6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140508</xdr:rowOff>
    </xdr:from>
    <xdr:to>
      <xdr:col>46</xdr:col>
      <xdr:colOff>38100</xdr:colOff>
      <xdr:row>38</xdr:row>
      <xdr:rowOff>70658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8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61785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7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200</xdr:rowOff>
    </xdr:from>
    <xdr:to>
      <xdr:col>41</xdr:col>
      <xdr:colOff>101600</xdr:colOff>
      <xdr:row>37</xdr:row>
      <xdr:rowOff>101800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4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92927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3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136711</xdr:rowOff>
    </xdr:from>
    <xdr:to>
      <xdr:col>36</xdr:col>
      <xdr:colOff>165100</xdr:colOff>
      <xdr:row>38</xdr:row>
      <xdr:rowOff>66861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8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57988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7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31761</xdr:rowOff>
    </xdr:from>
    <xdr:to>
      <xdr:col>55</xdr:col>
      <xdr:colOff>0</xdr:colOff>
      <xdr:row>58</xdr:row>
      <xdr:rowOff>63460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975861"/>
          <a:ext cx="8382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34965</xdr:rowOff>
    </xdr:from>
    <xdr:to>
      <xdr:col>50</xdr:col>
      <xdr:colOff>114300</xdr:colOff>
      <xdr:row>58</xdr:row>
      <xdr:rowOff>63460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79065"/>
          <a:ext cx="889000" cy="2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12669</xdr:rowOff>
    </xdr:from>
    <xdr:to>
      <xdr:col>45</xdr:col>
      <xdr:colOff>177800</xdr:colOff>
      <xdr:row>58</xdr:row>
      <xdr:rowOff>34965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956769"/>
          <a:ext cx="889000" cy="2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12669</xdr:rowOff>
    </xdr:from>
    <xdr:to>
      <xdr:col>41</xdr:col>
      <xdr:colOff>50800</xdr:colOff>
      <xdr:row>58</xdr:row>
      <xdr:rowOff>75143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956769"/>
          <a:ext cx="889000" cy="6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152411</xdr:rowOff>
    </xdr:from>
    <xdr:to>
      <xdr:col>55</xdr:col>
      <xdr:colOff>50800</xdr:colOff>
      <xdr:row>58</xdr:row>
      <xdr:rowOff>82561</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111788</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1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12660</xdr:rowOff>
    </xdr:from>
    <xdr:to>
      <xdr:col>50</xdr:col>
      <xdr:colOff>165100</xdr:colOff>
      <xdr:row>58</xdr:row>
      <xdr:rowOff>114260</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5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130787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3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155615</xdr:rowOff>
    </xdr:from>
    <xdr:to>
      <xdr:col>46</xdr:col>
      <xdr:colOff>38100</xdr:colOff>
      <xdr:row>58</xdr:row>
      <xdr:rowOff>85765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102292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70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133319</xdr:rowOff>
    </xdr:from>
    <xdr:to>
      <xdr:col>41</xdr:col>
      <xdr:colOff>101600</xdr:colOff>
      <xdr:row>58</xdr:row>
      <xdr:rowOff>63469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79996</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68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24343</xdr:rowOff>
    </xdr:from>
    <xdr:to>
      <xdr:col>36</xdr:col>
      <xdr:colOff>165100</xdr:colOff>
      <xdr:row>58</xdr:row>
      <xdr:rowOff>125943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6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117070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6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74349</xdr:rowOff>
    </xdr:from>
    <xdr:to>
      <xdr:col>55</xdr:col>
      <xdr:colOff>0</xdr:colOff>
      <xdr:row>78</xdr:row>
      <xdr:rowOff>95236</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47449"/>
          <a:ext cx="838200" cy="2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157516</xdr:rowOff>
    </xdr:from>
    <xdr:to>
      <xdr:col>50</xdr:col>
      <xdr:colOff>114300</xdr:colOff>
      <xdr:row>78</xdr:row>
      <xdr:rowOff>95236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59166"/>
          <a:ext cx="889000" cy="10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118390</xdr:rowOff>
    </xdr:from>
    <xdr:to>
      <xdr:col>45</xdr:col>
      <xdr:colOff>177800</xdr:colOff>
      <xdr:row>77</xdr:row>
      <xdr:rowOff>157516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20040"/>
          <a:ext cx="889000" cy="3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118390</xdr:rowOff>
    </xdr:from>
    <xdr:to>
      <xdr:col>41</xdr:col>
      <xdr:colOff>50800</xdr:colOff>
      <xdr:row>78</xdr:row>
      <xdr:rowOff>135063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20040"/>
          <a:ext cx="889000" cy="18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23549</xdr:rowOff>
    </xdr:from>
    <xdr:to>
      <xdr:col>55</xdr:col>
      <xdr:colOff>50800</xdr:colOff>
      <xdr:row>78</xdr:row>
      <xdr:rowOff>125149</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131515</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44436</xdr:rowOff>
    </xdr:from>
    <xdr:to>
      <xdr:col>50</xdr:col>
      <xdr:colOff>165100</xdr:colOff>
      <xdr:row>78</xdr:row>
      <xdr:rowOff>146036</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137163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1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106716</xdr:rowOff>
    </xdr:from>
    <xdr:to>
      <xdr:col>46</xdr:col>
      <xdr:colOff>38100</xdr:colOff>
      <xdr:row>78</xdr:row>
      <xdr:rowOff>36866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53393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8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67590</xdr:rowOff>
    </xdr:from>
    <xdr:to>
      <xdr:col>41</xdr:col>
      <xdr:colOff>101600</xdr:colOff>
      <xdr:row>77</xdr:row>
      <xdr:rowOff>169190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14267</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4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84263</xdr:rowOff>
    </xdr:from>
    <xdr:to>
      <xdr:col>36</xdr:col>
      <xdr:colOff>165100</xdr:colOff>
      <xdr:row>79</xdr:row>
      <xdr:rowOff>14413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5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5540</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55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54784</xdr:rowOff>
    </xdr:from>
    <xdr:to>
      <xdr:col>55</xdr:col>
      <xdr:colOff>0</xdr:colOff>
      <xdr:row>98</xdr:row>
      <xdr:rowOff>79149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856884"/>
          <a:ext cx="8382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79149</xdr:rowOff>
    </xdr:from>
    <xdr:to>
      <xdr:col>50</xdr:col>
      <xdr:colOff>114300</xdr:colOff>
      <xdr:row>98</xdr:row>
      <xdr:rowOff>83528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81249"/>
          <a:ext cx="889000" cy="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79087</xdr:rowOff>
    </xdr:from>
    <xdr:to>
      <xdr:col>45</xdr:col>
      <xdr:colOff>177800</xdr:colOff>
      <xdr:row>98</xdr:row>
      <xdr:rowOff>83528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881187"/>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79087</xdr:rowOff>
    </xdr:from>
    <xdr:to>
      <xdr:col>41</xdr:col>
      <xdr:colOff>50800</xdr:colOff>
      <xdr:row>98</xdr:row>
      <xdr:rowOff>80042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881187"/>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142746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3984</xdr:rowOff>
    </xdr:from>
    <xdr:to>
      <xdr:col>55</xdr:col>
      <xdr:colOff>50800</xdr:colOff>
      <xdr:row>98</xdr:row>
      <xdr:rowOff>105584</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134811</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59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28349</xdr:rowOff>
    </xdr:from>
    <xdr:to>
      <xdr:col>50</xdr:col>
      <xdr:colOff>165100</xdr:colOff>
      <xdr:row>98</xdr:row>
      <xdr:rowOff>129949</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3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146476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60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32728</xdr:rowOff>
    </xdr:from>
    <xdr:to>
      <xdr:col>46</xdr:col>
      <xdr:colOff>38100</xdr:colOff>
      <xdr:row>98</xdr:row>
      <xdr:rowOff>134328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150855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61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28287</xdr:rowOff>
    </xdr:from>
    <xdr:to>
      <xdr:col>41</xdr:col>
      <xdr:colOff>101600</xdr:colOff>
      <xdr:row>98</xdr:row>
      <xdr:rowOff>129887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3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146414</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60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29242</xdr:rowOff>
    </xdr:from>
    <xdr:to>
      <xdr:col>36</xdr:col>
      <xdr:colOff>165100</xdr:colOff>
      <xdr:row>98</xdr:row>
      <xdr:rowOff>130842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147369</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0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137208</xdr:rowOff>
    </xdr:from>
    <xdr:to>
      <xdr:col>85</xdr:col>
      <xdr:colOff>127000</xdr:colOff>
      <xdr:row>39</xdr:row>
      <xdr:rowOff>31782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652308"/>
          <a:ext cx="838200" cy="6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137208</xdr:rowOff>
    </xdr:from>
    <xdr:to>
      <xdr:col>81</xdr:col>
      <xdr:colOff>50800</xdr:colOff>
      <xdr:row>38</xdr:row>
      <xdr:rowOff>164065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652308"/>
          <a:ext cx="889000" cy="2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122025</xdr:rowOff>
    </xdr:from>
    <xdr:to>
      <xdr:col>76</xdr:col>
      <xdr:colOff>114300</xdr:colOff>
      <xdr:row>38</xdr:row>
      <xdr:rowOff>164065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37125"/>
          <a:ext cx="889000" cy="4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98594</xdr:rowOff>
    </xdr:from>
    <xdr:to>
      <xdr:col>71</xdr:col>
      <xdr:colOff>177800</xdr:colOff>
      <xdr:row>38</xdr:row>
      <xdr:rowOff>122025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13694"/>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18757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7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152432</xdr:rowOff>
    </xdr:from>
    <xdr:to>
      <xdr:col>85</xdr:col>
      <xdr:colOff>177800</xdr:colOff>
      <xdr:row>39</xdr:row>
      <xdr:rowOff>82582</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6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68527</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86408</xdr:rowOff>
    </xdr:from>
    <xdr:to>
      <xdr:col>81</xdr:col>
      <xdr:colOff>101600</xdr:colOff>
      <xdr:row>39</xdr:row>
      <xdr:rowOff>16558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33085</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7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113265</xdr:rowOff>
    </xdr:from>
    <xdr:to>
      <xdr:col>76</xdr:col>
      <xdr:colOff>165100</xdr:colOff>
      <xdr:row>39</xdr:row>
      <xdr:rowOff>43415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34542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2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71225</xdr:rowOff>
    </xdr:from>
    <xdr:to>
      <xdr:col>72</xdr:col>
      <xdr:colOff>38100</xdr:colOff>
      <xdr:row>39</xdr:row>
      <xdr:rowOff>1375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5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163952</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67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47794</xdr:rowOff>
    </xdr:from>
    <xdr:to>
      <xdr:col>67</xdr:col>
      <xdr:colOff>101600</xdr:colOff>
      <xdr:row>38</xdr:row>
      <xdr:rowOff>149394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165921</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3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8956</xdr:rowOff>
    </xdr:from>
    <xdr:to>
      <xdr:col>85</xdr:col>
      <xdr:colOff>127000</xdr:colOff>
      <xdr:row>78</xdr:row>
      <xdr:rowOff>49281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210606"/>
          <a:ext cx="838200" cy="21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1087</xdr:rowOff>
    </xdr:from>
    <xdr:to>
      <xdr:col>81</xdr:col>
      <xdr:colOff>50800</xdr:colOff>
      <xdr:row>78</xdr:row>
      <xdr:rowOff>49281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202737"/>
          <a:ext cx="889000" cy="2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1087</xdr:rowOff>
    </xdr:from>
    <xdr:to>
      <xdr:col>76</xdr:col>
      <xdr:colOff>114300</xdr:colOff>
      <xdr:row>78</xdr:row>
      <xdr:rowOff>52801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202737"/>
          <a:ext cx="889000" cy="2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4953</xdr:rowOff>
    </xdr:from>
    <xdr:to>
      <xdr:col>71</xdr:col>
      <xdr:colOff>177800</xdr:colOff>
      <xdr:row>78</xdr:row>
      <xdr:rowOff>52801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378053"/>
          <a:ext cx="889000" cy="4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129606</xdr:rowOff>
    </xdr:from>
    <xdr:to>
      <xdr:col>85</xdr:col>
      <xdr:colOff>177800</xdr:colOff>
      <xdr:row>77</xdr:row>
      <xdr:rowOff>59756</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1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152483</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01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169931</xdr:rowOff>
    </xdr:from>
    <xdr:to>
      <xdr:col>81</xdr:col>
      <xdr:colOff>101600</xdr:colOff>
      <xdr:row>78</xdr:row>
      <xdr:rowOff>100081</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3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91208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4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121737</xdr:rowOff>
    </xdr:from>
    <xdr:to>
      <xdr:col>76</xdr:col>
      <xdr:colOff>165100</xdr:colOff>
      <xdr:row>77</xdr:row>
      <xdr:rowOff>51887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1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68414</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2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2001</xdr:rowOff>
    </xdr:from>
    <xdr:to>
      <xdr:col>72</xdr:col>
      <xdr:colOff>38100</xdr:colOff>
      <xdr:row>78</xdr:row>
      <xdr:rowOff>103601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37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94728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4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125603</xdr:rowOff>
    </xdr:from>
    <xdr:to>
      <xdr:col>67</xdr:col>
      <xdr:colOff>101600</xdr:colOff>
      <xdr:row>78</xdr:row>
      <xdr:rowOff>55753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3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46880</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41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145938</xdr:rowOff>
    </xdr:from>
    <xdr:to>
      <xdr:col>85</xdr:col>
      <xdr:colOff>127000</xdr:colOff>
      <xdr:row>98</xdr:row>
      <xdr:rowOff>11742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776588"/>
          <a:ext cx="838200" cy="3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21596</xdr:rowOff>
    </xdr:from>
    <xdr:to>
      <xdr:col>81</xdr:col>
      <xdr:colOff>50800</xdr:colOff>
      <xdr:row>98</xdr:row>
      <xdr:rowOff>11742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652246"/>
          <a:ext cx="889000" cy="16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21596</xdr:rowOff>
    </xdr:from>
    <xdr:to>
      <xdr:col>76</xdr:col>
      <xdr:colOff>114300</xdr:colOff>
      <xdr:row>98</xdr:row>
      <xdr:rowOff>102707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652246"/>
          <a:ext cx="889000" cy="25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143141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7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69565</xdr:rowOff>
    </xdr:from>
    <xdr:to>
      <xdr:col>71</xdr:col>
      <xdr:colOff>177800</xdr:colOff>
      <xdr:row>98</xdr:row>
      <xdr:rowOff>102707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871665"/>
          <a:ext cx="889000" cy="3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148643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95138</xdr:rowOff>
    </xdr:from>
    <xdr:to>
      <xdr:col>85</xdr:col>
      <xdr:colOff>177800</xdr:colOff>
      <xdr:row>98</xdr:row>
      <xdr:rowOff>25288</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72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118015</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57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132392</xdr:rowOff>
    </xdr:from>
    <xdr:to>
      <xdr:col>81</xdr:col>
      <xdr:colOff>101600</xdr:colOff>
      <xdr:row>98</xdr:row>
      <xdr:rowOff>62542</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79069</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53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142246</xdr:rowOff>
    </xdr:from>
    <xdr:to>
      <xdr:col>76</xdr:col>
      <xdr:colOff>165100</xdr:colOff>
      <xdr:row>97</xdr:row>
      <xdr:rowOff>72396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60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88923</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37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51907</xdr:rowOff>
    </xdr:from>
    <xdr:to>
      <xdr:col>72</xdr:col>
      <xdr:colOff>38100</xdr:colOff>
      <xdr:row>98</xdr:row>
      <xdr:rowOff>153507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5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170034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2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18765</xdr:rowOff>
    </xdr:from>
    <xdr:to>
      <xdr:col>67</xdr:col>
      <xdr:colOff>101600</xdr:colOff>
      <xdr:row>98</xdr:row>
      <xdr:rowOff>120365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136892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59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135448</xdr:rowOff>
    </xdr:from>
    <xdr:to>
      <xdr:col>116</xdr:col>
      <xdr:colOff>63500</xdr:colOff>
      <xdr:row>58</xdr:row>
      <xdr:rowOff>135480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79548"/>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71696</xdr:rowOff>
    </xdr:from>
    <xdr:to>
      <xdr:col>111</xdr:col>
      <xdr:colOff>177800</xdr:colOff>
      <xdr:row>58</xdr:row>
      <xdr:rowOff>135448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15796"/>
          <a:ext cx="889000" cy="6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71696</xdr:rowOff>
    </xdr:from>
    <xdr:to>
      <xdr:col>107</xdr:col>
      <xdr:colOff>50800</xdr:colOff>
      <xdr:row>58</xdr:row>
      <xdr:rowOff>133386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15796"/>
          <a:ext cx="889000" cy="6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133386</xdr:rowOff>
    </xdr:from>
    <xdr:to>
      <xdr:col>102</xdr:col>
      <xdr:colOff>114300</xdr:colOff>
      <xdr:row>58</xdr:row>
      <xdr:rowOff>133441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77486"/>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84680</xdr:rowOff>
    </xdr:from>
    <xdr:to>
      <xdr:col>116</xdr:col>
      <xdr:colOff>114300</xdr:colOff>
      <xdr:row>59</xdr:row>
      <xdr:rowOff>14830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2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378565"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84648</xdr:rowOff>
    </xdr:from>
    <xdr:to>
      <xdr:col>112</xdr:col>
      <xdr:colOff>38100</xdr:colOff>
      <xdr:row>59</xdr:row>
      <xdr:rowOff>14798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2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5925</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10121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20896</xdr:rowOff>
    </xdr:from>
    <xdr:to>
      <xdr:col>107</xdr:col>
      <xdr:colOff>101600</xdr:colOff>
      <xdr:row>58</xdr:row>
      <xdr:rowOff>122496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996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139023</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67111" y="974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82586</xdr:rowOff>
    </xdr:from>
    <xdr:to>
      <xdr:col>102</xdr:col>
      <xdr:colOff>165100</xdr:colOff>
      <xdr:row>59</xdr:row>
      <xdr:rowOff>12736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3863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11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82641</xdr:rowOff>
    </xdr:from>
    <xdr:to>
      <xdr:col>98</xdr:col>
      <xdr:colOff>38100</xdr:colOff>
      <xdr:row>59</xdr:row>
      <xdr:rowOff>12791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1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76335</xdr:rowOff>
    </xdr:from>
    <xdr:to>
      <xdr:col>116</xdr:col>
      <xdr:colOff>63500</xdr:colOff>
      <xdr:row>76</xdr:row>
      <xdr:rowOff>152518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106535"/>
          <a:ext cx="838200" cy="7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117249</xdr:rowOff>
    </xdr:from>
    <xdr:to>
      <xdr:col>111</xdr:col>
      <xdr:colOff>177800</xdr:colOff>
      <xdr:row>76</xdr:row>
      <xdr:rowOff>152518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147449"/>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98842</xdr:rowOff>
    </xdr:from>
    <xdr:to>
      <xdr:col>107</xdr:col>
      <xdr:colOff>50800</xdr:colOff>
      <xdr:row>76</xdr:row>
      <xdr:rowOff>117249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129042"/>
          <a:ext cx="889000" cy="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65500</xdr:rowOff>
    </xdr:from>
    <xdr:to>
      <xdr:col>102</xdr:col>
      <xdr:colOff>114300</xdr:colOff>
      <xdr:row>76</xdr:row>
      <xdr:rowOff>98842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095700"/>
          <a:ext cx="8890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25535</xdr:rowOff>
    </xdr:from>
    <xdr:to>
      <xdr:col>116</xdr:col>
      <xdr:colOff>114300</xdr:colOff>
      <xdr:row>76</xdr:row>
      <xdr:rowOff>127135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05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48413</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0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101718</xdr:rowOff>
    </xdr:from>
    <xdr:to>
      <xdr:col>112</xdr:col>
      <xdr:colOff>38100</xdr:colOff>
      <xdr:row>77</xdr:row>
      <xdr:rowOff>31868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48395</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90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66449</xdr:rowOff>
    </xdr:from>
    <xdr:to>
      <xdr:col>107</xdr:col>
      <xdr:colOff>101600</xdr:colOff>
      <xdr:row>76</xdr:row>
      <xdr:rowOff>168049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0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13125</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87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48042</xdr:rowOff>
    </xdr:from>
    <xdr:to>
      <xdr:col>102</xdr:col>
      <xdr:colOff>165100</xdr:colOff>
      <xdr:row>76</xdr:row>
      <xdr:rowOff>149642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7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166170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85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14700</xdr:rowOff>
    </xdr:from>
    <xdr:to>
      <xdr:col>98</xdr:col>
      <xdr:colOff>38100</xdr:colOff>
      <xdr:row>76</xdr:row>
      <xdr:rowOff>116300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132827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82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2,342,303</a:t>
          </a:r>
          <a:r>
            <a:rPr kumimoji="1" lang="ja-JP" altLang="en-US" sz="1300">
              <a:latin typeface="ＭＳ Ｐゴシック" panose="020B0600070205080204" pitchFamily="50" charset="-128"/>
              <a:ea typeface="ＭＳ Ｐゴシック" panose="020B0600070205080204" pitchFamily="50" charset="-128"/>
            </a:rPr>
            <a:t>円（前年</a:t>
          </a:r>
          <a:r>
            <a:rPr kumimoji="1" lang="en-US" altLang="ja-JP" sz="1300">
              <a:latin typeface="ＭＳ Ｐゴシック" panose="020B0600070205080204" pitchFamily="50" charset="-128"/>
              <a:ea typeface="ＭＳ Ｐゴシック" panose="020B0600070205080204" pitchFamily="50" charset="-128"/>
            </a:rPr>
            <a:t>1,966,722</a:t>
          </a:r>
          <a:r>
            <a:rPr kumimoji="1" lang="ja-JP" altLang="en-US" sz="1300">
              <a:latin typeface="ＭＳ Ｐゴシック" panose="020B0600070205080204" pitchFamily="50" charset="-128"/>
              <a:ea typeface="ＭＳ Ｐゴシック" panose="020B0600070205080204" pitchFamily="50" charset="-128"/>
            </a:rPr>
            <a:t>円）となった。主な構成項目である人件費は住民一人当たり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396,309</a:t>
          </a:r>
          <a:r>
            <a:rPr kumimoji="1" lang="ja-JP" altLang="en-US" sz="1300">
              <a:latin typeface="ＭＳ Ｐゴシック" panose="020B0600070205080204" pitchFamily="50" charset="-128"/>
              <a:ea typeface="ＭＳ Ｐゴシック" panose="020B0600070205080204" pitchFamily="50" charset="-128"/>
            </a:rPr>
            <a:t>円、物件費は住民一人当たり</a:t>
          </a:r>
          <a:r>
            <a:rPr kumimoji="1" lang="en-US" altLang="ja-JP" sz="1300">
              <a:latin typeface="ＭＳ Ｐゴシック" panose="020B0600070205080204" pitchFamily="50" charset="-128"/>
              <a:ea typeface="ＭＳ Ｐゴシック" panose="020B0600070205080204" pitchFamily="50" charset="-128"/>
            </a:rPr>
            <a:t>586,254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円となっており、類似団体と比較しても高い水準となっている。補助費等は住民一人当たり</a:t>
          </a:r>
          <a:r>
            <a:rPr kumimoji="1" lang="en-US" altLang="ja-JP" sz="1300">
              <a:latin typeface="ＭＳ Ｐゴシック" panose="020B0600070205080204" pitchFamily="50" charset="-128"/>
              <a:ea typeface="ＭＳ Ｐゴシック" panose="020B0600070205080204" pitchFamily="50" charset="-128"/>
            </a:rPr>
            <a:t>135,844</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13,018</a:t>
          </a:r>
          <a:r>
            <a:rPr kumimoji="1" lang="ja-JP" altLang="en-US" sz="1300">
              <a:latin typeface="ＭＳ Ｐゴシック" panose="020B0600070205080204" pitchFamily="50" charset="-128"/>
              <a:ea typeface="ＭＳ Ｐゴシック" panose="020B0600070205080204" pitchFamily="50" charset="-128"/>
            </a:rPr>
            <a:t>円となっており、新型コロナ及び物価高騰対策に伴う補助事業の減少とみられる。公債費は任意繰上償還を行ったため住民一人当たり</a:t>
          </a:r>
          <a:r>
            <a:rPr kumimoji="1" lang="en-US" altLang="ja-JP" sz="1300">
              <a:latin typeface="ＭＳ Ｐゴシック" panose="020B0600070205080204" pitchFamily="50" charset="-128"/>
              <a:ea typeface="ＭＳ Ｐゴシック" panose="020B0600070205080204" pitchFamily="50" charset="-128"/>
            </a:rPr>
            <a:t>198,632</a:t>
          </a:r>
          <a:r>
            <a:rPr kumimoji="1" lang="ja-JP" altLang="en-US" sz="1300">
              <a:latin typeface="ＭＳ Ｐゴシック" panose="020B0600070205080204" pitchFamily="50" charset="-128"/>
              <a:ea typeface="ＭＳ Ｐゴシック" panose="020B0600070205080204" pitchFamily="50" charset="-128"/>
            </a:rPr>
            <a:t>円と増加している。普通建設事業費は住民一人当たり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472,175</a:t>
          </a:r>
          <a:r>
            <a:rPr kumimoji="1" lang="ja-JP" altLang="en-US" sz="1300">
              <a:latin typeface="ＭＳ Ｐゴシック" panose="020B0600070205080204" pitchFamily="50" charset="-128"/>
              <a:ea typeface="ＭＳ Ｐゴシック" panose="020B0600070205080204" pitchFamily="50" charset="-128"/>
            </a:rPr>
            <a:t>円となっており、小中学校の建替と母島保育施設整備の影響が大きい。国庫補助事業や東京都事業及び単独事業との調整及び負担の平準化を図りながら進めていく必要がある。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2,600
2,568
113.04
6,089,989
5,739,118
286,777
2,211,004
2,413,026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82804</xdr:rowOff>
    </xdr:from>
    <xdr:to>
      <xdr:col>24</xdr:col>
      <xdr:colOff>63500</xdr:colOff>
      <xdr:row>37</xdr:row>
      <xdr:rowOff>125933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6454"/>
          <a:ext cx="8382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125933</xdr:rowOff>
    </xdr:from>
    <xdr:to>
      <xdr:col>19</xdr:col>
      <xdr:colOff>177800</xdr:colOff>
      <xdr:row>37</xdr:row>
      <xdr:rowOff>130327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69583"/>
          <a:ext cx="8890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104064</xdr:rowOff>
    </xdr:from>
    <xdr:to>
      <xdr:col>15</xdr:col>
      <xdr:colOff>50800</xdr:colOff>
      <xdr:row>37</xdr:row>
      <xdr:rowOff>130327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47714"/>
          <a:ext cx="889000" cy="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85979</xdr:rowOff>
    </xdr:from>
    <xdr:to>
      <xdr:col>10</xdr:col>
      <xdr:colOff>114300</xdr:colOff>
      <xdr:row>37</xdr:row>
      <xdr:rowOff>104064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29629"/>
          <a:ext cx="8890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32004</xdr:rowOff>
    </xdr:from>
    <xdr:to>
      <xdr:col>24</xdr:col>
      <xdr:colOff>114300</xdr:colOff>
      <xdr:row>37</xdr:row>
      <xdr:rowOff>133604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54881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75133</xdr:rowOff>
    </xdr:from>
    <xdr:to>
      <xdr:col>20</xdr:col>
      <xdr:colOff>38100</xdr:colOff>
      <xdr:row>38</xdr:row>
      <xdr:rowOff>5283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167860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79527</xdr:rowOff>
    </xdr:from>
    <xdr:to>
      <xdr:col>15</xdr:col>
      <xdr:colOff>101600</xdr:colOff>
      <xdr:row>38</xdr:row>
      <xdr:rowOff>9677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26204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9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53264</xdr:rowOff>
    </xdr:from>
    <xdr:to>
      <xdr:col>10</xdr:col>
      <xdr:colOff>165100</xdr:colOff>
      <xdr:row>37</xdr:row>
      <xdr:rowOff>154864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171391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35179</xdr:rowOff>
    </xdr:from>
    <xdr:to>
      <xdr:col>6</xdr:col>
      <xdr:colOff>38100</xdr:colOff>
      <xdr:row>37</xdr:row>
      <xdr:rowOff>136779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153306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9018</xdr:rowOff>
    </xdr:from>
    <xdr:to>
      <xdr:col>24</xdr:col>
      <xdr:colOff>63500</xdr:colOff>
      <xdr:row>58</xdr:row>
      <xdr:rowOff>10285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53118"/>
          <a:ext cx="8382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144804</xdr:rowOff>
    </xdr:from>
    <xdr:to>
      <xdr:col>19</xdr:col>
      <xdr:colOff>177800</xdr:colOff>
      <xdr:row>58</xdr:row>
      <xdr:rowOff>9018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17454"/>
          <a:ext cx="889000" cy="3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144804</xdr:rowOff>
    </xdr:from>
    <xdr:to>
      <xdr:col>15</xdr:col>
      <xdr:colOff>50800</xdr:colOff>
      <xdr:row>57</xdr:row>
      <xdr:rowOff>169397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17454"/>
          <a:ext cx="889000" cy="2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169397</xdr:rowOff>
    </xdr:from>
    <xdr:to>
      <xdr:col>10</xdr:col>
      <xdr:colOff>114300</xdr:colOff>
      <xdr:row>58</xdr:row>
      <xdr:rowOff>31834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42047"/>
          <a:ext cx="889000" cy="3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130935</xdr:rowOff>
    </xdr:from>
    <xdr:to>
      <xdr:col>24</xdr:col>
      <xdr:colOff>114300</xdr:colOff>
      <xdr:row>58</xdr:row>
      <xdr:rowOff>61085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90312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9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129668</xdr:rowOff>
    </xdr:from>
    <xdr:to>
      <xdr:col>20</xdr:col>
      <xdr:colOff>38100</xdr:colOff>
      <xdr:row>58</xdr:row>
      <xdr:rowOff>59818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0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76345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7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94004</xdr:rowOff>
    </xdr:from>
    <xdr:to>
      <xdr:col>15</xdr:col>
      <xdr:colOff>101600</xdr:colOff>
      <xdr:row>58</xdr:row>
      <xdr:rowOff>24154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6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40681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4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118597</xdr:rowOff>
    </xdr:from>
    <xdr:to>
      <xdr:col>10</xdr:col>
      <xdr:colOff>165100</xdr:colOff>
      <xdr:row>58</xdr:row>
      <xdr:rowOff>48747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9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65274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6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152484</xdr:rowOff>
    </xdr:from>
    <xdr:to>
      <xdr:col>6</xdr:col>
      <xdr:colOff>38100</xdr:colOff>
      <xdr:row>58</xdr:row>
      <xdr:rowOff>82634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99161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96609</xdr:rowOff>
    </xdr:from>
    <xdr:to>
      <xdr:col>24</xdr:col>
      <xdr:colOff>63500</xdr:colOff>
      <xdr:row>76</xdr:row>
      <xdr:rowOff>31834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783909"/>
          <a:ext cx="838200" cy="27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264</xdr:rowOff>
    </xdr:from>
    <xdr:to>
      <xdr:col>19</xdr:col>
      <xdr:colOff>177800</xdr:colOff>
      <xdr:row>76</xdr:row>
      <xdr:rowOff>31834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859014"/>
          <a:ext cx="889000" cy="20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158608</xdr:rowOff>
    </xdr:from>
    <xdr:to>
      <xdr:col>15</xdr:col>
      <xdr:colOff>50800</xdr:colOff>
      <xdr:row>75</xdr:row>
      <xdr:rowOff>264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674458"/>
          <a:ext cx="889000" cy="18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158608</xdr:rowOff>
    </xdr:from>
    <xdr:to>
      <xdr:col>10</xdr:col>
      <xdr:colOff>114300</xdr:colOff>
      <xdr:row>76</xdr:row>
      <xdr:rowOff>39185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674458"/>
          <a:ext cx="889000" cy="39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45809</xdr:rowOff>
    </xdr:from>
    <xdr:to>
      <xdr:col>24</xdr:col>
      <xdr:colOff>114300</xdr:colOff>
      <xdr:row>74</xdr:row>
      <xdr:rowOff>147409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68686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8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152484</xdr:rowOff>
    </xdr:from>
    <xdr:to>
      <xdr:col>20</xdr:col>
      <xdr:colOff>38100</xdr:colOff>
      <xdr:row>76</xdr:row>
      <xdr:rowOff>82634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99161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8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120914</xdr:rowOff>
    </xdr:from>
    <xdr:to>
      <xdr:col>15</xdr:col>
      <xdr:colOff>101600</xdr:colOff>
      <xdr:row>75</xdr:row>
      <xdr:rowOff>51064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0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67591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58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107808</xdr:rowOff>
    </xdr:from>
    <xdr:to>
      <xdr:col>10</xdr:col>
      <xdr:colOff>165100</xdr:colOff>
      <xdr:row>74</xdr:row>
      <xdr:rowOff>37958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6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54485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39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159835</xdr:rowOff>
    </xdr:from>
    <xdr:to>
      <xdr:col>6</xdr:col>
      <xdr:colOff>38100</xdr:colOff>
      <xdr:row>76</xdr:row>
      <xdr:rowOff>89985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106511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9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111444</xdr:rowOff>
    </xdr:from>
    <xdr:to>
      <xdr:col>24</xdr:col>
      <xdr:colOff>63500</xdr:colOff>
      <xdr:row>91</xdr:row>
      <xdr:rowOff>113277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5713394"/>
          <a:ext cx="838200" cy="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74921</xdr:rowOff>
    </xdr:from>
    <xdr:to>
      <xdr:col>19</xdr:col>
      <xdr:colOff>177800</xdr:colOff>
      <xdr:row>91</xdr:row>
      <xdr:rowOff>113277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5676871"/>
          <a:ext cx="889000" cy="3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74921</xdr:rowOff>
    </xdr:from>
    <xdr:to>
      <xdr:col>15</xdr:col>
      <xdr:colOff>50800</xdr:colOff>
      <xdr:row>92</xdr:row>
      <xdr:rowOff>41539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5676871"/>
          <a:ext cx="889000" cy="13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31772</xdr:rowOff>
    </xdr:from>
    <xdr:to>
      <xdr:col>10</xdr:col>
      <xdr:colOff>114300</xdr:colOff>
      <xdr:row>92</xdr:row>
      <xdr:rowOff>41539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5805172"/>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60644</xdr:rowOff>
    </xdr:from>
    <xdr:to>
      <xdr:col>24</xdr:col>
      <xdr:colOff>114300</xdr:colOff>
      <xdr:row>91</xdr:row>
      <xdr:rowOff>162244</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566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83521</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551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62477</xdr:rowOff>
    </xdr:from>
    <xdr:to>
      <xdr:col>20</xdr:col>
      <xdr:colOff>38100</xdr:colOff>
      <xdr:row>91</xdr:row>
      <xdr:rowOff>164077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56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9154</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543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24121</xdr:rowOff>
    </xdr:from>
    <xdr:to>
      <xdr:col>15</xdr:col>
      <xdr:colOff>101600</xdr:colOff>
      <xdr:row>91</xdr:row>
      <xdr:rowOff>125721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56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142248</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540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162189</xdr:rowOff>
    </xdr:from>
    <xdr:to>
      <xdr:col>10</xdr:col>
      <xdr:colOff>165100</xdr:colOff>
      <xdr:row>92</xdr:row>
      <xdr:rowOff>92339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57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108866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553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152422</xdr:rowOff>
    </xdr:from>
    <xdr:to>
      <xdr:col>6</xdr:col>
      <xdr:colOff>38100</xdr:colOff>
      <xdr:row>92</xdr:row>
      <xdr:rowOff>82572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575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99099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552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9207</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95757"/>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9207</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95757"/>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129857</xdr:rowOff>
    </xdr:from>
    <xdr:to>
      <xdr:col>41</xdr:col>
      <xdr:colOff>101600</xdr:colOff>
      <xdr:row>39</xdr:row>
      <xdr:rowOff>60007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51134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7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23571</xdr:rowOff>
    </xdr:from>
    <xdr:to>
      <xdr:col>55</xdr:col>
      <xdr:colOff>0</xdr:colOff>
      <xdr:row>59</xdr:row>
      <xdr:rowOff>28808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139121"/>
          <a:ext cx="838200" cy="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28808</xdr:rowOff>
    </xdr:from>
    <xdr:to>
      <xdr:col>50</xdr:col>
      <xdr:colOff>114300</xdr:colOff>
      <xdr:row>59</xdr:row>
      <xdr:rowOff>39507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44358"/>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144904</xdr:rowOff>
    </xdr:from>
    <xdr:to>
      <xdr:col>45</xdr:col>
      <xdr:colOff>177800</xdr:colOff>
      <xdr:row>59</xdr:row>
      <xdr:rowOff>39507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89004"/>
          <a:ext cx="889000" cy="6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144904</xdr:rowOff>
    </xdr:from>
    <xdr:to>
      <xdr:col>41</xdr:col>
      <xdr:colOff>50800</xdr:colOff>
      <xdr:row>59</xdr:row>
      <xdr:rowOff>60010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89004"/>
          <a:ext cx="889000" cy="8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144221</xdr:rowOff>
    </xdr:from>
    <xdr:to>
      <xdr:col>55</xdr:col>
      <xdr:colOff>50800</xdr:colOff>
      <xdr:row>59</xdr:row>
      <xdr:rowOff>74371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76185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2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149458</xdr:rowOff>
    </xdr:from>
    <xdr:to>
      <xdr:col>50</xdr:col>
      <xdr:colOff>165100</xdr:colOff>
      <xdr:row>59</xdr:row>
      <xdr:rowOff>79608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70735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8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160157</xdr:rowOff>
    </xdr:from>
    <xdr:to>
      <xdr:col>46</xdr:col>
      <xdr:colOff>38100</xdr:colOff>
      <xdr:row>59</xdr:row>
      <xdr:rowOff>90307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10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81434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9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94104</xdr:rowOff>
    </xdr:from>
    <xdr:to>
      <xdr:col>41</xdr:col>
      <xdr:colOff>101600</xdr:colOff>
      <xdr:row>59</xdr:row>
      <xdr:rowOff>24254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15381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13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9210</xdr:rowOff>
    </xdr:from>
    <xdr:to>
      <xdr:col>36</xdr:col>
      <xdr:colOff>165100</xdr:colOff>
      <xdr:row>59</xdr:row>
      <xdr:rowOff>110810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1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101937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2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48416</xdr:rowOff>
    </xdr:from>
    <xdr:to>
      <xdr:col>55</xdr:col>
      <xdr:colOff>0</xdr:colOff>
      <xdr:row>78</xdr:row>
      <xdr:rowOff>88181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21516"/>
          <a:ext cx="838200" cy="3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55524</xdr:rowOff>
    </xdr:from>
    <xdr:to>
      <xdr:col>50</xdr:col>
      <xdr:colOff>114300</xdr:colOff>
      <xdr:row>78</xdr:row>
      <xdr:rowOff>88181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286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49360</xdr:rowOff>
    </xdr:from>
    <xdr:to>
      <xdr:col>45</xdr:col>
      <xdr:colOff>177800</xdr:colOff>
      <xdr:row>78</xdr:row>
      <xdr:rowOff>55524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22460"/>
          <a:ext cx="889000" cy="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49360</xdr:rowOff>
    </xdr:from>
    <xdr:to>
      <xdr:col>41</xdr:col>
      <xdr:colOff>50800</xdr:colOff>
      <xdr:row>78</xdr:row>
      <xdr:rowOff>84449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22460"/>
          <a:ext cx="889000" cy="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169066</xdr:rowOff>
    </xdr:from>
    <xdr:to>
      <xdr:col>55</xdr:col>
      <xdr:colOff>50800</xdr:colOff>
      <xdr:row>78</xdr:row>
      <xdr:rowOff>99216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128443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37381</xdr:rowOff>
    </xdr:from>
    <xdr:to>
      <xdr:col>50</xdr:col>
      <xdr:colOff>165100</xdr:colOff>
      <xdr:row>78</xdr:row>
      <xdr:rowOff>138981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130108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0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4724</xdr:rowOff>
    </xdr:from>
    <xdr:to>
      <xdr:col>46</xdr:col>
      <xdr:colOff>38100</xdr:colOff>
      <xdr:row>78</xdr:row>
      <xdr:rowOff>106324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122851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1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170010</xdr:rowOff>
    </xdr:from>
    <xdr:to>
      <xdr:col>41</xdr:col>
      <xdr:colOff>101600</xdr:colOff>
      <xdr:row>78</xdr:row>
      <xdr:rowOff>100160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91287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6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33649</xdr:rowOff>
    </xdr:from>
    <xdr:to>
      <xdr:col>36</xdr:col>
      <xdr:colOff>165100</xdr:colOff>
      <xdr:row>78</xdr:row>
      <xdr:rowOff>135249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126376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9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141475</xdr:rowOff>
    </xdr:from>
    <xdr:to>
      <xdr:col>55</xdr:col>
      <xdr:colOff>0</xdr:colOff>
      <xdr:row>98</xdr:row>
      <xdr:rowOff>156722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943575"/>
          <a:ext cx="8382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137995</xdr:rowOff>
    </xdr:from>
    <xdr:to>
      <xdr:col>50</xdr:col>
      <xdr:colOff>114300</xdr:colOff>
      <xdr:row>98</xdr:row>
      <xdr:rowOff>141475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40095"/>
          <a:ext cx="8890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74188</xdr:rowOff>
    </xdr:from>
    <xdr:to>
      <xdr:col>45</xdr:col>
      <xdr:colOff>177800</xdr:colOff>
      <xdr:row>98</xdr:row>
      <xdr:rowOff>137995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76288"/>
          <a:ext cx="889000" cy="6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74188</xdr:rowOff>
    </xdr:from>
    <xdr:to>
      <xdr:col>41</xdr:col>
      <xdr:colOff>50800</xdr:colOff>
      <xdr:row>98</xdr:row>
      <xdr:rowOff>113810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76288"/>
          <a:ext cx="889000" cy="3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105922</xdr:rowOff>
    </xdr:from>
    <xdr:to>
      <xdr:col>55</xdr:col>
      <xdr:colOff>50800</xdr:colOff>
      <xdr:row>99</xdr:row>
      <xdr:rowOff>36072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20849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2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90675</xdr:rowOff>
    </xdr:from>
    <xdr:to>
      <xdr:col>50</xdr:col>
      <xdr:colOff>165100</xdr:colOff>
      <xdr:row>99</xdr:row>
      <xdr:rowOff>20825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11952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8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87195</xdr:rowOff>
    </xdr:from>
    <xdr:to>
      <xdr:col>46</xdr:col>
      <xdr:colOff>38100</xdr:colOff>
      <xdr:row>99</xdr:row>
      <xdr:rowOff>17345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8472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8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23388</xdr:rowOff>
    </xdr:from>
    <xdr:to>
      <xdr:col>41</xdr:col>
      <xdr:colOff>101600</xdr:colOff>
      <xdr:row>98</xdr:row>
      <xdr:rowOff>124988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2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141515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60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63010</xdr:rowOff>
    </xdr:from>
    <xdr:to>
      <xdr:col>36</xdr:col>
      <xdr:colOff>165100</xdr:colOff>
      <xdr:row>98</xdr:row>
      <xdr:rowOff>164610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6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155737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95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30324</xdr:rowOff>
    </xdr:from>
    <xdr:to>
      <xdr:col>85</xdr:col>
      <xdr:colOff>127000</xdr:colOff>
      <xdr:row>38</xdr:row>
      <xdr:rowOff>49284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545424"/>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20759</xdr:rowOff>
    </xdr:from>
    <xdr:to>
      <xdr:col>81</xdr:col>
      <xdr:colOff>50800</xdr:colOff>
      <xdr:row>38</xdr:row>
      <xdr:rowOff>49284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535859"/>
          <a:ext cx="889000" cy="2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20759</xdr:rowOff>
    </xdr:from>
    <xdr:to>
      <xdr:col>76</xdr:col>
      <xdr:colOff>114300</xdr:colOff>
      <xdr:row>38</xdr:row>
      <xdr:rowOff>42129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35859"/>
          <a:ext cx="889000" cy="2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42129</xdr:rowOff>
    </xdr:from>
    <xdr:to>
      <xdr:col>71</xdr:col>
      <xdr:colOff>177800</xdr:colOff>
      <xdr:row>38</xdr:row>
      <xdr:rowOff>51931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557229"/>
          <a:ext cx="889000" cy="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150974</xdr:rowOff>
    </xdr:from>
    <xdr:to>
      <xdr:col>85</xdr:col>
      <xdr:colOff>177800</xdr:colOff>
      <xdr:row>38</xdr:row>
      <xdr:rowOff>81124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9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65901</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0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169934</xdr:rowOff>
    </xdr:from>
    <xdr:to>
      <xdr:col>81</xdr:col>
      <xdr:colOff>101600</xdr:colOff>
      <xdr:row>38</xdr:row>
      <xdr:rowOff>100084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51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91211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60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141410</xdr:rowOff>
    </xdr:from>
    <xdr:to>
      <xdr:col>76</xdr:col>
      <xdr:colOff>165100</xdr:colOff>
      <xdr:row>38</xdr:row>
      <xdr:rowOff>71560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62686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7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162779</xdr:rowOff>
    </xdr:from>
    <xdr:to>
      <xdr:col>72</xdr:col>
      <xdr:colOff>38100</xdr:colOff>
      <xdr:row>38</xdr:row>
      <xdr:rowOff>92929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50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84056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9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1131</xdr:rowOff>
    </xdr:from>
    <xdr:to>
      <xdr:col>67</xdr:col>
      <xdr:colOff>101600</xdr:colOff>
      <xdr:row>38</xdr:row>
      <xdr:rowOff>102731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93858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0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29863</xdr:rowOff>
    </xdr:from>
    <xdr:to>
      <xdr:col>85</xdr:col>
      <xdr:colOff>127000</xdr:colOff>
      <xdr:row>58</xdr:row>
      <xdr:rowOff>53157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73963"/>
          <a:ext cx="8382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53157</xdr:rowOff>
    </xdr:from>
    <xdr:to>
      <xdr:col>81</xdr:col>
      <xdr:colOff>50800</xdr:colOff>
      <xdr:row>58</xdr:row>
      <xdr:rowOff>86544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97257"/>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86544</xdr:rowOff>
    </xdr:from>
    <xdr:to>
      <xdr:col>76</xdr:col>
      <xdr:colOff>114300</xdr:colOff>
      <xdr:row>58</xdr:row>
      <xdr:rowOff>123512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30644"/>
          <a:ext cx="8890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123512</xdr:rowOff>
    </xdr:from>
    <xdr:to>
      <xdr:col>71</xdr:col>
      <xdr:colOff>177800</xdr:colOff>
      <xdr:row>58</xdr:row>
      <xdr:rowOff>136995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67612"/>
          <a:ext cx="889000" cy="1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150513</xdr:rowOff>
    </xdr:from>
    <xdr:to>
      <xdr:col>85</xdr:col>
      <xdr:colOff>177800</xdr:colOff>
      <xdr:row>58</xdr:row>
      <xdr:rowOff>80663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1940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7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2357</xdr:rowOff>
    </xdr:from>
    <xdr:to>
      <xdr:col>81</xdr:col>
      <xdr:colOff>101600</xdr:colOff>
      <xdr:row>58</xdr:row>
      <xdr:rowOff>103957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120484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72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35744</xdr:rowOff>
    </xdr:from>
    <xdr:to>
      <xdr:col>76</xdr:col>
      <xdr:colOff>165100</xdr:colOff>
      <xdr:row>58</xdr:row>
      <xdr:rowOff>137344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153871</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5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72712</xdr:rowOff>
    </xdr:from>
    <xdr:to>
      <xdr:col>72</xdr:col>
      <xdr:colOff>38100</xdr:colOff>
      <xdr:row>59</xdr:row>
      <xdr:rowOff>2862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1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165439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1010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86195</xdr:rowOff>
    </xdr:from>
    <xdr:to>
      <xdr:col>67</xdr:col>
      <xdr:colOff>101600</xdr:colOff>
      <xdr:row>59</xdr:row>
      <xdr:rowOff>16345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59</xdr:row>
      <xdr:rowOff>7472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1012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137209</xdr:rowOff>
    </xdr:from>
    <xdr:to>
      <xdr:col>85</xdr:col>
      <xdr:colOff>127000</xdr:colOff>
      <xdr:row>79</xdr:row>
      <xdr:rowOff>31781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10309"/>
          <a:ext cx="838200" cy="6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137209</xdr:rowOff>
    </xdr:from>
    <xdr:to>
      <xdr:col>81</xdr:col>
      <xdr:colOff>50800</xdr:colOff>
      <xdr:row>78</xdr:row>
      <xdr:rowOff>164064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10309"/>
          <a:ext cx="889000" cy="2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122025</xdr:rowOff>
    </xdr:from>
    <xdr:to>
      <xdr:col>76</xdr:col>
      <xdr:colOff>114300</xdr:colOff>
      <xdr:row>78</xdr:row>
      <xdr:rowOff>164064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95125"/>
          <a:ext cx="889000" cy="4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98594</xdr:rowOff>
    </xdr:from>
    <xdr:to>
      <xdr:col>71</xdr:col>
      <xdr:colOff>177800</xdr:colOff>
      <xdr:row>78</xdr:row>
      <xdr:rowOff>122025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471694"/>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18758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152431</xdr:rowOff>
    </xdr:from>
    <xdr:to>
      <xdr:col>85</xdr:col>
      <xdr:colOff>177800</xdr:colOff>
      <xdr:row>79</xdr:row>
      <xdr:rowOff>82581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68526</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86409</xdr:rowOff>
    </xdr:from>
    <xdr:to>
      <xdr:col>81</xdr:col>
      <xdr:colOff>101600</xdr:colOff>
      <xdr:row>79</xdr:row>
      <xdr:rowOff>16559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5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33086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113264</xdr:rowOff>
    </xdr:from>
    <xdr:to>
      <xdr:col>76</xdr:col>
      <xdr:colOff>165100</xdr:colOff>
      <xdr:row>79</xdr:row>
      <xdr:rowOff>43414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34541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57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71225</xdr:rowOff>
    </xdr:from>
    <xdr:to>
      <xdr:col>72</xdr:col>
      <xdr:colOff>38100</xdr:colOff>
      <xdr:row>79</xdr:row>
      <xdr:rowOff>1375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4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163952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53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47794</xdr:rowOff>
    </xdr:from>
    <xdr:to>
      <xdr:col>67</xdr:col>
      <xdr:colOff>101600</xdr:colOff>
      <xdr:row>78</xdr:row>
      <xdr:rowOff>149394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165921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1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8956</xdr:rowOff>
    </xdr:from>
    <xdr:to>
      <xdr:col>85</xdr:col>
      <xdr:colOff>127000</xdr:colOff>
      <xdr:row>98</xdr:row>
      <xdr:rowOff>49281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39606"/>
          <a:ext cx="838200" cy="21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1087</xdr:rowOff>
    </xdr:from>
    <xdr:to>
      <xdr:col>81</xdr:col>
      <xdr:colOff>50800</xdr:colOff>
      <xdr:row>98</xdr:row>
      <xdr:rowOff>49281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631737"/>
          <a:ext cx="889000" cy="2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1087</xdr:rowOff>
    </xdr:from>
    <xdr:to>
      <xdr:col>76</xdr:col>
      <xdr:colOff>114300</xdr:colOff>
      <xdr:row>98</xdr:row>
      <xdr:rowOff>52801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31737"/>
          <a:ext cx="889000" cy="2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4953</xdr:rowOff>
    </xdr:from>
    <xdr:to>
      <xdr:col>71</xdr:col>
      <xdr:colOff>177800</xdr:colOff>
      <xdr:row>98</xdr:row>
      <xdr:rowOff>52801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807053"/>
          <a:ext cx="889000" cy="4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129606</xdr:rowOff>
    </xdr:from>
    <xdr:to>
      <xdr:col>85</xdr:col>
      <xdr:colOff>177800</xdr:colOff>
      <xdr:row>97</xdr:row>
      <xdr:rowOff>59756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8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152483</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169931</xdr:rowOff>
    </xdr:from>
    <xdr:to>
      <xdr:col>81</xdr:col>
      <xdr:colOff>101600</xdr:colOff>
      <xdr:row>98</xdr:row>
      <xdr:rowOff>100081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0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91208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89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121737</xdr:rowOff>
    </xdr:from>
    <xdr:to>
      <xdr:col>76</xdr:col>
      <xdr:colOff>165100</xdr:colOff>
      <xdr:row>97</xdr:row>
      <xdr:rowOff>51887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68414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35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2001</xdr:rowOff>
    </xdr:from>
    <xdr:to>
      <xdr:col>72</xdr:col>
      <xdr:colOff>38100</xdr:colOff>
      <xdr:row>98</xdr:row>
      <xdr:rowOff>103601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94728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9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125603</xdr:rowOff>
    </xdr:from>
    <xdr:to>
      <xdr:col>67</xdr:col>
      <xdr:colOff>101600</xdr:colOff>
      <xdr:row>98</xdr:row>
      <xdr:rowOff>55753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46880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84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566,122</a:t>
          </a:r>
          <a:r>
            <a:rPr kumimoji="1" lang="ja-JP" altLang="en-US" sz="1300">
              <a:latin typeface="ＭＳ Ｐゴシック" panose="020B0600070205080204" pitchFamily="50" charset="-128"/>
              <a:ea typeface="ＭＳ Ｐゴシック" panose="020B0600070205080204" pitchFamily="50" charset="-128"/>
            </a:rPr>
            <a:t>円となり前年比△</a:t>
          </a:r>
          <a:r>
            <a:rPr kumimoji="1" lang="en-US" altLang="ja-JP" sz="1300">
              <a:latin typeface="ＭＳ Ｐゴシック" panose="020B0600070205080204" pitchFamily="50" charset="-128"/>
              <a:ea typeface="ＭＳ Ｐゴシック" panose="020B0600070205080204" pitchFamily="50" charset="-128"/>
            </a:rPr>
            <a:t>5,541</a:t>
          </a:r>
          <a:r>
            <a:rPr kumimoji="1" lang="ja-JP" altLang="en-US" sz="1300">
              <a:latin typeface="ＭＳ Ｐゴシック" panose="020B0600070205080204" pitchFamily="50" charset="-128"/>
              <a:ea typeface="ＭＳ Ｐゴシック" panose="020B0600070205080204" pitchFamily="50" charset="-128"/>
            </a:rPr>
            <a:t>円の減となった。新型コロナウイルス感染症対策の減少と前年度の用地購入費が影響している。民生費は、住民一人当たり</a:t>
          </a:r>
          <a:r>
            <a:rPr kumimoji="1" lang="en-US" altLang="ja-JP" sz="1300">
              <a:latin typeface="ＭＳ Ｐゴシック" panose="020B0600070205080204" pitchFamily="50" charset="-128"/>
              <a:ea typeface="ＭＳ Ｐゴシック" panose="020B0600070205080204" pitchFamily="50" charset="-128"/>
            </a:rPr>
            <a:t>363,195</a:t>
          </a:r>
          <a:r>
            <a:rPr kumimoji="1" lang="ja-JP" altLang="en-US" sz="1300">
              <a:latin typeface="ＭＳ Ｐゴシック" panose="020B0600070205080204" pitchFamily="50" charset="-128"/>
              <a:ea typeface="ＭＳ Ｐゴシック" panose="020B0600070205080204" pitchFamily="50" charset="-128"/>
            </a:rPr>
            <a:t>円となり前年比</a:t>
          </a:r>
          <a:r>
            <a:rPr kumimoji="1" lang="en-US" altLang="ja-JP" sz="1300">
              <a:latin typeface="ＭＳ Ｐゴシック" panose="020B0600070205080204" pitchFamily="50" charset="-128"/>
              <a:ea typeface="ＭＳ Ｐゴシック" panose="020B0600070205080204" pitchFamily="50" charset="-128"/>
            </a:rPr>
            <a:t>85,165</a:t>
          </a:r>
          <a:r>
            <a:rPr kumimoji="1" lang="ja-JP" altLang="en-US" sz="1300">
              <a:latin typeface="ＭＳ Ｐゴシック" panose="020B0600070205080204" pitchFamily="50" charset="-128"/>
              <a:ea typeface="ＭＳ Ｐゴシック" panose="020B0600070205080204" pitchFamily="50" charset="-128"/>
            </a:rPr>
            <a:t>円の増で、父島及び母島保育施設整備に係る事業費の増が影響している。衛生費は、住民一人当たり</a:t>
          </a:r>
          <a:r>
            <a:rPr kumimoji="1" lang="en-US" altLang="ja-JP" sz="1300">
              <a:latin typeface="ＭＳ Ｐゴシック" panose="020B0600070205080204" pitchFamily="50" charset="-128"/>
              <a:ea typeface="ＭＳ Ｐゴシック" panose="020B0600070205080204" pitchFamily="50" charset="-128"/>
            </a:rPr>
            <a:t>537,360</a:t>
          </a:r>
          <a:r>
            <a:rPr kumimoji="1" lang="ja-JP" altLang="en-US" sz="1300">
              <a:latin typeface="ＭＳ Ｐゴシック" panose="020B0600070205080204" pitchFamily="50" charset="-128"/>
              <a:ea typeface="ＭＳ Ｐゴシック" panose="020B0600070205080204" pitchFamily="50" charset="-128"/>
            </a:rPr>
            <a:t>円となり</a:t>
          </a:r>
          <a:r>
            <a:rPr kumimoji="1" lang="en-US" altLang="ja-JP" sz="1300">
              <a:latin typeface="ＭＳ Ｐゴシック" panose="020B0600070205080204" pitchFamily="50" charset="-128"/>
              <a:ea typeface="ＭＳ Ｐゴシック" panose="020B0600070205080204" pitchFamily="50" charset="-128"/>
            </a:rPr>
            <a:t>801</a:t>
          </a:r>
          <a:r>
            <a:rPr kumimoji="1" lang="ja-JP" altLang="en-US" sz="1300">
              <a:latin typeface="ＭＳ Ｐゴシック" panose="020B0600070205080204" pitchFamily="50" charset="-128"/>
              <a:ea typeface="ＭＳ Ｐゴシック" panose="020B0600070205080204" pitchFamily="50" charset="-128"/>
            </a:rPr>
            <a:t>円の増で、類似団体と比較するとかなり高額になっているが、医療機関における人員配置及び運営経費、清掃施設における廃棄物対策や施設維持運営経費が大きな要因となっている。教育費は</a:t>
          </a:r>
          <a:r>
            <a:rPr kumimoji="1" lang="en-US" altLang="ja-JP" sz="1300">
              <a:latin typeface="ＭＳ Ｐゴシック" panose="020B0600070205080204" pitchFamily="50" charset="-128"/>
              <a:ea typeface="ＭＳ Ｐゴシック" panose="020B0600070205080204" pitchFamily="50" charset="-128"/>
            </a:rPr>
            <a:t>244,144</a:t>
          </a:r>
          <a:r>
            <a:rPr kumimoji="1" lang="ja-JP" altLang="en-US" sz="1300">
              <a:latin typeface="ＭＳ Ｐゴシック" panose="020B0600070205080204" pitchFamily="50" charset="-128"/>
              <a:ea typeface="ＭＳ Ｐゴシック" panose="020B0600070205080204" pitchFamily="50" charset="-128"/>
            </a:rPr>
            <a:t>円となり前年比</a:t>
          </a:r>
          <a:r>
            <a:rPr kumimoji="1" lang="en-US" altLang="ja-JP" sz="1300">
              <a:latin typeface="ＭＳ Ｐゴシック" panose="020B0600070205080204" pitchFamily="50" charset="-128"/>
              <a:ea typeface="ＭＳ Ｐゴシック" panose="020B0600070205080204" pitchFamily="50" charset="-128"/>
            </a:rPr>
            <a:t>30,571</a:t>
          </a:r>
          <a:r>
            <a:rPr kumimoji="1" lang="ja-JP" altLang="en-US" sz="1300">
              <a:latin typeface="ＭＳ Ｐゴシック" panose="020B0600070205080204" pitchFamily="50" charset="-128"/>
              <a:ea typeface="ＭＳ Ｐゴシック" panose="020B0600070205080204" pitchFamily="50" charset="-128"/>
            </a:rPr>
            <a:t>円の増で、学校の建替工事が始まったことに起因している。公債費は繰上償還を実施したため住民一人当たり</a:t>
          </a:r>
          <a:r>
            <a:rPr kumimoji="1" lang="en-US" altLang="ja-JP" sz="1300">
              <a:latin typeface="ＭＳ Ｐゴシック" panose="020B0600070205080204" pitchFamily="50" charset="-128"/>
              <a:ea typeface="ＭＳ Ｐゴシック" panose="020B0600070205080204" pitchFamily="50" charset="-128"/>
            </a:rPr>
            <a:t>198,632</a:t>
          </a:r>
          <a:r>
            <a:rPr kumimoji="1" lang="ja-JP" altLang="en-US" sz="1300">
              <a:latin typeface="ＭＳ Ｐゴシック" panose="020B0600070205080204" pitchFamily="50" charset="-128"/>
              <a:ea typeface="ＭＳ Ｐゴシック" panose="020B0600070205080204" pitchFamily="50" charset="-128"/>
            </a:rPr>
            <a:t>千円と増加した。今後も適宜繰上償還を実施し公債費の抑制に努めていく。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財政調整基金については変動がない。必要額を確保しつつ歳入歳出のバランスを調整し、取崩額をなるべく抑えるように努めている。</a:t>
          </a:r>
        </a:p>
        <a:p>
          <a:r>
            <a:rPr kumimoji="1" lang="ja-JP" altLang="en-US" sz="1400">
              <a:latin typeface="ＭＳ ゴシック" pitchFamily="49" charset="-128"/>
              <a:ea typeface="ＭＳ ゴシック" pitchFamily="49" charset="-128"/>
            </a:rPr>
            <a:t>　実質収支は</a:t>
          </a:r>
          <a:r>
            <a:rPr kumimoji="1" lang="en-US" altLang="ja-JP" sz="1400">
              <a:latin typeface="ＭＳ ゴシック" pitchFamily="49" charset="-128"/>
              <a:ea typeface="ＭＳ ゴシック" pitchFamily="49" charset="-128"/>
            </a:rPr>
            <a:t>80,121</a:t>
          </a:r>
          <a:r>
            <a:rPr kumimoji="1" lang="ja-JP" altLang="en-US" sz="1400">
              <a:latin typeface="ＭＳ ゴシック" pitchFamily="49" charset="-128"/>
              <a:ea typeface="ＭＳ ゴシック" pitchFamily="49" charset="-128"/>
            </a:rPr>
            <a:t>千円の増で、年度間の事業調整や返還金に係る財源を見込んでおり、前年度比で</a:t>
          </a:r>
          <a:r>
            <a:rPr kumimoji="1" lang="en-US" altLang="ja-JP" sz="1400">
              <a:latin typeface="ＭＳ ゴシック" pitchFamily="49" charset="-128"/>
              <a:ea typeface="ＭＳ ゴシック" pitchFamily="49" charset="-128"/>
            </a:rPr>
            <a:t>3.43</a:t>
          </a:r>
          <a:r>
            <a:rPr kumimoji="1" lang="ja-JP" altLang="en-US" sz="1400">
              <a:latin typeface="ＭＳ ゴシック" pitchFamily="49" charset="-128"/>
              <a:ea typeface="ＭＳ ゴシック" pitchFamily="49" charset="-128"/>
            </a:rPr>
            <a:t>％増加している。</a:t>
          </a:r>
        </a:p>
        <a:p>
          <a:r>
            <a:rPr kumimoji="1" lang="ja-JP" altLang="en-US" sz="1400">
              <a:latin typeface="ＭＳ ゴシック" pitchFamily="49" charset="-128"/>
              <a:ea typeface="ＭＳ ゴシック" pitchFamily="49" charset="-128"/>
            </a:rPr>
            <a:t>　今後も、効率的な予算執行を図り決算見込を確実に把握して、基金の取崩額や積立額を精査することで、実質収支比率が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％程度になるよう努めていく。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一般会計では黒字額が</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増加している。実質収支の増加が影響している。簡易水道及び下水道事業特別会計では、公営企業法適用に伴う打切決算により資金確保したことで黒字額が増加している。今後も支出額を精査し、一般会計からの繰入を適正に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年度の償還が始まったことにより前年度との比較で約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百万の増額となった。</a:t>
          </a:r>
        </a:p>
        <a:p>
          <a:r>
            <a:rPr kumimoji="1" lang="ja-JP" altLang="en-US" sz="1400">
              <a:latin typeface="ＭＳ ゴシック" pitchFamily="49" charset="-128"/>
              <a:ea typeface="ＭＳ ゴシック" pitchFamily="49" charset="-128"/>
            </a:rPr>
            <a:t>　公営企業債の元利償還金に対する繰入金については、父島の第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原水調整池の整備、母島の沖村浄水場の建替があったことにより今後増加していく見込みのため、注視していく必要がある。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将来負担額について、地方債現在高において前年比</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百万円の減額となっている。借入額は上昇しているものの繰上償還を実施したことにより減少している。</a:t>
          </a:r>
        </a:p>
        <a:p>
          <a:r>
            <a:rPr kumimoji="1" lang="ja-JP" altLang="en-US" sz="1400">
              <a:latin typeface="ＭＳ ゴシック" pitchFamily="49" charset="-128"/>
              <a:ea typeface="ＭＳ ゴシック" pitchFamily="49" charset="-128"/>
            </a:rPr>
            <a:t>　公営企業債等繰入見込額については減少しているものの、父島の第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原水調整池の整備や母島の沖村浄水場の建替が行われてきたことから今後増加が見込まれている。</a:t>
          </a:r>
        </a:p>
        <a:p>
          <a:r>
            <a:rPr kumimoji="1" lang="ja-JP" altLang="en-US" sz="1400">
              <a:latin typeface="ＭＳ ゴシック" pitchFamily="49" charset="-128"/>
              <a:ea typeface="ＭＳ ゴシック" pitchFamily="49" charset="-128"/>
            </a:rPr>
            <a:t>　充当可能基金については、減債基金及び特定目的基金の積み増しを行ったことから残高は増となった。今後施設更新整備に伴う公債費の抑制に向けた繰上償還や財源としての公共施設整備基金取崩しなど、適切な基金運用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東京都小笠原村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369,499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494,230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財政調整基金は変動がなく、減債基金は繰上償還分を取り崩すとともに今後を見据え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千円を積立てた。土地開発基金では用地購入に充てるため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千円を取り崩し、公共施設整備では今後の施設整備に係る財源として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特定防衛施設周辺整備調整交付金事業基金は高齢者在宅サービスセンター運営に充当するための積立てと取り崩しを計画に基づいて実施。ふるさと寄附基金、霊園基金、進学助成基金についてはそれぞれ実績に基づく積立てと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自主財源が限られる財政状況において、各種の目的に応じた財源として、過大にならないよう配慮しつつ、安定的な財政運営に資するよう努めていく。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また今後の公共施設の更新による公債費の上昇に備え、減債基金を積立て財政運営の適正化を図っていく。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・公共施設等整備基金：各種公共施設並びに職員住宅の整備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・土地開発基金：事業用地の取得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・役場庁舎建設基金：役場庁舎の建替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・災害対策基金：台風等災害への備え及び被災後の対策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・社会福祉推進基金：社会福祉事業や施設整備の推進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・産業振興基金：産業振興のための事業資金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・公共施設整備基金：公共施設の建替え等に要する資金として、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・特定防衛施設周辺整備調整交付金事業基金：高齢者在宅サービスセンター運営資金として、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59,722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・産業振興基金：今後の事業資金として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・土地開発基金：事業用地として確保するための資金として、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・霊園基金：霊園の維持管理及び整備に要する資金として、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・ふるさと寄附基金：ふるさと寄附に係る充当事業への資金として、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千円の取り崩しを行い、寄付金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・農道維持管理基金：農道移管に伴う都補助金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・進学助成基金：内地の学校へ進学する際の助成金事業に係る資金として、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・役場庁舎建設基金：庁舎の建て替えに備え、積立目標額を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千円と設定する。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令和５年度は、積立て、取崩しは行なっていない。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健全な財政運営を行うための財源として活用していく。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285,846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千円を取り崩した。また今後の公債費抑制のための財源として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任意の繰り上げ償還を行う財源として活用する。地方債の償還計画を踏まえ、目標額を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千円程度として財政指標に注視しながら運用していく。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6089989</v>
      </c>
      <c r="BO4" s="436"/>
      <c r="BP4" s="436"/>
      <c r="BQ4" s="436"/>
      <c r="BR4" s="436"/>
      <c r="BS4" s="436"/>
      <c r="BT4" s="436"/>
      <c r="BU4" s="437"/>
      <c r="BV4" s="435">
        <v>5349311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13</v>
      </c>
      <c r="CU4" s="576"/>
      <c r="CV4" s="576"/>
      <c r="CW4" s="576"/>
      <c r="CX4" s="576"/>
      <c r="CY4" s="576"/>
      <c r="CZ4" s="576"/>
      <c r="DA4" s="577"/>
      <c r="DB4" s="575">
        <v>9.5</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5739118</v>
      </c>
      <c r="BO5" s="407"/>
      <c r="BP5" s="407"/>
      <c r="BQ5" s="407"/>
      <c r="BR5" s="407"/>
      <c r="BS5" s="407"/>
      <c r="BT5" s="407"/>
      <c r="BU5" s="408"/>
      <c r="BV5" s="406">
        <v>5076010</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74.400000000000006</v>
      </c>
      <c r="CU5" s="404"/>
      <c r="CV5" s="404"/>
      <c r="CW5" s="404"/>
      <c r="CX5" s="404"/>
      <c r="CY5" s="404"/>
      <c r="CZ5" s="404"/>
      <c r="DA5" s="405"/>
      <c r="DB5" s="403">
        <v>73.900000000000006</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350871</v>
      </c>
      <c r="BO6" s="407"/>
      <c r="BP6" s="407"/>
      <c r="BQ6" s="407"/>
      <c r="BR6" s="407"/>
      <c r="BS6" s="407"/>
      <c r="BT6" s="407"/>
      <c r="BU6" s="408"/>
      <c r="BV6" s="406">
        <v>273301</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74.7</v>
      </c>
      <c r="CU6" s="550"/>
      <c r="CV6" s="550"/>
      <c r="CW6" s="550"/>
      <c r="CX6" s="550"/>
      <c r="CY6" s="550"/>
      <c r="CZ6" s="550"/>
      <c r="DA6" s="551"/>
      <c r="DB6" s="549">
        <v>74.599999999999994</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64094</v>
      </c>
      <c r="BO7" s="407"/>
      <c r="BP7" s="407"/>
      <c r="BQ7" s="407"/>
      <c r="BR7" s="407"/>
      <c r="BS7" s="407"/>
      <c r="BT7" s="407"/>
      <c r="BU7" s="408"/>
      <c r="BV7" s="406">
        <v>66645</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2211004</v>
      </c>
      <c r="CU7" s="407"/>
      <c r="CV7" s="407"/>
      <c r="CW7" s="407"/>
      <c r="CX7" s="407"/>
      <c r="CY7" s="407"/>
      <c r="CZ7" s="407"/>
      <c r="DA7" s="408"/>
      <c r="DB7" s="406">
        <v>2166591</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286777</v>
      </c>
      <c r="BO8" s="407"/>
      <c r="BP8" s="407"/>
      <c r="BQ8" s="407"/>
      <c r="BR8" s="407"/>
      <c r="BS8" s="407"/>
      <c r="BT8" s="407"/>
      <c r="BU8" s="408"/>
      <c r="BV8" s="406">
        <v>206656</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0.24</v>
      </c>
      <c r="CU8" s="510"/>
      <c r="CV8" s="510"/>
      <c r="CW8" s="510"/>
      <c r="CX8" s="510"/>
      <c r="CY8" s="510"/>
      <c r="CZ8" s="510"/>
      <c r="DA8" s="511"/>
      <c r="DB8" s="509">
        <v>0.25</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2929</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80121</v>
      </c>
      <c r="BO9" s="407"/>
      <c r="BP9" s="407"/>
      <c r="BQ9" s="407"/>
      <c r="BR9" s="407"/>
      <c r="BS9" s="407"/>
      <c r="BT9" s="407"/>
      <c r="BU9" s="408"/>
      <c r="BV9" s="406">
        <v>-38269</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15</v>
      </c>
      <c r="CU9" s="404"/>
      <c r="CV9" s="404"/>
      <c r="CW9" s="404"/>
      <c r="CX9" s="404"/>
      <c r="CY9" s="404"/>
      <c r="CZ9" s="404"/>
      <c r="DA9" s="405"/>
      <c r="DB9" s="403">
        <v>7.4</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3022</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0</v>
      </c>
      <c r="BO10" s="407"/>
      <c r="BP10" s="407"/>
      <c r="BQ10" s="407"/>
      <c r="BR10" s="407"/>
      <c r="BS10" s="407"/>
      <c r="BT10" s="407"/>
      <c r="BU10" s="408"/>
      <c r="BV10" s="406">
        <v>62951</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285846</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2">
      <c r="A12" s="175"/>
      <c r="B12" s="512" t="s">
        <v>122</v>
      </c>
      <c r="C12" s="513"/>
      <c r="D12" s="513"/>
      <c r="E12" s="513"/>
      <c r="F12" s="513"/>
      <c r="G12" s="513"/>
      <c r="H12" s="513"/>
      <c r="I12" s="513"/>
      <c r="J12" s="513"/>
      <c r="K12" s="514"/>
      <c r="L12" s="521" t="s">
        <v>123</v>
      </c>
      <c r="M12" s="522"/>
      <c r="N12" s="522"/>
      <c r="O12" s="522"/>
      <c r="P12" s="522"/>
      <c r="Q12" s="523"/>
      <c r="R12" s="524">
        <v>2600</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129</v>
      </c>
      <c r="N13" s="491"/>
      <c r="O13" s="491"/>
      <c r="P13" s="491"/>
      <c r="Q13" s="492"/>
      <c r="R13" s="493">
        <v>2568</v>
      </c>
      <c r="S13" s="494"/>
      <c r="T13" s="494"/>
      <c r="U13" s="494"/>
      <c r="V13" s="495"/>
      <c r="W13" s="496" t="s">
        <v>130</v>
      </c>
      <c r="X13" s="392"/>
      <c r="Y13" s="392"/>
      <c r="Z13" s="392"/>
      <c r="AA13" s="392"/>
      <c r="AB13" s="393"/>
      <c r="AC13" s="359">
        <v>209</v>
      </c>
      <c r="AD13" s="360"/>
      <c r="AE13" s="360"/>
      <c r="AF13" s="360"/>
      <c r="AG13" s="361"/>
      <c r="AH13" s="359">
        <v>170</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365967</v>
      </c>
      <c r="BO13" s="407"/>
      <c r="BP13" s="407"/>
      <c r="BQ13" s="407"/>
      <c r="BR13" s="407"/>
      <c r="BS13" s="407"/>
      <c r="BT13" s="407"/>
      <c r="BU13" s="408"/>
      <c r="BV13" s="406">
        <v>24682</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3.2</v>
      </c>
      <c r="CU13" s="404"/>
      <c r="CV13" s="404"/>
      <c r="CW13" s="404"/>
      <c r="CX13" s="404"/>
      <c r="CY13" s="404"/>
      <c r="CZ13" s="404"/>
      <c r="DA13" s="405"/>
      <c r="DB13" s="403">
        <v>3.3</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2581</v>
      </c>
      <c r="S14" s="494"/>
      <c r="T14" s="494"/>
      <c r="U14" s="494"/>
      <c r="V14" s="495"/>
      <c r="W14" s="497"/>
      <c r="X14" s="395"/>
      <c r="Y14" s="395"/>
      <c r="Z14" s="395"/>
      <c r="AA14" s="395"/>
      <c r="AB14" s="396"/>
      <c r="AC14" s="486">
        <v>9.9</v>
      </c>
      <c r="AD14" s="487"/>
      <c r="AE14" s="487"/>
      <c r="AF14" s="487"/>
      <c r="AG14" s="488"/>
      <c r="AH14" s="486">
        <v>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129</v>
      </c>
      <c r="N15" s="491"/>
      <c r="O15" s="491"/>
      <c r="P15" s="491"/>
      <c r="Q15" s="492"/>
      <c r="R15" s="493">
        <v>2553</v>
      </c>
      <c r="S15" s="494"/>
      <c r="T15" s="494"/>
      <c r="U15" s="494"/>
      <c r="V15" s="495"/>
      <c r="W15" s="496" t="s">
        <v>137</v>
      </c>
      <c r="X15" s="392"/>
      <c r="Y15" s="392"/>
      <c r="Z15" s="392"/>
      <c r="AA15" s="392"/>
      <c r="AB15" s="393"/>
      <c r="AC15" s="359">
        <v>243</v>
      </c>
      <c r="AD15" s="360"/>
      <c r="AE15" s="360"/>
      <c r="AF15" s="360"/>
      <c r="AG15" s="361"/>
      <c r="AH15" s="359">
        <v>328</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490120</v>
      </c>
      <c r="BO15" s="436"/>
      <c r="BP15" s="436"/>
      <c r="BQ15" s="436"/>
      <c r="BR15" s="436"/>
      <c r="BS15" s="436"/>
      <c r="BT15" s="436"/>
      <c r="BU15" s="437"/>
      <c r="BV15" s="435">
        <v>487310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11.5</v>
      </c>
      <c r="AD16" s="487"/>
      <c r="AE16" s="487"/>
      <c r="AF16" s="487"/>
      <c r="AG16" s="488"/>
      <c r="AH16" s="486">
        <v>15.5</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2055058</v>
      </c>
      <c r="BO16" s="407"/>
      <c r="BP16" s="407"/>
      <c r="BQ16" s="407"/>
      <c r="BR16" s="407"/>
      <c r="BS16" s="407"/>
      <c r="BT16" s="407"/>
      <c r="BU16" s="408"/>
      <c r="BV16" s="406">
        <v>2007093</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1654</v>
      </c>
      <c r="AD17" s="360"/>
      <c r="AE17" s="360"/>
      <c r="AF17" s="360"/>
      <c r="AG17" s="361"/>
      <c r="AH17" s="359">
        <v>1622</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626367</v>
      </c>
      <c r="BO17" s="407"/>
      <c r="BP17" s="407"/>
      <c r="BQ17" s="407"/>
      <c r="BR17" s="407"/>
      <c r="BS17" s="407"/>
      <c r="BT17" s="407"/>
      <c r="BU17" s="408"/>
      <c r="BV17" s="406">
        <v>625525</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113.04</v>
      </c>
      <c r="M18" s="459"/>
      <c r="N18" s="459"/>
      <c r="O18" s="459"/>
      <c r="P18" s="459"/>
      <c r="Q18" s="459"/>
      <c r="R18" s="460"/>
      <c r="S18" s="460"/>
      <c r="T18" s="460"/>
      <c r="U18" s="460"/>
      <c r="V18" s="461"/>
      <c r="W18" s="477"/>
      <c r="X18" s="478"/>
      <c r="Y18" s="478"/>
      <c r="Z18" s="478"/>
      <c r="AA18" s="478"/>
      <c r="AB18" s="502"/>
      <c r="AC18" s="376">
        <v>78.5</v>
      </c>
      <c r="AD18" s="377"/>
      <c r="AE18" s="377"/>
      <c r="AF18" s="377"/>
      <c r="AG18" s="462"/>
      <c r="AH18" s="376">
        <v>76.5</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1765141</v>
      </c>
      <c r="BO18" s="407"/>
      <c r="BP18" s="407"/>
      <c r="BQ18" s="407"/>
      <c r="BR18" s="407"/>
      <c r="BS18" s="407"/>
      <c r="BT18" s="407"/>
      <c r="BU18" s="408"/>
      <c r="BV18" s="406">
        <v>1742334</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26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3436991</v>
      </c>
      <c r="BO19" s="407"/>
      <c r="BP19" s="407"/>
      <c r="BQ19" s="407"/>
      <c r="BR19" s="407"/>
      <c r="BS19" s="407"/>
      <c r="BT19" s="407"/>
      <c r="BU19" s="408"/>
      <c r="BV19" s="406">
        <v>3067537</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1469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2413026</v>
      </c>
      <c r="BO22" s="436"/>
      <c r="BP22" s="436"/>
      <c r="BQ22" s="436"/>
      <c r="BR22" s="436"/>
      <c r="BS22" s="436"/>
      <c r="BT22" s="436"/>
      <c r="BU22" s="437"/>
      <c r="BV22" s="435">
        <v>2474347</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1994105</v>
      </c>
      <c r="BO23" s="407"/>
      <c r="BP23" s="407"/>
      <c r="BQ23" s="407"/>
      <c r="BR23" s="407"/>
      <c r="BS23" s="407"/>
      <c r="BT23" s="407"/>
      <c r="BU23" s="408"/>
      <c r="BV23" s="406">
        <v>2068098</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6500</v>
      </c>
      <c r="R24" s="360"/>
      <c r="S24" s="360"/>
      <c r="T24" s="360"/>
      <c r="U24" s="360"/>
      <c r="V24" s="361"/>
      <c r="W24" s="449"/>
      <c r="X24" s="386"/>
      <c r="Y24" s="387"/>
      <c r="Z24" s="362" t="s">
        <v>162</v>
      </c>
      <c r="AA24" s="363"/>
      <c r="AB24" s="363"/>
      <c r="AC24" s="363"/>
      <c r="AD24" s="363"/>
      <c r="AE24" s="363"/>
      <c r="AF24" s="363"/>
      <c r="AG24" s="364"/>
      <c r="AH24" s="359">
        <v>119</v>
      </c>
      <c r="AI24" s="360"/>
      <c r="AJ24" s="360"/>
      <c r="AK24" s="360"/>
      <c r="AL24" s="361"/>
      <c r="AM24" s="359">
        <v>360927</v>
      </c>
      <c r="AN24" s="360"/>
      <c r="AO24" s="360"/>
      <c r="AP24" s="360"/>
      <c r="AQ24" s="360"/>
      <c r="AR24" s="361"/>
      <c r="AS24" s="359">
        <v>3033</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2213523</v>
      </c>
      <c r="BO24" s="407"/>
      <c r="BP24" s="407"/>
      <c r="BQ24" s="407"/>
      <c r="BR24" s="407"/>
      <c r="BS24" s="407"/>
      <c r="BT24" s="407"/>
      <c r="BU24" s="408"/>
      <c r="BV24" s="406">
        <v>1985158</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5800</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133035</v>
      </c>
      <c r="BO25" s="436"/>
      <c r="BP25" s="436"/>
      <c r="BQ25" s="436"/>
      <c r="BR25" s="436"/>
      <c r="BS25" s="436"/>
      <c r="BT25" s="436"/>
      <c r="BU25" s="437"/>
      <c r="BV25" s="435">
        <v>41870</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5500</v>
      </c>
      <c r="R26" s="360"/>
      <c r="S26" s="360"/>
      <c r="T26" s="360"/>
      <c r="U26" s="360"/>
      <c r="V26" s="361"/>
      <c r="W26" s="449"/>
      <c r="X26" s="386"/>
      <c r="Y26" s="387"/>
      <c r="Z26" s="362" t="s">
        <v>168</v>
      </c>
      <c r="AA26" s="417"/>
      <c r="AB26" s="417"/>
      <c r="AC26" s="417"/>
      <c r="AD26" s="417"/>
      <c r="AE26" s="417"/>
      <c r="AF26" s="417"/>
      <c r="AG26" s="418"/>
      <c r="AH26" s="359">
        <v>5</v>
      </c>
      <c r="AI26" s="360"/>
      <c r="AJ26" s="360"/>
      <c r="AK26" s="360"/>
      <c r="AL26" s="361"/>
      <c r="AM26" s="359">
        <v>12305</v>
      </c>
      <c r="AN26" s="360"/>
      <c r="AO26" s="360"/>
      <c r="AP26" s="360"/>
      <c r="AQ26" s="360"/>
      <c r="AR26" s="361"/>
      <c r="AS26" s="359">
        <v>2461</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2400</v>
      </c>
      <c r="R27" s="360"/>
      <c r="S27" s="360"/>
      <c r="T27" s="360"/>
      <c r="U27" s="360"/>
      <c r="V27" s="361"/>
      <c r="W27" s="449"/>
      <c r="X27" s="386"/>
      <c r="Y27" s="387"/>
      <c r="Z27" s="362" t="s">
        <v>171</v>
      </c>
      <c r="AA27" s="363"/>
      <c r="AB27" s="363"/>
      <c r="AC27" s="363"/>
      <c r="AD27" s="363"/>
      <c r="AE27" s="363"/>
      <c r="AF27" s="363"/>
      <c r="AG27" s="364"/>
      <c r="AH27" s="359" t="s">
        <v>121</v>
      </c>
      <c r="AI27" s="360"/>
      <c r="AJ27" s="360"/>
      <c r="AK27" s="360"/>
      <c r="AL27" s="361"/>
      <c r="AM27" s="359" t="s">
        <v>121</v>
      </c>
      <c r="AN27" s="360"/>
      <c r="AO27" s="360"/>
      <c r="AP27" s="360"/>
      <c r="AQ27" s="360"/>
      <c r="AR27" s="361"/>
      <c r="AS27" s="359" t="s">
        <v>121</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121</v>
      </c>
      <c r="BO27" s="441"/>
      <c r="BP27" s="441"/>
      <c r="BQ27" s="441"/>
      <c r="BR27" s="441"/>
      <c r="BS27" s="441"/>
      <c r="BT27" s="441"/>
      <c r="BU27" s="442"/>
      <c r="BV27" s="440" t="s">
        <v>121</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1950</v>
      </c>
      <c r="R28" s="360"/>
      <c r="S28" s="360"/>
      <c r="T28" s="360"/>
      <c r="U28" s="360"/>
      <c r="V28" s="361"/>
      <c r="W28" s="449"/>
      <c r="X28" s="386"/>
      <c r="Y28" s="387"/>
      <c r="Z28" s="362" t="s">
        <v>174</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1035148</v>
      </c>
      <c r="BO28" s="436"/>
      <c r="BP28" s="436"/>
      <c r="BQ28" s="436"/>
      <c r="BR28" s="436"/>
      <c r="BS28" s="436"/>
      <c r="BT28" s="436"/>
      <c r="BU28" s="437"/>
      <c r="BV28" s="435">
        <v>1035148</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6</v>
      </c>
      <c r="M29" s="360"/>
      <c r="N29" s="360"/>
      <c r="O29" s="360"/>
      <c r="P29" s="361"/>
      <c r="Q29" s="359">
        <v>1760</v>
      </c>
      <c r="R29" s="360"/>
      <c r="S29" s="360"/>
      <c r="T29" s="360"/>
      <c r="U29" s="360"/>
      <c r="V29" s="361"/>
      <c r="W29" s="450"/>
      <c r="X29" s="451"/>
      <c r="Y29" s="452"/>
      <c r="Z29" s="362" t="s">
        <v>177</v>
      </c>
      <c r="AA29" s="363"/>
      <c r="AB29" s="363"/>
      <c r="AC29" s="363"/>
      <c r="AD29" s="363"/>
      <c r="AE29" s="363"/>
      <c r="AF29" s="363"/>
      <c r="AG29" s="364"/>
      <c r="AH29" s="359">
        <v>119</v>
      </c>
      <c r="AI29" s="360"/>
      <c r="AJ29" s="360"/>
      <c r="AK29" s="360"/>
      <c r="AL29" s="361"/>
      <c r="AM29" s="359">
        <v>360927</v>
      </c>
      <c r="AN29" s="360"/>
      <c r="AO29" s="360"/>
      <c r="AP29" s="360"/>
      <c r="AQ29" s="360"/>
      <c r="AR29" s="361"/>
      <c r="AS29" s="359">
        <v>3033</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399545</v>
      </c>
      <c r="BO29" s="407"/>
      <c r="BP29" s="407"/>
      <c r="BQ29" s="407"/>
      <c r="BR29" s="407"/>
      <c r="BS29" s="407"/>
      <c r="BT29" s="407"/>
      <c r="BU29" s="408"/>
      <c r="BV29" s="406">
        <v>585391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93.2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1858781</v>
      </c>
      <c r="BO30" s="441"/>
      <c r="BP30" s="441"/>
      <c r="BQ30" s="441"/>
      <c r="BR30" s="441"/>
      <c r="BS30" s="441"/>
      <c r="BT30" s="441"/>
      <c r="BU30" s="442"/>
      <c r="BV30" s="440">
        <v>1548204</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IF('各会計、関係団体の財政状況及び健全化判断比率'!B32="","",'各会計、関係団体の財政状況及び健全化判断比率'!B32)</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東京都島嶼町村一部事務組合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小笠原ラム・リキュール株式会社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宅地造成事業特別会計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介護保険（保険事業勘定）特別会計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9</v>
      </c>
      <c r="BF35" s="354"/>
      <c r="BG35" s="355" t="str">
        <f>IF('各会計、関係団体の財政状況及び健全化判断比率'!B33="","",'各会計、関係団体の財政状況及び健全化判断比率'!B33)</f>
        <v>浄化槽事業特別会計</v>
      </c>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東京都市町村職員退職手当組合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下水道事業特別会計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介護保険（介護サービス事業勘定）特別会計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東京都市町村議会議員公務災害補償等組合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東京市町村総合事務組合（一般会計）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東京市町村総合事務組合（交通災害共済）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15</v>
      </c>
      <c r="BX39" s="354"/>
      <c r="BY39" s="355" t="str">
        <f>IF('各会計、関係団体の財政状況及び健全化判断比率'!B73="","",'各会計、関係団体の財政状況及び健全化判断比率'!B73)</f>
        <v>東京都後期高齢者医療広域連合（一般会計）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16</v>
      </c>
      <c r="BX40" s="354"/>
      <c r="BY40" s="355" t="str">
        <f>IF('各会計、関係団体の財政状況及び健全化判断比率'!B74="","",'各会計、関係団体の財政状況及び健全化判断比率'!B74)</f>
        <v>東京都後期高齢者医療広域連合
（後期高齢者医療特別会計）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64Sbkioykl8XAPAswfFi/mzabXvsDhOSLIi2WQrFcPAg1mSIAHvUF19BrDrvCQAI/0oM8Bkx5u2KX+ndt6Bixg==" saltValue="XLcOCNFvD8agmirVNqtz/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499619</v>
      </c>
      <c r="S5" s="664"/>
      <c r="T5" s="664"/>
      <c r="U5" s="664"/>
      <c r="V5" s="664"/>
      <c r="W5" s="664"/>
      <c r="X5" s="664"/>
      <c r="Y5" s="689"/>
      <c r="Z5" s="702">
        <v>8.1999999999999993</v>
      </c>
      <c r="AA5" s="702"/>
      <c r="AB5" s="702"/>
      <c r="AC5" s="702"/>
      <c r="AD5" s="703">
        <v>499619</v>
      </c>
      <c r="AE5" s="703"/>
      <c r="AF5" s="703"/>
      <c r="AG5" s="703"/>
      <c r="AH5" s="703"/>
      <c r="AI5" s="703"/>
      <c r="AJ5" s="703"/>
      <c r="AK5" s="703"/>
      <c r="AL5" s="690">
        <v>21.2</v>
      </c>
      <c r="AM5" s="672"/>
      <c r="AN5" s="672"/>
      <c r="AO5" s="691"/>
      <c r="AP5" s="666" t="s">
        <v>216</v>
      </c>
      <c r="AQ5" s="667"/>
      <c r="AR5" s="667"/>
      <c r="AS5" s="667"/>
      <c r="AT5" s="667"/>
      <c r="AU5" s="667"/>
      <c r="AV5" s="667"/>
      <c r="AW5" s="667"/>
      <c r="AX5" s="667"/>
      <c r="AY5" s="667"/>
      <c r="AZ5" s="667"/>
      <c r="BA5" s="667"/>
      <c r="BB5" s="667"/>
      <c r="BC5" s="667"/>
      <c r="BD5" s="667"/>
      <c r="BE5" s="667"/>
      <c r="BF5" s="668"/>
      <c r="BG5" s="608">
        <v>499619</v>
      </c>
      <c r="BH5" s="609"/>
      <c r="BI5" s="609"/>
      <c r="BJ5" s="609"/>
      <c r="BK5" s="609"/>
      <c r="BL5" s="609"/>
      <c r="BM5" s="609"/>
      <c r="BN5" s="610"/>
      <c r="BO5" s="646">
        <v>100</v>
      </c>
      <c r="BP5" s="646"/>
      <c r="BQ5" s="646"/>
      <c r="BR5" s="646"/>
      <c r="BS5" s="647" t="s">
        <v>121</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8702</v>
      </c>
      <c r="S6" s="609"/>
      <c r="T6" s="609"/>
      <c r="U6" s="609"/>
      <c r="V6" s="609"/>
      <c r="W6" s="609"/>
      <c r="X6" s="609"/>
      <c r="Y6" s="610"/>
      <c r="Z6" s="646">
        <v>0.1</v>
      </c>
      <c r="AA6" s="646"/>
      <c r="AB6" s="646"/>
      <c r="AC6" s="646"/>
      <c r="AD6" s="647">
        <v>8702</v>
      </c>
      <c r="AE6" s="647"/>
      <c r="AF6" s="647"/>
      <c r="AG6" s="647"/>
      <c r="AH6" s="647"/>
      <c r="AI6" s="647"/>
      <c r="AJ6" s="647"/>
      <c r="AK6" s="647"/>
      <c r="AL6" s="611">
        <v>0.4</v>
      </c>
      <c r="AM6" s="612"/>
      <c r="AN6" s="612"/>
      <c r="AO6" s="648"/>
      <c r="AP6" s="605" t="s">
        <v>221</v>
      </c>
      <c r="AQ6" s="606"/>
      <c r="AR6" s="606"/>
      <c r="AS6" s="606"/>
      <c r="AT6" s="606"/>
      <c r="AU6" s="606"/>
      <c r="AV6" s="606"/>
      <c r="AW6" s="606"/>
      <c r="AX6" s="606"/>
      <c r="AY6" s="606"/>
      <c r="AZ6" s="606"/>
      <c r="BA6" s="606"/>
      <c r="BB6" s="606"/>
      <c r="BC6" s="606"/>
      <c r="BD6" s="606"/>
      <c r="BE6" s="606"/>
      <c r="BF6" s="607"/>
      <c r="BG6" s="608">
        <v>499619</v>
      </c>
      <c r="BH6" s="609"/>
      <c r="BI6" s="609"/>
      <c r="BJ6" s="609"/>
      <c r="BK6" s="609"/>
      <c r="BL6" s="609"/>
      <c r="BM6" s="609"/>
      <c r="BN6" s="610"/>
      <c r="BO6" s="646">
        <v>100</v>
      </c>
      <c r="BP6" s="646"/>
      <c r="BQ6" s="646"/>
      <c r="BR6" s="646"/>
      <c r="BS6" s="647" t="s">
        <v>121</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62349</v>
      </c>
      <c r="CS6" s="609"/>
      <c r="CT6" s="609"/>
      <c r="CU6" s="609"/>
      <c r="CV6" s="609"/>
      <c r="CW6" s="609"/>
      <c r="CX6" s="609"/>
      <c r="CY6" s="610"/>
      <c r="CZ6" s="690">
        <v>1.1000000000000001</v>
      </c>
      <c r="DA6" s="672"/>
      <c r="DB6" s="672"/>
      <c r="DC6" s="692"/>
      <c r="DD6" s="614" t="s">
        <v>121</v>
      </c>
      <c r="DE6" s="609"/>
      <c r="DF6" s="609"/>
      <c r="DG6" s="609"/>
      <c r="DH6" s="609"/>
      <c r="DI6" s="609"/>
      <c r="DJ6" s="609"/>
      <c r="DK6" s="609"/>
      <c r="DL6" s="609"/>
      <c r="DM6" s="609"/>
      <c r="DN6" s="609"/>
      <c r="DO6" s="609"/>
      <c r="DP6" s="610"/>
      <c r="DQ6" s="614">
        <v>62349</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1243</v>
      </c>
      <c r="S7" s="609"/>
      <c r="T7" s="609"/>
      <c r="U7" s="609"/>
      <c r="V7" s="609"/>
      <c r="W7" s="609"/>
      <c r="X7" s="609"/>
      <c r="Y7" s="610"/>
      <c r="Z7" s="646">
        <v>0</v>
      </c>
      <c r="AA7" s="646"/>
      <c r="AB7" s="646"/>
      <c r="AC7" s="646"/>
      <c r="AD7" s="647">
        <v>1243</v>
      </c>
      <c r="AE7" s="647"/>
      <c r="AF7" s="647"/>
      <c r="AG7" s="647"/>
      <c r="AH7" s="647"/>
      <c r="AI7" s="647"/>
      <c r="AJ7" s="647"/>
      <c r="AK7" s="647"/>
      <c r="AL7" s="611">
        <v>0.1</v>
      </c>
      <c r="AM7" s="612"/>
      <c r="AN7" s="612"/>
      <c r="AO7" s="648"/>
      <c r="AP7" s="605" t="s">
        <v>224</v>
      </c>
      <c r="AQ7" s="606"/>
      <c r="AR7" s="606"/>
      <c r="AS7" s="606"/>
      <c r="AT7" s="606"/>
      <c r="AU7" s="606"/>
      <c r="AV7" s="606"/>
      <c r="AW7" s="606"/>
      <c r="AX7" s="606"/>
      <c r="AY7" s="606"/>
      <c r="AZ7" s="606"/>
      <c r="BA7" s="606"/>
      <c r="BB7" s="606"/>
      <c r="BC7" s="606"/>
      <c r="BD7" s="606"/>
      <c r="BE7" s="606"/>
      <c r="BF7" s="607"/>
      <c r="BG7" s="608">
        <v>315019</v>
      </c>
      <c r="BH7" s="609"/>
      <c r="BI7" s="609"/>
      <c r="BJ7" s="609"/>
      <c r="BK7" s="609"/>
      <c r="BL7" s="609"/>
      <c r="BM7" s="609"/>
      <c r="BN7" s="610"/>
      <c r="BO7" s="646">
        <v>63.1</v>
      </c>
      <c r="BP7" s="646"/>
      <c r="BQ7" s="646"/>
      <c r="BR7" s="646"/>
      <c r="BS7" s="647" t="s">
        <v>121</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1471918</v>
      </c>
      <c r="CS7" s="609"/>
      <c r="CT7" s="609"/>
      <c r="CU7" s="609"/>
      <c r="CV7" s="609"/>
      <c r="CW7" s="609"/>
      <c r="CX7" s="609"/>
      <c r="CY7" s="610"/>
      <c r="CZ7" s="646">
        <v>25.6</v>
      </c>
      <c r="DA7" s="646"/>
      <c r="DB7" s="646"/>
      <c r="DC7" s="646"/>
      <c r="DD7" s="614">
        <v>172232</v>
      </c>
      <c r="DE7" s="609"/>
      <c r="DF7" s="609"/>
      <c r="DG7" s="609"/>
      <c r="DH7" s="609"/>
      <c r="DI7" s="609"/>
      <c r="DJ7" s="609"/>
      <c r="DK7" s="609"/>
      <c r="DL7" s="609"/>
      <c r="DM7" s="609"/>
      <c r="DN7" s="609"/>
      <c r="DO7" s="609"/>
      <c r="DP7" s="610"/>
      <c r="DQ7" s="614">
        <v>1105502</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6621</v>
      </c>
      <c r="S8" s="609"/>
      <c r="T8" s="609"/>
      <c r="U8" s="609"/>
      <c r="V8" s="609"/>
      <c r="W8" s="609"/>
      <c r="X8" s="609"/>
      <c r="Y8" s="610"/>
      <c r="Z8" s="646">
        <v>0.1</v>
      </c>
      <c r="AA8" s="646"/>
      <c r="AB8" s="646"/>
      <c r="AC8" s="646"/>
      <c r="AD8" s="647">
        <v>6621</v>
      </c>
      <c r="AE8" s="647"/>
      <c r="AF8" s="647"/>
      <c r="AG8" s="647"/>
      <c r="AH8" s="647"/>
      <c r="AI8" s="647"/>
      <c r="AJ8" s="647"/>
      <c r="AK8" s="647"/>
      <c r="AL8" s="611">
        <v>0.3</v>
      </c>
      <c r="AM8" s="612"/>
      <c r="AN8" s="612"/>
      <c r="AO8" s="648"/>
      <c r="AP8" s="605" t="s">
        <v>227</v>
      </c>
      <c r="AQ8" s="606"/>
      <c r="AR8" s="606"/>
      <c r="AS8" s="606"/>
      <c r="AT8" s="606"/>
      <c r="AU8" s="606"/>
      <c r="AV8" s="606"/>
      <c r="AW8" s="606"/>
      <c r="AX8" s="606"/>
      <c r="AY8" s="606"/>
      <c r="AZ8" s="606"/>
      <c r="BA8" s="606"/>
      <c r="BB8" s="606"/>
      <c r="BC8" s="606"/>
      <c r="BD8" s="606"/>
      <c r="BE8" s="606"/>
      <c r="BF8" s="607"/>
      <c r="BG8" s="608">
        <v>6574</v>
      </c>
      <c r="BH8" s="609"/>
      <c r="BI8" s="609"/>
      <c r="BJ8" s="609"/>
      <c r="BK8" s="609"/>
      <c r="BL8" s="609"/>
      <c r="BM8" s="609"/>
      <c r="BN8" s="610"/>
      <c r="BO8" s="646">
        <v>1.3</v>
      </c>
      <c r="BP8" s="646"/>
      <c r="BQ8" s="646"/>
      <c r="BR8" s="646"/>
      <c r="BS8" s="647" t="s">
        <v>121</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944306</v>
      </c>
      <c r="CS8" s="609"/>
      <c r="CT8" s="609"/>
      <c r="CU8" s="609"/>
      <c r="CV8" s="609"/>
      <c r="CW8" s="609"/>
      <c r="CX8" s="609"/>
      <c r="CY8" s="610"/>
      <c r="CZ8" s="646">
        <v>16.5</v>
      </c>
      <c r="DA8" s="646"/>
      <c r="DB8" s="646"/>
      <c r="DC8" s="646"/>
      <c r="DD8" s="614">
        <v>208052</v>
      </c>
      <c r="DE8" s="609"/>
      <c r="DF8" s="609"/>
      <c r="DG8" s="609"/>
      <c r="DH8" s="609"/>
      <c r="DI8" s="609"/>
      <c r="DJ8" s="609"/>
      <c r="DK8" s="609"/>
      <c r="DL8" s="609"/>
      <c r="DM8" s="609"/>
      <c r="DN8" s="609"/>
      <c r="DO8" s="609"/>
      <c r="DP8" s="610"/>
      <c r="DQ8" s="614">
        <v>483446</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7125</v>
      </c>
      <c r="S9" s="609"/>
      <c r="T9" s="609"/>
      <c r="U9" s="609"/>
      <c r="V9" s="609"/>
      <c r="W9" s="609"/>
      <c r="X9" s="609"/>
      <c r="Y9" s="610"/>
      <c r="Z9" s="646">
        <v>0.1</v>
      </c>
      <c r="AA9" s="646"/>
      <c r="AB9" s="646"/>
      <c r="AC9" s="646"/>
      <c r="AD9" s="647">
        <v>7125</v>
      </c>
      <c r="AE9" s="647"/>
      <c r="AF9" s="647"/>
      <c r="AG9" s="647"/>
      <c r="AH9" s="647"/>
      <c r="AI9" s="647"/>
      <c r="AJ9" s="647"/>
      <c r="AK9" s="647"/>
      <c r="AL9" s="611">
        <v>0.3</v>
      </c>
      <c r="AM9" s="612"/>
      <c r="AN9" s="612"/>
      <c r="AO9" s="648"/>
      <c r="AP9" s="605" t="s">
        <v>230</v>
      </c>
      <c r="AQ9" s="606"/>
      <c r="AR9" s="606"/>
      <c r="AS9" s="606"/>
      <c r="AT9" s="606"/>
      <c r="AU9" s="606"/>
      <c r="AV9" s="606"/>
      <c r="AW9" s="606"/>
      <c r="AX9" s="606"/>
      <c r="AY9" s="606"/>
      <c r="AZ9" s="606"/>
      <c r="BA9" s="606"/>
      <c r="BB9" s="606"/>
      <c r="BC9" s="606"/>
      <c r="BD9" s="606"/>
      <c r="BE9" s="606"/>
      <c r="BF9" s="607"/>
      <c r="BG9" s="608">
        <v>289969</v>
      </c>
      <c r="BH9" s="609"/>
      <c r="BI9" s="609"/>
      <c r="BJ9" s="609"/>
      <c r="BK9" s="609"/>
      <c r="BL9" s="609"/>
      <c r="BM9" s="609"/>
      <c r="BN9" s="610"/>
      <c r="BO9" s="646">
        <v>58</v>
      </c>
      <c r="BP9" s="646"/>
      <c r="BQ9" s="646"/>
      <c r="BR9" s="646"/>
      <c r="BS9" s="647" t="s">
        <v>121</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1397135</v>
      </c>
      <c r="CS9" s="609"/>
      <c r="CT9" s="609"/>
      <c r="CU9" s="609"/>
      <c r="CV9" s="609"/>
      <c r="CW9" s="609"/>
      <c r="CX9" s="609"/>
      <c r="CY9" s="610"/>
      <c r="CZ9" s="646">
        <v>24.3</v>
      </c>
      <c r="DA9" s="646"/>
      <c r="DB9" s="646"/>
      <c r="DC9" s="646"/>
      <c r="DD9" s="614">
        <v>256799</v>
      </c>
      <c r="DE9" s="609"/>
      <c r="DF9" s="609"/>
      <c r="DG9" s="609"/>
      <c r="DH9" s="609"/>
      <c r="DI9" s="609"/>
      <c r="DJ9" s="609"/>
      <c r="DK9" s="609"/>
      <c r="DL9" s="609"/>
      <c r="DM9" s="609"/>
      <c r="DN9" s="609"/>
      <c r="DO9" s="609"/>
      <c r="DP9" s="610"/>
      <c r="DQ9" s="614">
        <v>489918</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10030</v>
      </c>
      <c r="BH10" s="609"/>
      <c r="BI10" s="609"/>
      <c r="BJ10" s="609"/>
      <c r="BK10" s="609"/>
      <c r="BL10" s="609"/>
      <c r="BM10" s="609"/>
      <c r="BN10" s="610"/>
      <c r="BO10" s="646">
        <v>2</v>
      </c>
      <c r="BP10" s="646"/>
      <c r="BQ10" s="646"/>
      <c r="BR10" s="646"/>
      <c r="BS10" s="647" t="s">
        <v>121</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t="s">
        <v>121</v>
      </c>
      <c r="CS10" s="609"/>
      <c r="CT10" s="609"/>
      <c r="CU10" s="609"/>
      <c r="CV10" s="609"/>
      <c r="CW10" s="609"/>
      <c r="CX10" s="609"/>
      <c r="CY10" s="610"/>
      <c r="CZ10" s="646" t="s">
        <v>121</v>
      </c>
      <c r="DA10" s="646"/>
      <c r="DB10" s="646"/>
      <c r="DC10" s="646"/>
      <c r="DD10" s="614" t="s">
        <v>121</v>
      </c>
      <c r="DE10" s="609"/>
      <c r="DF10" s="609"/>
      <c r="DG10" s="609"/>
      <c r="DH10" s="609"/>
      <c r="DI10" s="609"/>
      <c r="DJ10" s="609"/>
      <c r="DK10" s="609"/>
      <c r="DL10" s="609"/>
      <c r="DM10" s="609"/>
      <c r="DN10" s="609"/>
      <c r="DO10" s="609"/>
      <c r="DP10" s="610"/>
      <c r="DQ10" s="614" t="s">
        <v>121</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78043</v>
      </c>
      <c r="S11" s="609"/>
      <c r="T11" s="609"/>
      <c r="U11" s="609"/>
      <c r="V11" s="609"/>
      <c r="W11" s="609"/>
      <c r="X11" s="609"/>
      <c r="Y11" s="610"/>
      <c r="Z11" s="611">
        <v>1.3</v>
      </c>
      <c r="AA11" s="612"/>
      <c r="AB11" s="612"/>
      <c r="AC11" s="613"/>
      <c r="AD11" s="614">
        <v>78043</v>
      </c>
      <c r="AE11" s="609"/>
      <c r="AF11" s="609"/>
      <c r="AG11" s="609"/>
      <c r="AH11" s="609"/>
      <c r="AI11" s="609"/>
      <c r="AJ11" s="609"/>
      <c r="AK11" s="610"/>
      <c r="AL11" s="611">
        <v>3.3</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8446</v>
      </c>
      <c r="BH11" s="609"/>
      <c r="BI11" s="609"/>
      <c r="BJ11" s="609"/>
      <c r="BK11" s="609"/>
      <c r="BL11" s="609"/>
      <c r="BM11" s="609"/>
      <c r="BN11" s="610"/>
      <c r="BO11" s="646">
        <v>1.7</v>
      </c>
      <c r="BP11" s="646"/>
      <c r="BQ11" s="646"/>
      <c r="BR11" s="646"/>
      <c r="BS11" s="647" t="s">
        <v>121</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179868</v>
      </c>
      <c r="CS11" s="609"/>
      <c r="CT11" s="609"/>
      <c r="CU11" s="609"/>
      <c r="CV11" s="609"/>
      <c r="CW11" s="609"/>
      <c r="CX11" s="609"/>
      <c r="CY11" s="610"/>
      <c r="CZ11" s="646">
        <v>3.1</v>
      </c>
      <c r="DA11" s="646"/>
      <c r="DB11" s="646"/>
      <c r="DC11" s="646"/>
      <c r="DD11" s="614">
        <v>63723</v>
      </c>
      <c r="DE11" s="609"/>
      <c r="DF11" s="609"/>
      <c r="DG11" s="609"/>
      <c r="DH11" s="609"/>
      <c r="DI11" s="609"/>
      <c r="DJ11" s="609"/>
      <c r="DK11" s="609"/>
      <c r="DL11" s="609"/>
      <c r="DM11" s="609"/>
      <c r="DN11" s="609"/>
      <c r="DO11" s="609"/>
      <c r="DP11" s="610"/>
      <c r="DQ11" s="614">
        <v>47003</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121</v>
      </c>
      <c r="S12" s="609"/>
      <c r="T12" s="609"/>
      <c r="U12" s="609"/>
      <c r="V12" s="609"/>
      <c r="W12" s="609"/>
      <c r="X12" s="609"/>
      <c r="Y12" s="610"/>
      <c r="Z12" s="646" t="s">
        <v>121</v>
      </c>
      <c r="AA12" s="646"/>
      <c r="AB12" s="646"/>
      <c r="AC12" s="646"/>
      <c r="AD12" s="647" t="s">
        <v>121</v>
      </c>
      <c r="AE12" s="647"/>
      <c r="AF12" s="647"/>
      <c r="AG12" s="647"/>
      <c r="AH12" s="647"/>
      <c r="AI12" s="647"/>
      <c r="AJ12" s="647"/>
      <c r="AK12" s="647"/>
      <c r="AL12" s="611" t="s">
        <v>121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152001</v>
      </c>
      <c r="BH12" s="609"/>
      <c r="BI12" s="609"/>
      <c r="BJ12" s="609"/>
      <c r="BK12" s="609"/>
      <c r="BL12" s="609"/>
      <c r="BM12" s="609"/>
      <c r="BN12" s="610"/>
      <c r="BO12" s="646">
        <v>30.4</v>
      </c>
      <c r="BP12" s="646"/>
      <c r="BQ12" s="646"/>
      <c r="BR12" s="646"/>
      <c r="BS12" s="647" t="s">
        <v>121</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259559</v>
      </c>
      <c r="CS12" s="609"/>
      <c r="CT12" s="609"/>
      <c r="CU12" s="609"/>
      <c r="CV12" s="609"/>
      <c r="CW12" s="609"/>
      <c r="CX12" s="609"/>
      <c r="CY12" s="610"/>
      <c r="CZ12" s="646">
        <v>4.5</v>
      </c>
      <c r="DA12" s="646"/>
      <c r="DB12" s="646"/>
      <c r="DC12" s="646"/>
      <c r="DD12" s="614" t="s">
        <v>121</v>
      </c>
      <c r="DE12" s="609"/>
      <c r="DF12" s="609"/>
      <c r="DG12" s="609"/>
      <c r="DH12" s="609"/>
      <c r="DI12" s="609"/>
      <c r="DJ12" s="609"/>
      <c r="DK12" s="609"/>
      <c r="DL12" s="609"/>
      <c r="DM12" s="609"/>
      <c r="DN12" s="609"/>
      <c r="DO12" s="609"/>
      <c r="DP12" s="610"/>
      <c r="DQ12" s="614">
        <v>162613</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118655</v>
      </c>
      <c r="BH13" s="609"/>
      <c r="BI13" s="609"/>
      <c r="BJ13" s="609"/>
      <c r="BK13" s="609"/>
      <c r="BL13" s="609"/>
      <c r="BM13" s="609"/>
      <c r="BN13" s="610"/>
      <c r="BO13" s="646">
        <v>23.7</v>
      </c>
      <c r="BP13" s="646"/>
      <c r="BQ13" s="646"/>
      <c r="BR13" s="646"/>
      <c r="BS13" s="647" t="s">
        <v>121</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201922</v>
      </c>
      <c r="CS13" s="609"/>
      <c r="CT13" s="609"/>
      <c r="CU13" s="609"/>
      <c r="CV13" s="609"/>
      <c r="CW13" s="609"/>
      <c r="CX13" s="609"/>
      <c r="CY13" s="610"/>
      <c r="CZ13" s="646">
        <v>3.5</v>
      </c>
      <c r="DA13" s="646"/>
      <c r="DB13" s="646"/>
      <c r="DC13" s="646"/>
      <c r="DD13" s="614">
        <v>71804</v>
      </c>
      <c r="DE13" s="609"/>
      <c r="DF13" s="609"/>
      <c r="DG13" s="609"/>
      <c r="DH13" s="609"/>
      <c r="DI13" s="609"/>
      <c r="DJ13" s="609"/>
      <c r="DK13" s="609"/>
      <c r="DL13" s="609"/>
      <c r="DM13" s="609"/>
      <c r="DN13" s="609"/>
      <c r="DO13" s="609"/>
      <c r="DP13" s="610"/>
      <c r="DQ13" s="614">
        <v>73452</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55</v>
      </c>
      <c r="S14" s="609"/>
      <c r="T14" s="609"/>
      <c r="U14" s="609"/>
      <c r="V14" s="609"/>
      <c r="W14" s="609"/>
      <c r="X14" s="609"/>
      <c r="Y14" s="610"/>
      <c r="Z14" s="646">
        <v>0</v>
      </c>
      <c r="AA14" s="646"/>
      <c r="AB14" s="646"/>
      <c r="AC14" s="646"/>
      <c r="AD14" s="647">
        <v>55</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11218</v>
      </c>
      <c r="BH14" s="609"/>
      <c r="BI14" s="609"/>
      <c r="BJ14" s="609"/>
      <c r="BK14" s="609"/>
      <c r="BL14" s="609"/>
      <c r="BM14" s="609"/>
      <c r="BN14" s="610"/>
      <c r="BO14" s="646">
        <v>2.2000000000000002</v>
      </c>
      <c r="BP14" s="646"/>
      <c r="BQ14" s="646"/>
      <c r="BR14" s="646"/>
      <c r="BS14" s="647" t="s">
        <v>121</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62199</v>
      </c>
      <c r="CS14" s="609"/>
      <c r="CT14" s="609"/>
      <c r="CU14" s="609"/>
      <c r="CV14" s="609"/>
      <c r="CW14" s="609"/>
      <c r="CX14" s="609"/>
      <c r="CY14" s="610"/>
      <c r="CZ14" s="646">
        <v>1.1000000000000001</v>
      </c>
      <c r="DA14" s="646"/>
      <c r="DB14" s="646"/>
      <c r="DC14" s="646"/>
      <c r="DD14" s="614">
        <v>12073</v>
      </c>
      <c r="DE14" s="609"/>
      <c r="DF14" s="609"/>
      <c r="DG14" s="609"/>
      <c r="DH14" s="609"/>
      <c r="DI14" s="609"/>
      <c r="DJ14" s="609"/>
      <c r="DK14" s="609"/>
      <c r="DL14" s="609"/>
      <c r="DM14" s="609"/>
      <c r="DN14" s="609"/>
      <c r="DO14" s="609"/>
      <c r="DP14" s="610"/>
      <c r="DQ14" s="614">
        <v>25601</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21381</v>
      </c>
      <c r="BH15" s="609"/>
      <c r="BI15" s="609"/>
      <c r="BJ15" s="609"/>
      <c r="BK15" s="609"/>
      <c r="BL15" s="609"/>
      <c r="BM15" s="609"/>
      <c r="BN15" s="610"/>
      <c r="BO15" s="646">
        <v>4.3</v>
      </c>
      <c r="BP15" s="646"/>
      <c r="BQ15" s="646"/>
      <c r="BR15" s="646"/>
      <c r="BS15" s="647" t="s">
        <v>121</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634775</v>
      </c>
      <c r="CS15" s="609"/>
      <c r="CT15" s="609"/>
      <c r="CU15" s="609"/>
      <c r="CV15" s="609"/>
      <c r="CW15" s="609"/>
      <c r="CX15" s="609"/>
      <c r="CY15" s="610"/>
      <c r="CZ15" s="646">
        <v>11.1</v>
      </c>
      <c r="DA15" s="646"/>
      <c r="DB15" s="646"/>
      <c r="DC15" s="646"/>
      <c r="DD15" s="614">
        <v>442972</v>
      </c>
      <c r="DE15" s="609"/>
      <c r="DF15" s="609"/>
      <c r="DG15" s="609"/>
      <c r="DH15" s="609"/>
      <c r="DI15" s="609"/>
      <c r="DJ15" s="609"/>
      <c r="DK15" s="609"/>
      <c r="DL15" s="609"/>
      <c r="DM15" s="609"/>
      <c r="DN15" s="609"/>
      <c r="DO15" s="609"/>
      <c r="DP15" s="610"/>
      <c r="DQ15" s="614">
        <v>114249</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2039</v>
      </c>
      <c r="S16" s="609"/>
      <c r="T16" s="609"/>
      <c r="U16" s="609"/>
      <c r="V16" s="609"/>
      <c r="W16" s="609"/>
      <c r="X16" s="609"/>
      <c r="Y16" s="610"/>
      <c r="Z16" s="646">
        <v>0</v>
      </c>
      <c r="AA16" s="646"/>
      <c r="AB16" s="646"/>
      <c r="AC16" s="646"/>
      <c r="AD16" s="647">
        <v>2039</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v>8644</v>
      </c>
      <c r="CS16" s="609"/>
      <c r="CT16" s="609"/>
      <c r="CU16" s="609"/>
      <c r="CV16" s="609"/>
      <c r="CW16" s="609"/>
      <c r="CX16" s="609"/>
      <c r="CY16" s="610"/>
      <c r="CZ16" s="646">
        <v>0.2</v>
      </c>
      <c r="DA16" s="646"/>
      <c r="DB16" s="646"/>
      <c r="DC16" s="646"/>
      <c r="DD16" s="614" t="s">
        <v>121</v>
      </c>
      <c r="DE16" s="609"/>
      <c r="DF16" s="609"/>
      <c r="DG16" s="609"/>
      <c r="DH16" s="609"/>
      <c r="DI16" s="609"/>
      <c r="DJ16" s="609"/>
      <c r="DK16" s="609"/>
      <c r="DL16" s="609"/>
      <c r="DM16" s="609"/>
      <c r="DN16" s="609"/>
      <c r="DO16" s="609"/>
      <c r="DP16" s="610"/>
      <c r="DQ16" s="614">
        <v>5544</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23841</v>
      </c>
      <c r="S17" s="609"/>
      <c r="T17" s="609"/>
      <c r="U17" s="609"/>
      <c r="V17" s="609"/>
      <c r="W17" s="609"/>
      <c r="X17" s="609"/>
      <c r="Y17" s="610"/>
      <c r="Z17" s="646">
        <v>0.4</v>
      </c>
      <c r="AA17" s="646"/>
      <c r="AB17" s="646"/>
      <c r="AC17" s="646"/>
      <c r="AD17" s="647">
        <v>23841</v>
      </c>
      <c r="AE17" s="647"/>
      <c r="AF17" s="647"/>
      <c r="AG17" s="647"/>
      <c r="AH17" s="647"/>
      <c r="AI17" s="647"/>
      <c r="AJ17" s="647"/>
      <c r="AK17" s="647"/>
      <c r="AL17" s="611">
        <v>1</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516443</v>
      </c>
      <c r="CS17" s="609"/>
      <c r="CT17" s="609"/>
      <c r="CU17" s="609"/>
      <c r="CV17" s="609"/>
      <c r="CW17" s="609"/>
      <c r="CX17" s="609"/>
      <c r="CY17" s="610"/>
      <c r="CZ17" s="646">
        <v>9</v>
      </c>
      <c r="DA17" s="646"/>
      <c r="DB17" s="646"/>
      <c r="DC17" s="646"/>
      <c r="DD17" s="614" t="s">
        <v>121</v>
      </c>
      <c r="DE17" s="609"/>
      <c r="DF17" s="609"/>
      <c r="DG17" s="609"/>
      <c r="DH17" s="609"/>
      <c r="DI17" s="609"/>
      <c r="DJ17" s="609"/>
      <c r="DK17" s="609"/>
      <c r="DL17" s="609"/>
      <c r="DM17" s="609"/>
      <c r="DN17" s="609"/>
      <c r="DO17" s="609"/>
      <c r="DP17" s="610"/>
      <c r="DQ17" s="614">
        <v>516443</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761</v>
      </c>
      <c r="S18" s="609"/>
      <c r="T18" s="609"/>
      <c r="U18" s="609"/>
      <c r="V18" s="609"/>
      <c r="W18" s="609"/>
      <c r="X18" s="609"/>
      <c r="Y18" s="610"/>
      <c r="Z18" s="646">
        <v>0</v>
      </c>
      <c r="AA18" s="646"/>
      <c r="AB18" s="646"/>
      <c r="AC18" s="646"/>
      <c r="AD18" s="647">
        <v>761</v>
      </c>
      <c r="AE18" s="647"/>
      <c r="AF18" s="647"/>
      <c r="AG18" s="647"/>
      <c r="AH18" s="647"/>
      <c r="AI18" s="647"/>
      <c r="AJ18" s="647"/>
      <c r="AK18" s="647"/>
      <c r="AL18" s="611">
        <v>0</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761</v>
      </c>
      <c r="S19" s="609"/>
      <c r="T19" s="609"/>
      <c r="U19" s="609"/>
      <c r="V19" s="609"/>
      <c r="W19" s="609"/>
      <c r="X19" s="609"/>
      <c r="Y19" s="610"/>
      <c r="Z19" s="646">
        <v>0</v>
      </c>
      <c r="AA19" s="646"/>
      <c r="AB19" s="646"/>
      <c r="AC19" s="646"/>
      <c r="AD19" s="647">
        <v>761</v>
      </c>
      <c r="AE19" s="647"/>
      <c r="AF19" s="647"/>
      <c r="AG19" s="647"/>
      <c r="AH19" s="647"/>
      <c r="AI19" s="647"/>
      <c r="AJ19" s="647"/>
      <c r="AK19" s="647"/>
      <c r="AL19" s="611">
        <v>0</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121</v>
      </c>
      <c r="BH19" s="609"/>
      <c r="BI19" s="609"/>
      <c r="BJ19" s="609"/>
      <c r="BK19" s="609"/>
      <c r="BL19" s="609"/>
      <c r="BM19" s="609"/>
      <c r="BN19" s="610"/>
      <c r="BO19" s="646" t="s">
        <v>121</v>
      </c>
      <c r="BP19" s="646"/>
      <c r="BQ19" s="646"/>
      <c r="BR19" s="646"/>
      <c r="BS19" s="647" t="s">
        <v>121</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t="s">
        <v>121</v>
      </c>
      <c r="S20" s="609"/>
      <c r="T20" s="609"/>
      <c r="U20" s="609"/>
      <c r="V20" s="609"/>
      <c r="W20" s="609"/>
      <c r="X20" s="609"/>
      <c r="Y20" s="610"/>
      <c r="Z20" s="646" t="s">
        <v>121</v>
      </c>
      <c r="AA20" s="646"/>
      <c r="AB20" s="646"/>
      <c r="AC20" s="646"/>
      <c r="AD20" s="647" t="s">
        <v>121</v>
      </c>
      <c r="AE20" s="647"/>
      <c r="AF20" s="647"/>
      <c r="AG20" s="647"/>
      <c r="AH20" s="647"/>
      <c r="AI20" s="647"/>
      <c r="AJ20" s="647"/>
      <c r="AK20" s="647"/>
      <c r="AL20" s="611" t="s">
        <v>121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121</v>
      </c>
      <c r="BH20" s="609"/>
      <c r="BI20" s="609"/>
      <c r="BJ20" s="609"/>
      <c r="BK20" s="609"/>
      <c r="BL20" s="609"/>
      <c r="BM20" s="609"/>
      <c r="BN20" s="610"/>
      <c r="BO20" s="646" t="s">
        <v>121</v>
      </c>
      <c r="BP20" s="646"/>
      <c r="BQ20" s="646"/>
      <c r="BR20" s="646"/>
      <c r="BS20" s="647" t="s">
        <v>121</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5739118</v>
      </c>
      <c r="CS20" s="609"/>
      <c r="CT20" s="609"/>
      <c r="CU20" s="609"/>
      <c r="CV20" s="609"/>
      <c r="CW20" s="609"/>
      <c r="CX20" s="609"/>
      <c r="CY20" s="610"/>
      <c r="CZ20" s="646">
        <v>100</v>
      </c>
      <c r="DA20" s="646"/>
      <c r="DB20" s="646"/>
      <c r="DC20" s="646"/>
      <c r="DD20" s="614">
        <v>1227655</v>
      </c>
      <c r="DE20" s="609"/>
      <c r="DF20" s="609"/>
      <c r="DG20" s="609"/>
      <c r="DH20" s="609"/>
      <c r="DI20" s="609"/>
      <c r="DJ20" s="609"/>
      <c r="DK20" s="609"/>
      <c r="DL20" s="609"/>
      <c r="DM20" s="609"/>
      <c r="DN20" s="609"/>
      <c r="DO20" s="609"/>
      <c r="DP20" s="610"/>
      <c r="DQ20" s="614">
        <v>3086120</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1874295</v>
      </c>
      <c r="S21" s="609"/>
      <c r="T21" s="609"/>
      <c r="U21" s="609"/>
      <c r="V21" s="609"/>
      <c r="W21" s="609"/>
      <c r="X21" s="609"/>
      <c r="Y21" s="610"/>
      <c r="Z21" s="646">
        <v>30.8</v>
      </c>
      <c r="AA21" s="646"/>
      <c r="AB21" s="646"/>
      <c r="AC21" s="646"/>
      <c r="AD21" s="647">
        <v>1574681</v>
      </c>
      <c r="AE21" s="647"/>
      <c r="AF21" s="647"/>
      <c r="AG21" s="647"/>
      <c r="AH21" s="647"/>
      <c r="AI21" s="647"/>
      <c r="AJ21" s="647"/>
      <c r="AK21" s="647"/>
      <c r="AL21" s="611">
        <v>66.7</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121</v>
      </c>
      <c r="BH21" s="609"/>
      <c r="BI21" s="609"/>
      <c r="BJ21" s="609"/>
      <c r="BK21" s="609"/>
      <c r="BL21" s="609"/>
      <c r="BM21" s="609"/>
      <c r="BN21" s="610"/>
      <c r="BO21" s="646" t="s">
        <v>121</v>
      </c>
      <c r="BP21" s="646"/>
      <c r="BQ21" s="646"/>
      <c r="BR21" s="646"/>
      <c r="BS21" s="647" t="s">
        <v>121</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1574681</v>
      </c>
      <c r="S22" s="609"/>
      <c r="T22" s="609"/>
      <c r="U22" s="609"/>
      <c r="V22" s="609"/>
      <c r="W22" s="609"/>
      <c r="X22" s="609"/>
      <c r="Y22" s="610"/>
      <c r="Z22" s="646">
        <v>25.9</v>
      </c>
      <c r="AA22" s="646"/>
      <c r="AB22" s="646"/>
      <c r="AC22" s="646"/>
      <c r="AD22" s="647">
        <v>1574681</v>
      </c>
      <c r="AE22" s="647"/>
      <c r="AF22" s="647"/>
      <c r="AG22" s="647"/>
      <c r="AH22" s="647"/>
      <c r="AI22" s="647"/>
      <c r="AJ22" s="647"/>
      <c r="AK22" s="647"/>
      <c r="AL22" s="611">
        <v>66.7</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299614</v>
      </c>
      <c r="S23" s="609"/>
      <c r="T23" s="609"/>
      <c r="U23" s="609"/>
      <c r="V23" s="609"/>
      <c r="W23" s="609"/>
      <c r="X23" s="609"/>
      <c r="Y23" s="610"/>
      <c r="Z23" s="646">
        <v>4.9000000000000004</v>
      </c>
      <c r="AA23" s="646"/>
      <c r="AB23" s="646"/>
      <c r="AC23" s="646"/>
      <c r="AD23" s="647" t="s">
        <v>121</v>
      </c>
      <c r="AE23" s="647"/>
      <c r="AF23" s="647"/>
      <c r="AG23" s="647"/>
      <c r="AH23" s="647"/>
      <c r="AI23" s="647"/>
      <c r="AJ23" s="647"/>
      <c r="AK23" s="647"/>
      <c r="AL23" s="611" t="s">
        <v>121</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1654308</v>
      </c>
      <c r="CS24" s="664"/>
      <c r="CT24" s="664"/>
      <c r="CU24" s="664"/>
      <c r="CV24" s="664"/>
      <c r="CW24" s="664"/>
      <c r="CX24" s="664"/>
      <c r="CY24" s="689"/>
      <c r="CZ24" s="690">
        <v>28.8</v>
      </c>
      <c r="DA24" s="672"/>
      <c r="DB24" s="672"/>
      <c r="DC24" s="692"/>
      <c r="DD24" s="688">
        <v>1308114</v>
      </c>
      <c r="DE24" s="664"/>
      <c r="DF24" s="664"/>
      <c r="DG24" s="664"/>
      <c r="DH24" s="664"/>
      <c r="DI24" s="664"/>
      <c r="DJ24" s="664"/>
      <c r="DK24" s="689"/>
      <c r="DL24" s="688">
        <v>959236</v>
      </c>
      <c r="DM24" s="664"/>
      <c r="DN24" s="664"/>
      <c r="DO24" s="664"/>
      <c r="DP24" s="664"/>
      <c r="DQ24" s="664"/>
      <c r="DR24" s="664"/>
      <c r="DS24" s="664"/>
      <c r="DT24" s="664"/>
      <c r="DU24" s="664"/>
      <c r="DV24" s="689"/>
      <c r="DW24" s="690">
        <v>40.4</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2502344</v>
      </c>
      <c r="S25" s="609"/>
      <c r="T25" s="609"/>
      <c r="U25" s="609"/>
      <c r="V25" s="609"/>
      <c r="W25" s="609"/>
      <c r="X25" s="609"/>
      <c r="Y25" s="610"/>
      <c r="Z25" s="646">
        <v>41.1</v>
      </c>
      <c r="AA25" s="646"/>
      <c r="AB25" s="646"/>
      <c r="AC25" s="646"/>
      <c r="AD25" s="647">
        <v>2202730</v>
      </c>
      <c r="AE25" s="647"/>
      <c r="AF25" s="647"/>
      <c r="AG25" s="647"/>
      <c r="AH25" s="647"/>
      <c r="AI25" s="647"/>
      <c r="AJ25" s="647"/>
      <c r="AK25" s="647"/>
      <c r="AL25" s="611">
        <v>93.3</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1030403</v>
      </c>
      <c r="CS25" s="621"/>
      <c r="CT25" s="621"/>
      <c r="CU25" s="621"/>
      <c r="CV25" s="621"/>
      <c r="CW25" s="621"/>
      <c r="CX25" s="621"/>
      <c r="CY25" s="622"/>
      <c r="CZ25" s="611">
        <v>18</v>
      </c>
      <c r="DA25" s="623"/>
      <c r="DB25" s="623"/>
      <c r="DC25" s="624"/>
      <c r="DD25" s="614">
        <v>737189</v>
      </c>
      <c r="DE25" s="621"/>
      <c r="DF25" s="621"/>
      <c r="DG25" s="621"/>
      <c r="DH25" s="621"/>
      <c r="DI25" s="621"/>
      <c r="DJ25" s="621"/>
      <c r="DK25" s="622"/>
      <c r="DL25" s="614">
        <v>690977</v>
      </c>
      <c r="DM25" s="621"/>
      <c r="DN25" s="621"/>
      <c r="DO25" s="621"/>
      <c r="DP25" s="621"/>
      <c r="DQ25" s="621"/>
      <c r="DR25" s="621"/>
      <c r="DS25" s="621"/>
      <c r="DT25" s="621"/>
      <c r="DU25" s="621"/>
      <c r="DV25" s="622"/>
      <c r="DW25" s="611">
        <v>29.1</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t="s">
        <v>121</v>
      </c>
      <c r="S26" s="609"/>
      <c r="T26" s="609"/>
      <c r="U26" s="609"/>
      <c r="V26" s="609"/>
      <c r="W26" s="609"/>
      <c r="X26" s="609"/>
      <c r="Y26" s="610"/>
      <c r="Z26" s="646" t="s">
        <v>121</v>
      </c>
      <c r="AA26" s="646"/>
      <c r="AB26" s="646"/>
      <c r="AC26" s="646"/>
      <c r="AD26" s="647" t="s">
        <v>121</v>
      </c>
      <c r="AE26" s="647"/>
      <c r="AF26" s="647"/>
      <c r="AG26" s="647"/>
      <c r="AH26" s="647"/>
      <c r="AI26" s="647"/>
      <c r="AJ26" s="647"/>
      <c r="AK26" s="647"/>
      <c r="AL26" s="611" t="s">
        <v>121</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729372</v>
      </c>
      <c r="CS26" s="609"/>
      <c r="CT26" s="609"/>
      <c r="CU26" s="609"/>
      <c r="CV26" s="609"/>
      <c r="CW26" s="609"/>
      <c r="CX26" s="609"/>
      <c r="CY26" s="610"/>
      <c r="CZ26" s="611">
        <v>12.7</v>
      </c>
      <c r="DA26" s="623"/>
      <c r="DB26" s="623"/>
      <c r="DC26" s="624"/>
      <c r="DD26" s="614">
        <v>477873</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8450</v>
      </c>
      <c r="S27" s="609"/>
      <c r="T27" s="609"/>
      <c r="U27" s="609"/>
      <c r="V27" s="609"/>
      <c r="W27" s="609"/>
      <c r="X27" s="609"/>
      <c r="Y27" s="610"/>
      <c r="Z27" s="646">
        <v>0.1</v>
      </c>
      <c r="AA27" s="646"/>
      <c r="AB27" s="646"/>
      <c r="AC27" s="646"/>
      <c r="AD27" s="647" t="s">
        <v>121</v>
      </c>
      <c r="AE27" s="647"/>
      <c r="AF27" s="647"/>
      <c r="AG27" s="647"/>
      <c r="AH27" s="647"/>
      <c r="AI27" s="647"/>
      <c r="AJ27" s="647"/>
      <c r="AK27" s="647"/>
      <c r="AL27" s="611" t="s">
        <v>121</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499619</v>
      </c>
      <c r="BH27" s="609"/>
      <c r="BI27" s="609"/>
      <c r="BJ27" s="609"/>
      <c r="BK27" s="609"/>
      <c r="BL27" s="609"/>
      <c r="BM27" s="609"/>
      <c r="BN27" s="610"/>
      <c r="BO27" s="646">
        <v>100</v>
      </c>
      <c r="BP27" s="646"/>
      <c r="BQ27" s="646"/>
      <c r="BR27" s="646"/>
      <c r="BS27" s="647" t="s">
        <v>121</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107462</v>
      </c>
      <c r="CS27" s="621"/>
      <c r="CT27" s="621"/>
      <c r="CU27" s="621"/>
      <c r="CV27" s="621"/>
      <c r="CW27" s="621"/>
      <c r="CX27" s="621"/>
      <c r="CY27" s="622"/>
      <c r="CZ27" s="611">
        <v>1.9</v>
      </c>
      <c r="DA27" s="623"/>
      <c r="DB27" s="623"/>
      <c r="DC27" s="624"/>
      <c r="DD27" s="614">
        <v>54482</v>
      </c>
      <c r="DE27" s="621"/>
      <c r="DF27" s="621"/>
      <c r="DG27" s="621"/>
      <c r="DH27" s="621"/>
      <c r="DI27" s="621"/>
      <c r="DJ27" s="621"/>
      <c r="DK27" s="622"/>
      <c r="DL27" s="614">
        <v>37662</v>
      </c>
      <c r="DM27" s="621"/>
      <c r="DN27" s="621"/>
      <c r="DO27" s="621"/>
      <c r="DP27" s="621"/>
      <c r="DQ27" s="621"/>
      <c r="DR27" s="621"/>
      <c r="DS27" s="621"/>
      <c r="DT27" s="621"/>
      <c r="DU27" s="621"/>
      <c r="DV27" s="622"/>
      <c r="DW27" s="611">
        <v>1.6</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222238</v>
      </c>
      <c r="S28" s="609"/>
      <c r="T28" s="609"/>
      <c r="U28" s="609"/>
      <c r="V28" s="609"/>
      <c r="W28" s="609"/>
      <c r="X28" s="609"/>
      <c r="Y28" s="610"/>
      <c r="Z28" s="646">
        <v>3.6</v>
      </c>
      <c r="AA28" s="646"/>
      <c r="AB28" s="646"/>
      <c r="AC28" s="646"/>
      <c r="AD28" s="647">
        <v>1481</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516443</v>
      </c>
      <c r="CS28" s="609"/>
      <c r="CT28" s="609"/>
      <c r="CU28" s="609"/>
      <c r="CV28" s="609"/>
      <c r="CW28" s="609"/>
      <c r="CX28" s="609"/>
      <c r="CY28" s="610"/>
      <c r="CZ28" s="611">
        <v>9</v>
      </c>
      <c r="DA28" s="623"/>
      <c r="DB28" s="623"/>
      <c r="DC28" s="624"/>
      <c r="DD28" s="614">
        <v>516443</v>
      </c>
      <c r="DE28" s="609"/>
      <c r="DF28" s="609"/>
      <c r="DG28" s="609"/>
      <c r="DH28" s="609"/>
      <c r="DI28" s="609"/>
      <c r="DJ28" s="609"/>
      <c r="DK28" s="610"/>
      <c r="DL28" s="614">
        <v>230597</v>
      </c>
      <c r="DM28" s="609"/>
      <c r="DN28" s="609"/>
      <c r="DO28" s="609"/>
      <c r="DP28" s="609"/>
      <c r="DQ28" s="609"/>
      <c r="DR28" s="609"/>
      <c r="DS28" s="609"/>
      <c r="DT28" s="609"/>
      <c r="DU28" s="609"/>
      <c r="DV28" s="610"/>
      <c r="DW28" s="611">
        <v>9.6999999999999993</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28837</v>
      </c>
      <c r="S29" s="609"/>
      <c r="T29" s="609"/>
      <c r="U29" s="609"/>
      <c r="V29" s="609"/>
      <c r="W29" s="609"/>
      <c r="X29" s="609"/>
      <c r="Y29" s="610"/>
      <c r="Z29" s="646">
        <v>0.5</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516443</v>
      </c>
      <c r="CS29" s="621"/>
      <c r="CT29" s="621"/>
      <c r="CU29" s="621"/>
      <c r="CV29" s="621"/>
      <c r="CW29" s="621"/>
      <c r="CX29" s="621"/>
      <c r="CY29" s="622"/>
      <c r="CZ29" s="611">
        <v>9</v>
      </c>
      <c r="DA29" s="623"/>
      <c r="DB29" s="623"/>
      <c r="DC29" s="624"/>
      <c r="DD29" s="614">
        <v>516443</v>
      </c>
      <c r="DE29" s="621"/>
      <c r="DF29" s="621"/>
      <c r="DG29" s="621"/>
      <c r="DH29" s="621"/>
      <c r="DI29" s="621"/>
      <c r="DJ29" s="621"/>
      <c r="DK29" s="622"/>
      <c r="DL29" s="614">
        <v>230597</v>
      </c>
      <c r="DM29" s="621"/>
      <c r="DN29" s="621"/>
      <c r="DO29" s="621"/>
      <c r="DP29" s="621"/>
      <c r="DQ29" s="621"/>
      <c r="DR29" s="621"/>
      <c r="DS29" s="621"/>
      <c r="DT29" s="621"/>
      <c r="DU29" s="621"/>
      <c r="DV29" s="622"/>
      <c r="DW29" s="611">
        <v>9.6999999999999993</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725883</v>
      </c>
      <c r="S30" s="609"/>
      <c r="T30" s="609"/>
      <c r="U30" s="609"/>
      <c r="V30" s="609"/>
      <c r="W30" s="609"/>
      <c r="X30" s="609"/>
      <c r="Y30" s="610"/>
      <c r="Z30" s="646">
        <v>11.9</v>
      </c>
      <c r="AA30" s="646"/>
      <c r="AB30" s="646"/>
      <c r="AC30" s="646"/>
      <c r="AD30" s="647" t="s">
        <v>121</v>
      </c>
      <c r="AE30" s="647"/>
      <c r="AF30" s="647"/>
      <c r="AG30" s="647"/>
      <c r="AH30" s="647"/>
      <c r="AI30" s="647"/>
      <c r="AJ30" s="647"/>
      <c r="AK30" s="647"/>
      <c r="AL30" s="611" t="s">
        <v>121</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508321</v>
      </c>
      <c r="CS30" s="609"/>
      <c r="CT30" s="609"/>
      <c r="CU30" s="609"/>
      <c r="CV30" s="609"/>
      <c r="CW30" s="609"/>
      <c r="CX30" s="609"/>
      <c r="CY30" s="610"/>
      <c r="CZ30" s="611">
        <v>8.9</v>
      </c>
      <c r="DA30" s="623"/>
      <c r="DB30" s="623"/>
      <c r="DC30" s="624"/>
      <c r="DD30" s="614">
        <v>508321</v>
      </c>
      <c r="DE30" s="609"/>
      <c r="DF30" s="609"/>
      <c r="DG30" s="609"/>
      <c r="DH30" s="609"/>
      <c r="DI30" s="609"/>
      <c r="DJ30" s="609"/>
      <c r="DK30" s="610"/>
      <c r="DL30" s="614">
        <v>222475</v>
      </c>
      <c r="DM30" s="609"/>
      <c r="DN30" s="609"/>
      <c r="DO30" s="609"/>
      <c r="DP30" s="609"/>
      <c r="DQ30" s="609"/>
      <c r="DR30" s="609"/>
      <c r="DS30" s="609"/>
      <c r="DT30" s="609"/>
      <c r="DU30" s="609"/>
      <c r="DV30" s="610"/>
      <c r="DW30" s="611">
        <v>9.4</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v>136429</v>
      </c>
      <c r="S31" s="609"/>
      <c r="T31" s="609"/>
      <c r="U31" s="609"/>
      <c r="V31" s="609"/>
      <c r="W31" s="609"/>
      <c r="X31" s="609"/>
      <c r="Y31" s="610"/>
      <c r="Z31" s="646">
        <v>2.2000000000000002</v>
      </c>
      <c r="AA31" s="646"/>
      <c r="AB31" s="646"/>
      <c r="AC31" s="646"/>
      <c r="AD31" s="647">
        <v>136429</v>
      </c>
      <c r="AE31" s="647"/>
      <c r="AF31" s="647"/>
      <c r="AG31" s="647"/>
      <c r="AH31" s="647"/>
      <c r="AI31" s="647"/>
      <c r="AJ31" s="647"/>
      <c r="AK31" s="647"/>
      <c r="AL31" s="611">
        <v>5.8</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99.1</v>
      </c>
      <c r="BH31" s="671"/>
      <c r="BI31" s="671"/>
      <c r="BJ31" s="671"/>
      <c r="BK31" s="671"/>
      <c r="BL31" s="671"/>
      <c r="BM31" s="672">
        <v>98.2</v>
      </c>
      <c r="BN31" s="671"/>
      <c r="BO31" s="671"/>
      <c r="BP31" s="671"/>
      <c r="BQ31" s="673"/>
      <c r="BR31" s="670">
        <v>99.3</v>
      </c>
      <c r="BS31" s="671"/>
      <c r="BT31" s="671"/>
      <c r="BU31" s="671"/>
      <c r="BV31" s="671"/>
      <c r="BW31" s="671"/>
      <c r="BX31" s="672">
        <v>98.7</v>
      </c>
      <c r="BY31" s="671"/>
      <c r="BZ31" s="671"/>
      <c r="CA31" s="671"/>
      <c r="CB31" s="673"/>
      <c r="CD31" s="629"/>
      <c r="CE31" s="630"/>
      <c r="CF31" s="605" t="s">
        <v>300</v>
      </c>
      <c r="CG31" s="606"/>
      <c r="CH31" s="606"/>
      <c r="CI31" s="606"/>
      <c r="CJ31" s="606"/>
      <c r="CK31" s="606"/>
      <c r="CL31" s="606"/>
      <c r="CM31" s="606"/>
      <c r="CN31" s="606"/>
      <c r="CO31" s="606"/>
      <c r="CP31" s="606"/>
      <c r="CQ31" s="607"/>
      <c r="CR31" s="608">
        <v>8122</v>
      </c>
      <c r="CS31" s="621"/>
      <c r="CT31" s="621"/>
      <c r="CU31" s="621"/>
      <c r="CV31" s="621"/>
      <c r="CW31" s="621"/>
      <c r="CX31" s="621"/>
      <c r="CY31" s="622"/>
      <c r="CZ31" s="611">
        <v>0.1</v>
      </c>
      <c r="DA31" s="623"/>
      <c r="DB31" s="623"/>
      <c r="DC31" s="624"/>
      <c r="DD31" s="614">
        <v>8122</v>
      </c>
      <c r="DE31" s="621"/>
      <c r="DF31" s="621"/>
      <c r="DG31" s="621"/>
      <c r="DH31" s="621"/>
      <c r="DI31" s="621"/>
      <c r="DJ31" s="621"/>
      <c r="DK31" s="622"/>
      <c r="DL31" s="614">
        <v>8122</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1210912</v>
      </c>
      <c r="S32" s="609"/>
      <c r="T32" s="609"/>
      <c r="U32" s="609"/>
      <c r="V32" s="609"/>
      <c r="W32" s="609"/>
      <c r="X32" s="609"/>
      <c r="Y32" s="610"/>
      <c r="Z32" s="646">
        <v>19.899999999999999</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1"/>
      <c r="AU32" s="208" t="s">
        <v>302</v>
      </c>
      <c r="AX32" s="605" t="s">
        <v>303</v>
      </c>
      <c r="AY32" s="606"/>
      <c r="AZ32" s="606"/>
      <c r="BA32" s="606"/>
      <c r="BB32" s="606"/>
      <c r="BC32" s="606"/>
      <c r="BD32" s="606"/>
      <c r="BE32" s="606"/>
      <c r="BF32" s="607"/>
      <c r="BG32" s="674">
        <v>98.8</v>
      </c>
      <c r="BH32" s="621"/>
      <c r="BI32" s="621"/>
      <c r="BJ32" s="621"/>
      <c r="BK32" s="621"/>
      <c r="BL32" s="621"/>
      <c r="BM32" s="612">
        <v>97.7</v>
      </c>
      <c r="BN32" s="621"/>
      <c r="BO32" s="621"/>
      <c r="BP32" s="621"/>
      <c r="BQ32" s="644"/>
      <c r="BR32" s="674">
        <v>98.9</v>
      </c>
      <c r="BS32" s="621"/>
      <c r="BT32" s="621"/>
      <c r="BU32" s="621"/>
      <c r="BV32" s="621"/>
      <c r="BW32" s="621"/>
      <c r="BX32" s="612">
        <v>98.2</v>
      </c>
      <c r="BY32" s="621"/>
      <c r="BZ32" s="621"/>
      <c r="CA32" s="621"/>
      <c r="CB32" s="644"/>
      <c r="CD32" s="631"/>
      <c r="CE32" s="632"/>
      <c r="CF32" s="605" t="s">
        <v>304</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39645</v>
      </c>
      <c r="S33" s="609"/>
      <c r="T33" s="609"/>
      <c r="U33" s="609"/>
      <c r="V33" s="609"/>
      <c r="W33" s="609"/>
      <c r="X33" s="609"/>
      <c r="Y33" s="610"/>
      <c r="Z33" s="646">
        <v>0.7</v>
      </c>
      <c r="AA33" s="646"/>
      <c r="AB33" s="646"/>
      <c r="AC33" s="646"/>
      <c r="AD33" s="647">
        <v>20525</v>
      </c>
      <c r="AE33" s="647"/>
      <c r="AF33" s="647"/>
      <c r="AG33" s="647"/>
      <c r="AH33" s="647"/>
      <c r="AI33" s="647"/>
      <c r="AJ33" s="647"/>
      <c r="AK33" s="647"/>
      <c r="AL33" s="611">
        <v>0.9</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99.8</v>
      </c>
      <c r="BH33" s="593"/>
      <c r="BI33" s="593"/>
      <c r="BJ33" s="593"/>
      <c r="BK33" s="593"/>
      <c r="BL33" s="593"/>
      <c r="BM33" s="639">
        <v>99</v>
      </c>
      <c r="BN33" s="593"/>
      <c r="BO33" s="593"/>
      <c r="BP33" s="593"/>
      <c r="BQ33" s="656"/>
      <c r="BR33" s="669">
        <v>100</v>
      </c>
      <c r="BS33" s="593"/>
      <c r="BT33" s="593"/>
      <c r="BU33" s="593"/>
      <c r="BV33" s="593"/>
      <c r="BW33" s="593"/>
      <c r="BX33" s="639">
        <v>99.2</v>
      </c>
      <c r="BY33" s="593"/>
      <c r="BZ33" s="593"/>
      <c r="CA33" s="593"/>
      <c r="CB33" s="656"/>
      <c r="CD33" s="605" t="s">
        <v>307</v>
      </c>
      <c r="CE33" s="606"/>
      <c r="CF33" s="606"/>
      <c r="CG33" s="606"/>
      <c r="CH33" s="606"/>
      <c r="CI33" s="606"/>
      <c r="CJ33" s="606"/>
      <c r="CK33" s="606"/>
      <c r="CL33" s="606"/>
      <c r="CM33" s="606"/>
      <c r="CN33" s="606"/>
      <c r="CO33" s="606"/>
      <c r="CP33" s="606"/>
      <c r="CQ33" s="607"/>
      <c r="CR33" s="608">
        <v>2848511</v>
      </c>
      <c r="CS33" s="621"/>
      <c r="CT33" s="621"/>
      <c r="CU33" s="621"/>
      <c r="CV33" s="621"/>
      <c r="CW33" s="621"/>
      <c r="CX33" s="621"/>
      <c r="CY33" s="622"/>
      <c r="CZ33" s="611">
        <v>49.6</v>
      </c>
      <c r="DA33" s="623"/>
      <c r="DB33" s="623"/>
      <c r="DC33" s="624"/>
      <c r="DD33" s="614">
        <v>1672803</v>
      </c>
      <c r="DE33" s="621"/>
      <c r="DF33" s="621"/>
      <c r="DG33" s="621"/>
      <c r="DH33" s="621"/>
      <c r="DI33" s="621"/>
      <c r="DJ33" s="621"/>
      <c r="DK33" s="622"/>
      <c r="DL33" s="614">
        <v>805905</v>
      </c>
      <c r="DM33" s="621"/>
      <c r="DN33" s="621"/>
      <c r="DO33" s="621"/>
      <c r="DP33" s="621"/>
      <c r="DQ33" s="621"/>
      <c r="DR33" s="621"/>
      <c r="DS33" s="621"/>
      <c r="DT33" s="621"/>
      <c r="DU33" s="621"/>
      <c r="DV33" s="622"/>
      <c r="DW33" s="611">
        <v>34</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23046</v>
      </c>
      <c r="S34" s="609"/>
      <c r="T34" s="609"/>
      <c r="U34" s="609"/>
      <c r="V34" s="609"/>
      <c r="W34" s="609"/>
      <c r="X34" s="609"/>
      <c r="Y34" s="610"/>
      <c r="Z34" s="646">
        <v>0.4</v>
      </c>
      <c r="AA34" s="646"/>
      <c r="AB34" s="646"/>
      <c r="AC34" s="646"/>
      <c r="AD34" s="647" t="s">
        <v>121</v>
      </c>
      <c r="AE34" s="647"/>
      <c r="AF34" s="647"/>
      <c r="AG34" s="647"/>
      <c r="AH34" s="647"/>
      <c r="AI34" s="647"/>
      <c r="AJ34" s="647"/>
      <c r="AK34" s="647"/>
      <c r="AL34" s="611" t="s">
        <v>121</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1524260</v>
      </c>
      <c r="CS34" s="609"/>
      <c r="CT34" s="609"/>
      <c r="CU34" s="609"/>
      <c r="CV34" s="609"/>
      <c r="CW34" s="609"/>
      <c r="CX34" s="609"/>
      <c r="CY34" s="610"/>
      <c r="CZ34" s="611">
        <v>26.6</v>
      </c>
      <c r="DA34" s="623"/>
      <c r="DB34" s="623"/>
      <c r="DC34" s="624"/>
      <c r="DD34" s="614">
        <v>603057</v>
      </c>
      <c r="DE34" s="609"/>
      <c r="DF34" s="609"/>
      <c r="DG34" s="609"/>
      <c r="DH34" s="609"/>
      <c r="DI34" s="609"/>
      <c r="DJ34" s="609"/>
      <c r="DK34" s="610"/>
      <c r="DL34" s="614">
        <v>528464</v>
      </c>
      <c r="DM34" s="609"/>
      <c r="DN34" s="609"/>
      <c r="DO34" s="609"/>
      <c r="DP34" s="609"/>
      <c r="DQ34" s="609"/>
      <c r="DR34" s="609"/>
      <c r="DS34" s="609"/>
      <c r="DT34" s="609"/>
      <c r="DU34" s="609"/>
      <c r="DV34" s="610"/>
      <c r="DW34" s="611">
        <v>22.3</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369499</v>
      </c>
      <c r="S35" s="609"/>
      <c r="T35" s="609"/>
      <c r="U35" s="609"/>
      <c r="V35" s="609"/>
      <c r="W35" s="609"/>
      <c r="X35" s="609"/>
      <c r="Y35" s="610"/>
      <c r="Z35" s="646">
        <v>6.1</v>
      </c>
      <c r="AA35" s="646"/>
      <c r="AB35" s="646"/>
      <c r="AC35" s="646"/>
      <c r="AD35" s="647" t="s">
        <v>121</v>
      </c>
      <c r="AE35" s="647"/>
      <c r="AF35" s="647"/>
      <c r="AG35" s="647"/>
      <c r="AH35" s="647"/>
      <c r="AI35" s="647"/>
      <c r="AJ35" s="647"/>
      <c r="AK35" s="647"/>
      <c r="AL35" s="611" t="s">
        <v>121</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46977</v>
      </c>
      <c r="CS35" s="621"/>
      <c r="CT35" s="621"/>
      <c r="CU35" s="621"/>
      <c r="CV35" s="621"/>
      <c r="CW35" s="621"/>
      <c r="CX35" s="621"/>
      <c r="CY35" s="622"/>
      <c r="CZ35" s="611">
        <v>0.8</v>
      </c>
      <c r="DA35" s="623"/>
      <c r="DB35" s="623"/>
      <c r="DC35" s="624"/>
      <c r="DD35" s="614">
        <v>27510</v>
      </c>
      <c r="DE35" s="621"/>
      <c r="DF35" s="621"/>
      <c r="DG35" s="621"/>
      <c r="DH35" s="621"/>
      <c r="DI35" s="621"/>
      <c r="DJ35" s="621"/>
      <c r="DK35" s="622"/>
      <c r="DL35" s="614">
        <v>27510</v>
      </c>
      <c r="DM35" s="621"/>
      <c r="DN35" s="621"/>
      <c r="DO35" s="621"/>
      <c r="DP35" s="621"/>
      <c r="DQ35" s="621"/>
      <c r="DR35" s="621"/>
      <c r="DS35" s="621"/>
      <c r="DT35" s="621"/>
      <c r="DU35" s="621"/>
      <c r="DV35" s="622"/>
      <c r="DW35" s="611">
        <v>1.2</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273301</v>
      </c>
      <c r="S36" s="609"/>
      <c r="T36" s="609"/>
      <c r="U36" s="609"/>
      <c r="V36" s="609"/>
      <c r="W36" s="609"/>
      <c r="X36" s="609"/>
      <c r="Y36" s="610"/>
      <c r="Z36" s="646">
        <v>4.5</v>
      </c>
      <c r="AA36" s="646"/>
      <c r="AB36" s="646"/>
      <c r="AC36" s="646"/>
      <c r="AD36" s="647" t="s">
        <v>121</v>
      </c>
      <c r="AE36" s="647"/>
      <c r="AF36" s="647"/>
      <c r="AG36" s="647"/>
      <c r="AH36" s="647"/>
      <c r="AI36" s="647"/>
      <c r="AJ36" s="647"/>
      <c r="AK36" s="647"/>
      <c r="AL36" s="611" t="s">
        <v>121</v>
      </c>
      <c r="AM36" s="612"/>
      <c r="AN36" s="612"/>
      <c r="AO36" s="648"/>
      <c r="AP36" s="218"/>
      <c r="AQ36" s="657" t="s">
        <v>315</v>
      </c>
      <c r="AR36" s="658"/>
      <c r="AS36" s="658"/>
      <c r="AT36" s="658"/>
      <c r="AU36" s="658"/>
      <c r="AV36" s="658"/>
      <c r="AW36" s="658"/>
      <c r="AX36" s="658"/>
      <c r="AY36" s="659"/>
      <c r="AZ36" s="663">
        <v>427449</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t="s">
        <v>121</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353195</v>
      </c>
      <c r="CS36" s="609"/>
      <c r="CT36" s="609"/>
      <c r="CU36" s="609"/>
      <c r="CV36" s="609"/>
      <c r="CW36" s="609"/>
      <c r="CX36" s="609"/>
      <c r="CY36" s="610"/>
      <c r="CZ36" s="611">
        <v>6.2</v>
      </c>
      <c r="DA36" s="623"/>
      <c r="DB36" s="623"/>
      <c r="DC36" s="624"/>
      <c r="DD36" s="614">
        <v>223837</v>
      </c>
      <c r="DE36" s="609"/>
      <c r="DF36" s="609"/>
      <c r="DG36" s="609"/>
      <c r="DH36" s="609"/>
      <c r="DI36" s="609"/>
      <c r="DJ36" s="609"/>
      <c r="DK36" s="610"/>
      <c r="DL36" s="614">
        <v>137360</v>
      </c>
      <c r="DM36" s="609"/>
      <c r="DN36" s="609"/>
      <c r="DO36" s="609"/>
      <c r="DP36" s="609"/>
      <c r="DQ36" s="609"/>
      <c r="DR36" s="609"/>
      <c r="DS36" s="609"/>
      <c r="DT36" s="609"/>
      <c r="DU36" s="609"/>
      <c r="DV36" s="610"/>
      <c r="DW36" s="611">
        <v>5.8</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102405</v>
      </c>
      <c r="S37" s="609"/>
      <c r="T37" s="609"/>
      <c r="U37" s="609"/>
      <c r="V37" s="609"/>
      <c r="W37" s="609"/>
      <c r="X37" s="609"/>
      <c r="Y37" s="610"/>
      <c r="Z37" s="646">
        <v>1.7</v>
      </c>
      <c r="AA37" s="646"/>
      <c r="AB37" s="646"/>
      <c r="AC37" s="646"/>
      <c r="AD37" s="647">
        <v>426</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182312</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-25325</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2995</v>
      </c>
      <c r="CS37" s="621"/>
      <c r="CT37" s="621"/>
      <c r="CU37" s="621"/>
      <c r="CV37" s="621"/>
      <c r="CW37" s="621"/>
      <c r="CX37" s="621"/>
      <c r="CY37" s="622"/>
      <c r="CZ37" s="611">
        <v>0.1</v>
      </c>
      <c r="DA37" s="623"/>
      <c r="DB37" s="623"/>
      <c r="DC37" s="624"/>
      <c r="DD37" s="614">
        <v>2858</v>
      </c>
      <c r="DE37" s="621"/>
      <c r="DF37" s="621"/>
      <c r="DG37" s="621"/>
      <c r="DH37" s="621"/>
      <c r="DI37" s="621"/>
      <c r="DJ37" s="621"/>
      <c r="DK37" s="622"/>
      <c r="DL37" s="614">
        <v>2825</v>
      </c>
      <c r="DM37" s="621"/>
      <c r="DN37" s="621"/>
      <c r="DO37" s="621"/>
      <c r="DP37" s="621"/>
      <c r="DQ37" s="621"/>
      <c r="DR37" s="621"/>
      <c r="DS37" s="621"/>
      <c r="DT37" s="621"/>
      <c r="DU37" s="621"/>
      <c r="DV37" s="622"/>
      <c r="DW37" s="611">
        <v>0.1</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447000</v>
      </c>
      <c r="S38" s="609"/>
      <c r="T38" s="609"/>
      <c r="U38" s="609"/>
      <c r="V38" s="609"/>
      <c r="W38" s="609"/>
      <c r="X38" s="609"/>
      <c r="Y38" s="610"/>
      <c r="Z38" s="646">
        <v>7.3</v>
      </c>
      <c r="AA38" s="646"/>
      <c r="AB38" s="646"/>
      <c r="AC38" s="646"/>
      <c r="AD38" s="647" t="s">
        <v>121</v>
      </c>
      <c r="AE38" s="647"/>
      <c r="AF38" s="647"/>
      <c r="AG38" s="647"/>
      <c r="AH38" s="647"/>
      <c r="AI38" s="647"/>
      <c r="AJ38" s="647"/>
      <c r="AK38" s="647"/>
      <c r="AL38" s="611" t="s">
        <v>121</v>
      </c>
      <c r="AM38" s="612"/>
      <c r="AN38" s="612"/>
      <c r="AO38" s="648"/>
      <c r="AQ38" s="641" t="s">
        <v>323</v>
      </c>
      <c r="AR38" s="642"/>
      <c r="AS38" s="642"/>
      <c r="AT38" s="642"/>
      <c r="AU38" s="642"/>
      <c r="AV38" s="642"/>
      <c r="AW38" s="642"/>
      <c r="AX38" s="642"/>
      <c r="AY38" s="643"/>
      <c r="AZ38" s="608">
        <v>14371</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469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427449</v>
      </c>
      <c r="CS38" s="609"/>
      <c r="CT38" s="609"/>
      <c r="CU38" s="609"/>
      <c r="CV38" s="609"/>
      <c r="CW38" s="609"/>
      <c r="CX38" s="609"/>
      <c r="CY38" s="610"/>
      <c r="CZ38" s="611">
        <v>7.4</v>
      </c>
      <c r="DA38" s="623"/>
      <c r="DB38" s="623"/>
      <c r="DC38" s="624"/>
      <c r="DD38" s="614">
        <v>348680</v>
      </c>
      <c r="DE38" s="609"/>
      <c r="DF38" s="609"/>
      <c r="DG38" s="609"/>
      <c r="DH38" s="609"/>
      <c r="DI38" s="609"/>
      <c r="DJ38" s="609"/>
      <c r="DK38" s="610"/>
      <c r="DL38" s="614">
        <v>112571</v>
      </c>
      <c r="DM38" s="609"/>
      <c r="DN38" s="609"/>
      <c r="DO38" s="609"/>
      <c r="DP38" s="609"/>
      <c r="DQ38" s="609"/>
      <c r="DR38" s="609"/>
      <c r="DS38" s="609"/>
      <c r="DT38" s="609"/>
      <c r="DU38" s="609"/>
      <c r="DV38" s="610"/>
      <c r="DW38" s="611">
        <v>4.7</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327</v>
      </c>
      <c r="AR39" s="642"/>
      <c r="AS39" s="642"/>
      <c r="AT39" s="642"/>
      <c r="AU39" s="642"/>
      <c r="AV39" s="642"/>
      <c r="AW39" s="642"/>
      <c r="AX39" s="642"/>
      <c r="AY39" s="643"/>
      <c r="AZ39" s="608" t="s">
        <v>121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865</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494230</v>
      </c>
      <c r="CS39" s="621"/>
      <c r="CT39" s="621"/>
      <c r="CU39" s="621"/>
      <c r="CV39" s="621"/>
      <c r="CW39" s="621"/>
      <c r="CX39" s="621"/>
      <c r="CY39" s="622"/>
      <c r="CZ39" s="611">
        <v>8.6</v>
      </c>
      <c r="DA39" s="623"/>
      <c r="DB39" s="623"/>
      <c r="DC39" s="624"/>
      <c r="DD39" s="614">
        <v>469719</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9900</v>
      </c>
      <c r="S40" s="609"/>
      <c r="T40" s="609"/>
      <c r="U40" s="609"/>
      <c r="V40" s="609"/>
      <c r="W40" s="609"/>
      <c r="X40" s="609"/>
      <c r="Y40" s="610"/>
      <c r="Z40" s="646">
        <v>0.2</v>
      </c>
      <c r="AA40" s="646"/>
      <c r="AB40" s="646"/>
      <c r="AC40" s="646"/>
      <c r="AD40" s="647" t="s">
        <v>121</v>
      </c>
      <c r="AE40" s="647"/>
      <c r="AF40" s="647"/>
      <c r="AG40" s="647"/>
      <c r="AH40" s="647"/>
      <c r="AI40" s="647"/>
      <c r="AJ40" s="647"/>
      <c r="AK40" s="647"/>
      <c r="AL40" s="611" t="s">
        <v>121</v>
      </c>
      <c r="AM40" s="612"/>
      <c r="AN40" s="612"/>
      <c r="AO40" s="648"/>
      <c r="AQ40" s="641" t="s">
        <v>331</v>
      </c>
      <c r="AR40" s="642"/>
      <c r="AS40" s="642"/>
      <c r="AT40" s="642"/>
      <c r="AU40" s="642"/>
      <c r="AV40" s="642"/>
      <c r="AW40" s="642"/>
      <c r="AX40" s="642"/>
      <c r="AY40" s="643"/>
      <c r="AZ40" s="608" t="s">
        <v>121</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98</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2400</v>
      </c>
      <c r="CS40" s="609"/>
      <c r="CT40" s="609"/>
      <c r="CU40" s="609"/>
      <c r="CV40" s="609"/>
      <c r="CW40" s="609"/>
      <c r="CX40" s="609"/>
      <c r="CY40" s="610"/>
      <c r="CZ40" s="611">
        <v>0</v>
      </c>
      <c r="DA40" s="623"/>
      <c r="DB40" s="623"/>
      <c r="DC40" s="624"/>
      <c r="DD40" s="614" t="s">
        <v>121</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6089989</v>
      </c>
      <c r="S41" s="633"/>
      <c r="T41" s="633"/>
      <c r="U41" s="633"/>
      <c r="V41" s="633"/>
      <c r="W41" s="633"/>
      <c r="X41" s="633"/>
      <c r="Y41" s="636"/>
      <c r="Z41" s="637">
        <v>100</v>
      </c>
      <c r="AA41" s="637"/>
      <c r="AB41" s="637"/>
      <c r="AC41" s="637"/>
      <c r="AD41" s="638">
        <v>2361591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39500</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121</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191266</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222</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1236299</v>
      </c>
      <c r="CS42" s="621"/>
      <c r="CT42" s="621"/>
      <c r="CU42" s="621"/>
      <c r="CV42" s="621"/>
      <c r="CW42" s="621"/>
      <c r="CX42" s="621"/>
      <c r="CY42" s="622"/>
      <c r="CZ42" s="611">
        <v>21.5</v>
      </c>
      <c r="DA42" s="623"/>
      <c r="DB42" s="623"/>
      <c r="DC42" s="624"/>
      <c r="DD42" s="614">
        <v>105203</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9806</v>
      </c>
      <c r="CS43" s="621"/>
      <c r="CT43" s="621"/>
      <c r="CU43" s="621"/>
      <c r="CV43" s="621"/>
      <c r="CW43" s="621"/>
      <c r="CX43" s="621"/>
      <c r="CY43" s="622"/>
      <c r="CZ43" s="611">
        <v>0.2</v>
      </c>
      <c r="DA43" s="623"/>
      <c r="DB43" s="623"/>
      <c r="DC43" s="624"/>
      <c r="DD43" s="614">
        <v>9806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1227655</v>
      </c>
      <c r="CS44" s="609"/>
      <c r="CT44" s="609"/>
      <c r="CU44" s="609"/>
      <c r="CV44" s="609"/>
      <c r="CW44" s="609"/>
      <c r="CX44" s="609"/>
      <c r="CY44" s="610"/>
      <c r="CZ44" s="611">
        <v>21.4</v>
      </c>
      <c r="DA44" s="612"/>
      <c r="DB44" s="612"/>
      <c r="DC44" s="613"/>
      <c r="DD44" s="614">
        <v>99659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657190</v>
      </c>
      <c r="CS45" s="621"/>
      <c r="CT45" s="621"/>
      <c r="CU45" s="621"/>
      <c r="CV45" s="621"/>
      <c r="CW45" s="621"/>
      <c r="CX45" s="621"/>
      <c r="CY45" s="622"/>
      <c r="CZ45" s="611">
        <v>11.5</v>
      </c>
      <c r="DA45" s="623"/>
      <c r="DB45" s="623"/>
      <c r="DC45" s="624"/>
      <c r="DD45" s="614">
        <v>10760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570465</v>
      </c>
      <c r="CS46" s="609"/>
      <c r="CT46" s="609"/>
      <c r="CU46" s="609"/>
      <c r="CV46" s="609"/>
      <c r="CW46" s="609"/>
      <c r="CX46" s="609"/>
      <c r="CY46" s="610"/>
      <c r="CZ46" s="611">
        <v>9.9</v>
      </c>
      <c r="DA46" s="612"/>
      <c r="DB46" s="612"/>
      <c r="DC46" s="613"/>
      <c r="DD46" s="614">
        <v>88899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8644</v>
      </c>
      <c r="CS47" s="621"/>
      <c r="CT47" s="621"/>
      <c r="CU47" s="621"/>
      <c r="CV47" s="621"/>
      <c r="CW47" s="621"/>
      <c r="CX47" s="621"/>
      <c r="CY47" s="622"/>
      <c r="CZ47" s="611">
        <v>0.2</v>
      </c>
      <c r="DA47" s="623"/>
      <c r="DB47" s="623"/>
      <c r="DC47" s="624"/>
      <c r="DD47" s="614">
        <v>5544</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5739118</v>
      </c>
      <c r="CS49" s="593"/>
      <c r="CT49" s="593"/>
      <c r="CU49" s="593"/>
      <c r="CV49" s="593"/>
      <c r="CW49" s="593"/>
      <c r="CX49" s="593"/>
      <c r="CY49" s="594"/>
      <c r="CZ49" s="595">
        <v>100</v>
      </c>
      <c r="DA49" s="596"/>
      <c r="DB49" s="596"/>
      <c r="DC49" s="597"/>
      <c r="DD49" s="598">
        <v>3086120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lQUtdVXUf1Fjlcr1qO18aDsgQ8en16qNPugTw4EFnBq/F7Gt2F6+d0bnIt8iqcvZ8gEHUkKzHBHtDC21vB1nug==" saltValue="6F1AJ9441l+HzzUXFdQkP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5939</v>
      </c>
      <c r="R7" s="1090"/>
      <c r="S7" s="1090"/>
      <c r="T7" s="1090"/>
      <c r="U7" s="1090"/>
      <c r="V7" s="1090">
        <v>5653</v>
      </c>
      <c r="W7" s="1090"/>
      <c r="X7" s="1090"/>
      <c r="Y7" s="1090"/>
      <c r="Z7" s="1090"/>
      <c r="AA7" s="1090">
        <v>286</v>
      </c>
      <c r="AB7" s="1090"/>
      <c r="AC7" s="1090"/>
      <c r="AD7" s="1090"/>
      <c r="AE7" s="1091"/>
      <c r="AF7" s="1092">
        <v>222</v>
      </c>
      <c r="AG7" s="1093"/>
      <c r="AH7" s="1093"/>
      <c r="AI7" s="1093"/>
      <c r="AJ7" s="1094"/>
      <c r="AK7" s="1095" t="s">
        <v>548</v>
      </c>
      <c r="AL7" s="1096"/>
      <c r="AM7" s="1096"/>
      <c r="AN7" s="1096"/>
      <c r="AO7" s="1096"/>
      <c r="AP7" s="1096">
        <v>1901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547</v>
      </c>
      <c r="BT7" s="1087"/>
      <c r="BU7" s="1087"/>
      <c r="BV7" s="1087"/>
      <c r="BW7" s="1087"/>
      <c r="BX7" s="1087"/>
      <c r="BY7" s="1087"/>
      <c r="BZ7" s="1087"/>
      <c r="CA7" s="1087"/>
      <c r="CB7" s="1087"/>
      <c r="CC7" s="1087"/>
      <c r="CD7" s="1087"/>
      <c r="CE7" s="1087"/>
      <c r="CF7" s="1087"/>
      <c r="CG7" s="1099"/>
      <c r="CH7" s="1083">
        <v>-1</v>
      </c>
      <c r="CI7" s="1084"/>
      <c r="CJ7" s="1084"/>
      <c r="CK7" s="1084"/>
      <c r="CL7" s="1085"/>
      <c r="CM7" s="1083">
        <v>17</v>
      </c>
      <c r="CN7" s="1084"/>
      <c r="CO7" s="1084"/>
      <c r="CP7" s="1084"/>
      <c r="CQ7" s="1085"/>
      <c r="CR7" s="1083">
        <v>19</v>
      </c>
      <c r="CS7" s="1084"/>
      <c r="CT7" s="1084"/>
      <c r="CU7" s="1084"/>
      <c r="CV7" s="1085"/>
      <c r="CW7" s="1083" t="s">
        <v>556</v>
      </c>
      <c r="CX7" s="1084"/>
      <c r="CY7" s="1084"/>
      <c r="CZ7" s="1084"/>
      <c r="DA7" s="1085"/>
      <c r="DB7" s="1083" t="s">
        <v>556</v>
      </c>
      <c r="DC7" s="1084"/>
      <c r="DD7" s="1084"/>
      <c r="DE7" s="1084"/>
      <c r="DF7" s="1085"/>
      <c r="DG7" s="1083" t="s">
        <v>556</v>
      </c>
      <c r="DH7" s="1084"/>
      <c r="DI7" s="1084"/>
      <c r="DJ7" s="1084"/>
      <c r="DK7" s="1085"/>
      <c r="DL7" s="1083" t="s">
        <v>556</v>
      </c>
      <c r="DM7" s="1084"/>
      <c r="DN7" s="1084"/>
      <c r="DO7" s="1084"/>
      <c r="DP7" s="1085"/>
      <c r="DQ7" s="1083" t="s">
        <v>556</v>
      </c>
      <c r="DR7" s="1084"/>
      <c r="DS7" s="1084"/>
      <c r="DT7" s="1084"/>
      <c r="DU7" s="1085"/>
      <c r="DV7" s="1086"/>
      <c r="DW7" s="1087"/>
      <c r="DX7" s="1087"/>
      <c r="DY7" s="1087"/>
      <c r="DZ7" s="1088"/>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7</v>
      </c>
      <c r="R8" s="1026"/>
      <c r="S8" s="1026"/>
      <c r="T8" s="1026"/>
      <c r="U8" s="1026"/>
      <c r="V8" s="1026">
        <v>7</v>
      </c>
      <c r="W8" s="1026"/>
      <c r="X8" s="1026"/>
      <c r="Y8" s="1026"/>
      <c r="Z8" s="1026"/>
      <c r="AA8" s="1026" t="s">
        <v>548</v>
      </c>
      <c r="AB8" s="1026"/>
      <c r="AC8" s="1026"/>
      <c r="AD8" s="1026"/>
      <c r="AE8" s="1027"/>
      <c r="AF8" s="1022" t="s">
        <v>121</v>
      </c>
      <c r="AG8" s="1023"/>
      <c r="AH8" s="1023"/>
      <c r="AI8" s="1023"/>
      <c r="AJ8" s="1024"/>
      <c r="AK8" s="1067">
        <v>6</v>
      </c>
      <c r="AL8" s="1068"/>
      <c r="AM8" s="1068"/>
      <c r="AN8" s="1068"/>
      <c r="AO8" s="1068"/>
      <c r="AP8" s="1068" t="s">
        <v>548</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t="s">
        <v>376</v>
      </c>
      <c r="C9" s="1018"/>
      <c r="D9" s="1018"/>
      <c r="E9" s="1018"/>
      <c r="F9" s="1018"/>
      <c r="G9" s="1018"/>
      <c r="H9" s="1018"/>
      <c r="I9" s="1018"/>
      <c r="J9" s="1018"/>
      <c r="K9" s="1018"/>
      <c r="L9" s="1018"/>
      <c r="M9" s="1018"/>
      <c r="N9" s="1018"/>
      <c r="O9" s="1018"/>
      <c r="P9" s="1019"/>
      <c r="Q9" s="1025">
        <v>258</v>
      </c>
      <c r="R9" s="1026"/>
      <c r="S9" s="1026"/>
      <c r="T9" s="1026"/>
      <c r="U9" s="1026"/>
      <c r="V9" s="1026">
        <v>193</v>
      </c>
      <c r="W9" s="1026"/>
      <c r="X9" s="1026"/>
      <c r="Y9" s="1026"/>
      <c r="Z9" s="1026"/>
      <c r="AA9" s="1026">
        <v>65</v>
      </c>
      <c r="AB9" s="1026"/>
      <c r="AC9" s="1026"/>
      <c r="AD9" s="1026"/>
      <c r="AE9" s="1027"/>
      <c r="AF9" s="1022">
        <v>65</v>
      </c>
      <c r="AG9" s="1023"/>
      <c r="AH9" s="1023"/>
      <c r="AI9" s="1023"/>
      <c r="AJ9" s="1024"/>
      <c r="AK9" s="1067">
        <v>108</v>
      </c>
      <c r="AL9" s="1068"/>
      <c r="AM9" s="1068"/>
      <c r="AN9" s="1068"/>
      <c r="AO9" s="1068"/>
      <c r="AP9" s="1068">
        <v>512</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378</v>
      </c>
      <c r="B23" s="924" t="s">
        <v>379</v>
      </c>
      <c r="C23" s="925"/>
      <c r="D23" s="925"/>
      <c r="E23" s="925"/>
      <c r="F23" s="925"/>
      <c r="G23" s="925"/>
      <c r="H23" s="925"/>
      <c r="I23" s="925"/>
      <c r="J23" s="925"/>
      <c r="K23" s="925"/>
      <c r="L23" s="925"/>
      <c r="M23" s="925"/>
      <c r="N23" s="925"/>
      <c r="O23" s="925"/>
      <c r="P23" s="935"/>
      <c r="Q23" s="1054">
        <v>6090</v>
      </c>
      <c r="R23" s="1048"/>
      <c r="S23" s="1048"/>
      <c r="T23" s="1048"/>
      <c r="U23" s="1048"/>
      <c r="V23" s="1048">
        <v>5739</v>
      </c>
      <c r="W23" s="1048"/>
      <c r="X23" s="1048"/>
      <c r="Y23" s="1048"/>
      <c r="Z23" s="1048"/>
      <c r="AA23" s="1048">
        <f t="shared" ref="AA23" si="0">SUM(AA7:AE9)</f>
        <v>351</v>
      </c>
      <c r="AB23" s="1048"/>
      <c r="AC23" s="1048"/>
      <c r="AD23" s="1048"/>
      <c r="AE23" s="1055"/>
      <c r="AF23" s="1056">
        <v>287</v>
      </c>
      <c r="AG23" s="1048"/>
      <c r="AH23" s="1048"/>
      <c r="AI23" s="1048"/>
      <c r="AJ23" s="1057"/>
      <c r="AK23" s="1058"/>
      <c r="AL23" s="1059"/>
      <c r="AM23" s="1059"/>
      <c r="AN23" s="1059"/>
      <c r="AO23" s="1059"/>
      <c r="AP23" s="1048">
        <v>2413</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390</v>
      </c>
      <c r="C28" s="1035"/>
      <c r="D28" s="1035"/>
      <c r="E28" s="1035"/>
      <c r="F28" s="1035"/>
      <c r="G28" s="1035"/>
      <c r="H28" s="1035"/>
      <c r="I28" s="1035"/>
      <c r="J28" s="1035"/>
      <c r="K28" s="1035"/>
      <c r="L28" s="1035"/>
      <c r="M28" s="1035"/>
      <c r="N28" s="1035"/>
      <c r="O28" s="1035"/>
      <c r="P28" s="1036"/>
      <c r="Q28" s="1037">
        <v>353</v>
      </c>
      <c r="R28" s="1038"/>
      <c r="S28" s="1038"/>
      <c r="T28" s="1038"/>
      <c r="U28" s="1038"/>
      <c r="V28" s="1038">
        <v>353</v>
      </c>
      <c r="W28" s="1038"/>
      <c r="X28" s="1038"/>
      <c r="Y28" s="1038"/>
      <c r="Z28" s="1038"/>
      <c r="AA28" s="1038" t="s">
        <v>548</v>
      </c>
      <c r="AB28" s="1038"/>
      <c r="AC28" s="1038"/>
      <c r="AD28" s="1038"/>
      <c r="AE28" s="1039"/>
      <c r="AF28" s="1040" t="s">
        <v>121</v>
      </c>
      <c r="AG28" s="1038"/>
      <c r="AH28" s="1038"/>
      <c r="AI28" s="1038"/>
      <c r="AJ28" s="1041"/>
      <c r="AK28" s="1029">
        <v>29</v>
      </c>
      <c r="AL28" s="1030"/>
      <c r="AM28" s="1030"/>
      <c r="AN28" s="1030"/>
      <c r="AO28" s="1030"/>
      <c r="AP28" s="1030"/>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391</v>
      </c>
      <c r="C29" s="1018"/>
      <c r="D29" s="1018"/>
      <c r="E29" s="1018"/>
      <c r="F29" s="1018"/>
      <c r="G29" s="1018"/>
      <c r="H29" s="1018"/>
      <c r="I29" s="1018"/>
      <c r="J29" s="1018"/>
      <c r="K29" s="1018"/>
      <c r="L29" s="1018"/>
      <c r="M29" s="1018"/>
      <c r="N29" s="1018"/>
      <c r="O29" s="1018"/>
      <c r="P29" s="1019"/>
      <c r="Q29" s="1025">
        <v>107</v>
      </c>
      <c r="R29" s="1026"/>
      <c r="S29" s="1026"/>
      <c r="T29" s="1026"/>
      <c r="U29" s="1026"/>
      <c r="V29" s="1026">
        <v>107</v>
      </c>
      <c r="W29" s="1026"/>
      <c r="X29" s="1026"/>
      <c r="Y29" s="1026"/>
      <c r="Z29" s="1026"/>
      <c r="AA29" s="1026" t="s">
        <v>548</v>
      </c>
      <c r="AB29" s="1026"/>
      <c r="AC29" s="1026"/>
      <c r="AD29" s="1026"/>
      <c r="AE29" s="1027"/>
      <c r="AF29" s="1022">
        <v>0</v>
      </c>
      <c r="AG29" s="1023"/>
      <c r="AH29" s="1023"/>
      <c r="AI29" s="1023"/>
      <c r="AJ29" s="1024"/>
      <c r="AK29" s="967">
        <v>18</v>
      </c>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392</v>
      </c>
      <c r="C30" s="1018"/>
      <c r="D30" s="1018"/>
      <c r="E30" s="1018"/>
      <c r="F30" s="1018"/>
      <c r="G30" s="1018"/>
      <c r="H30" s="1018"/>
      <c r="I30" s="1018"/>
      <c r="J30" s="1018"/>
      <c r="K30" s="1018"/>
      <c r="L30" s="1018"/>
      <c r="M30" s="1018"/>
      <c r="N30" s="1018"/>
      <c r="O30" s="1018"/>
      <c r="P30" s="1019"/>
      <c r="Q30" s="1025">
        <v>177</v>
      </c>
      <c r="R30" s="1026"/>
      <c r="S30" s="1026"/>
      <c r="T30" s="1026"/>
      <c r="U30" s="1026"/>
      <c r="V30" s="1026">
        <v>177</v>
      </c>
      <c r="W30" s="1026"/>
      <c r="X30" s="1026"/>
      <c r="Y30" s="1026"/>
      <c r="Z30" s="1026"/>
      <c r="AA30" s="1026" t="s">
        <v>548</v>
      </c>
      <c r="AB30" s="1026"/>
      <c r="AC30" s="1026"/>
      <c r="AD30" s="1026"/>
      <c r="AE30" s="1027"/>
      <c r="AF30" s="1022" t="s">
        <v>121</v>
      </c>
      <c r="AG30" s="1023"/>
      <c r="AH30" s="1023"/>
      <c r="AI30" s="1023"/>
      <c r="AJ30" s="1024"/>
      <c r="AK30" s="967">
        <v>145</v>
      </c>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393</v>
      </c>
      <c r="C31" s="1018"/>
      <c r="D31" s="1018"/>
      <c r="E31" s="1018"/>
      <c r="F31" s="1018"/>
      <c r="G31" s="1018"/>
      <c r="H31" s="1018"/>
      <c r="I31" s="1018"/>
      <c r="J31" s="1018"/>
      <c r="K31" s="1018"/>
      <c r="L31" s="1018"/>
      <c r="M31" s="1018"/>
      <c r="N31" s="1018"/>
      <c r="O31" s="1018"/>
      <c r="P31" s="1019"/>
      <c r="Q31" s="1025">
        <v>50</v>
      </c>
      <c r="R31" s="1026"/>
      <c r="S31" s="1026"/>
      <c r="T31" s="1026"/>
      <c r="U31" s="1026"/>
      <c r="V31" s="1026">
        <v>50</v>
      </c>
      <c r="W31" s="1026"/>
      <c r="X31" s="1026"/>
      <c r="Y31" s="1026"/>
      <c r="Z31" s="1026"/>
      <c r="AA31" s="1026" t="s">
        <v>548</v>
      </c>
      <c r="AB31" s="1026"/>
      <c r="AC31" s="1026"/>
      <c r="AD31" s="1026"/>
      <c r="AE31" s="1027"/>
      <c r="AF31" s="1022" t="s">
        <v>121</v>
      </c>
      <c r="AG31" s="1023"/>
      <c r="AH31" s="1023"/>
      <c r="AI31" s="1023"/>
      <c r="AJ31" s="1024"/>
      <c r="AK31" s="967">
        <v>16</v>
      </c>
      <c r="AL31" s="958"/>
      <c r="AM31" s="958"/>
      <c r="AN31" s="958"/>
      <c r="AO31" s="958"/>
      <c r="AP31" s="958"/>
      <c r="AQ31" s="958"/>
      <c r="AR31" s="958"/>
      <c r="AS31" s="958"/>
      <c r="AT31" s="958"/>
      <c r="AU31" s="958"/>
      <c r="AV31" s="958"/>
      <c r="AW31" s="958"/>
      <c r="AX31" s="958"/>
      <c r="AY31" s="958"/>
      <c r="AZ31" s="1028"/>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394</v>
      </c>
      <c r="C32" s="1018"/>
      <c r="D32" s="1018"/>
      <c r="E32" s="1018"/>
      <c r="F32" s="1018"/>
      <c r="G32" s="1018"/>
      <c r="H32" s="1018"/>
      <c r="I32" s="1018"/>
      <c r="J32" s="1018"/>
      <c r="K32" s="1018"/>
      <c r="L32" s="1018"/>
      <c r="M32" s="1018"/>
      <c r="N32" s="1018"/>
      <c r="O32" s="1018"/>
      <c r="P32" s="1019"/>
      <c r="Q32" s="1025">
        <v>345</v>
      </c>
      <c r="R32" s="1026"/>
      <c r="S32" s="1026"/>
      <c r="T32" s="1026"/>
      <c r="U32" s="1026"/>
      <c r="V32" s="1026">
        <v>285</v>
      </c>
      <c r="W32" s="1026"/>
      <c r="X32" s="1026"/>
      <c r="Y32" s="1026"/>
      <c r="Z32" s="1026"/>
      <c r="AA32" s="1026">
        <v>12</v>
      </c>
      <c r="AB32" s="1026"/>
      <c r="AC32" s="1026"/>
      <c r="AD32" s="1026"/>
      <c r="AE32" s="1027"/>
      <c r="AF32" s="1022">
        <v>60</v>
      </c>
      <c r="AG32" s="1023"/>
      <c r="AH32" s="1023"/>
      <c r="AI32" s="1023"/>
      <c r="AJ32" s="1024"/>
      <c r="AK32" s="967">
        <v>182</v>
      </c>
      <c r="AL32" s="958"/>
      <c r="AM32" s="958"/>
      <c r="AN32" s="958"/>
      <c r="AO32" s="958"/>
      <c r="AP32" s="958">
        <v>1163</v>
      </c>
      <c r="AQ32" s="958"/>
      <c r="AR32" s="958"/>
      <c r="AS32" s="958"/>
      <c r="AT32" s="958"/>
      <c r="AU32" s="958"/>
      <c r="AV32" s="958"/>
      <c r="AW32" s="958"/>
      <c r="AX32" s="958"/>
      <c r="AY32" s="958"/>
      <c r="AZ32" s="1028"/>
      <c r="BA32" s="1028"/>
      <c r="BB32" s="1028"/>
      <c r="BC32" s="1028"/>
      <c r="BD32" s="1028"/>
      <c r="BE32" s="959" t="s">
        <v>395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396</v>
      </c>
      <c r="C33" s="1018"/>
      <c r="D33" s="1018"/>
      <c r="E33" s="1018"/>
      <c r="F33" s="1018"/>
      <c r="G33" s="1018"/>
      <c r="H33" s="1018"/>
      <c r="I33" s="1018"/>
      <c r="J33" s="1018"/>
      <c r="K33" s="1018"/>
      <c r="L33" s="1018"/>
      <c r="M33" s="1018"/>
      <c r="N33" s="1018"/>
      <c r="O33" s="1018"/>
      <c r="P33" s="1019"/>
      <c r="Q33" s="1025">
        <v>27</v>
      </c>
      <c r="R33" s="1026"/>
      <c r="S33" s="1026"/>
      <c r="T33" s="1026"/>
      <c r="U33" s="1026"/>
      <c r="V33" s="1026">
        <v>22</v>
      </c>
      <c r="W33" s="1026"/>
      <c r="X33" s="1026"/>
      <c r="Y33" s="1026"/>
      <c r="Z33" s="1026"/>
      <c r="AA33" s="1026">
        <v>5</v>
      </c>
      <c r="AB33" s="1026"/>
      <c r="AC33" s="1026"/>
      <c r="AD33" s="1026"/>
      <c r="AE33" s="1027"/>
      <c r="AF33" s="1022">
        <v>4</v>
      </c>
      <c r="AG33" s="1023"/>
      <c r="AH33" s="1023"/>
      <c r="AI33" s="1023"/>
      <c r="AJ33" s="1024"/>
      <c r="AK33" s="967">
        <v>14</v>
      </c>
      <c r="AL33" s="958"/>
      <c r="AM33" s="958"/>
      <c r="AN33" s="958"/>
      <c r="AO33" s="958"/>
      <c r="AP33" s="958">
        <v>39</v>
      </c>
      <c r="AQ33" s="958"/>
      <c r="AR33" s="958"/>
      <c r="AS33" s="958"/>
      <c r="AT33" s="958"/>
      <c r="AU33" s="958"/>
      <c r="AV33" s="958"/>
      <c r="AW33" s="958"/>
      <c r="AX33" s="958"/>
      <c r="AY33" s="958"/>
      <c r="AZ33" s="1028"/>
      <c r="BA33" s="1028"/>
      <c r="BB33" s="1028"/>
      <c r="BC33" s="1028"/>
      <c r="BD33" s="1028"/>
      <c r="BE33" s="959" t="s">
        <v>395</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378</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64</v>
      </c>
      <c r="AG63" s="946"/>
      <c r="AH63" s="946"/>
      <c r="AI63" s="946"/>
      <c r="AJ63" s="1009"/>
      <c r="AK63" s="1010"/>
      <c r="AL63" s="950"/>
      <c r="AM63" s="950"/>
      <c r="AN63" s="950"/>
      <c r="AO63" s="950"/>
      <c r="AP63" s="946">
        <f>SUM(AP28:AT62)</f>
        <v>1202</v>
      </c>
      <c r="AQ63" s="946"/>
      <c r="AR63" s="946"/>
      <c r="AS63" s="946"/>
      <c r="AT63" s="946"/>
      <c r="AU63" s="946"/>
      <c r="AV63" s="946"/>
      <c r="AW63" s="946"/>
      <c r="AX63" s="946"/>
      <c r="AY63" s="946"/>
      <c r="AZ63" s="1004"/>
      <c r="BA63" s="1004"/>
      <c r="BB63" s="1004"/>
      <c r="BC63" s="1004"/>
      <c r="BD63" s="1004"/>
      <c r="BE63" s="947"/>
      <c r="BF63" s="947"/>
      <c r="BG63" s="947"/>
      <c r="BH63" s="947"/>
      <c r="BI63" s="948"/>
      <c r="BJ63" s="1005" t="s">
        <v>121</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400</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401</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549</v>
      </c>
      <c r="C68" s="973"/>
      <c r="D68" s="973"/>
      <c r="E68" s="973"/>
      <c r="F68" s="973"/>
      <c r="G68" s="973"/>
      <c r="H68" s="973"/>
      <c r="I68" s="973"/>
      <c r="J68" s="973"/>
      <c r="K68" s="973"/>
      <c r="L68" s="973"/>
      <c r="M68" s="973"/>
      <c r="N68" s="973"/>
      <c r="O68" s="973"/>
      <c r="P68" s="974"/>
      <c r="Q68" s="975">
        <v>579</v>
      </c>
      <c r="R68" s="969"/>
      <c r="S68" s="969"/>
      <c r="T68" s="969"/>
      <c r="U68" s="969"/>
      <c r="V68" s="969">
        <v>579</v>
      </c>
      <c r="W68" s="969"/>
      <c r="X68" s="969"/>
      <c r="Y68" s="969"/>
      <c r="Z68" s="969"/>
      <c r="AA68" s="969">
        <f t="shared" ref="AA68:AA74" si="1">Q68-V68</f>
        <v>0</v>
      </c>
      <c r="AB68" s="969"/>
      <c r="AC68" s="969"/>
      <c r="AD68" s="969"/>
      <c r="AE68" s="969"/>
      <c r="AF68" s="969">
        <v>1</v>
      </c>
      <c r="AG68" s="969"/>
      <c r="AH68" s="969"/>
      <c r="AI68" s="969"/>
      <c r="AJ68" s="969"/>
      <c r="AK68" s="969" t="s">
        <v>548</v>
      </c>
      <c r="AL68" s="969"/>
      <c r="AM68" s="969"/>
      <c r="AN68" s="969"/>
      <c r="AO68" s="969"/>
      <c r="AP68" s="969">
        <v>347</v>
      </c>
      <c r="AQ68" s="969"/>
      <c r="AR68" s="969"/>
      <c r="AS68" s="969"/>
      <c r="AT68" s="969"/>
      <c r="AU68" s="969" t="s">
        <v>556</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550</v>
      </c>
      <c r="C69" s="962"/>
      <c r="D69" s="962"/>
      <c r="E69" s="962"/>
      <c r="F69" s="962"/>
      <c r="G69" s="962"/>
      <c r="H69" s="962"/>
      <c r="I69" s="962"/>
      <c r="J69" s="962"/>
      <c r="K69" s="962"/>
      <c r="L69" s="962"/>
      <c r="M69" s="962"/>
      <c r="N69" s="962"/>
      <c r="O69" s="962"/>
      <c r="P69" s="963"/>
      <c r="Q69" s="964">
        <v>4164</v>
      </c>
      <c r="R69" s="958"/>
      <c r="S69" s="958"/>
      <c r="T69" s="958"/>
      <c r="U69" s="958"/>
      <c r="V69" s="958">
        <v>3933</v>
      </c>
      <c r="W69" s="958"/>
      <c r="X69" s="958"/>
      <c r="Y69" s="958"/>
      <c r="Z69" s="958"/>
      <c r="AA69" s="958">
        <f t="shared" si="1"/>
        <v>231</v>
      </c>
      <c r="AB69" s="958"/>
      <c r="AC69" s="958"/>
      <c r="AD69" s="958"/>
      <c r="AE69" s="958"/>
      <c r="AF69" s="958">
        <f t="shared" ref="AF69:AF74" si="2">AA69</f>
        <v>231</v>
      </c>
      <c r="AG69" s="958"/>
      <c r="AH69" s="958"/>
      <c r="AI69" s="958"/>
      <c r="AJ69" s="958"/>
      <c r="AK69" s="958">
        <v>8</v>
      </c>
      <c r="AL69" s="958"/>
      <c r="AM69" s="958"/>
      <c r="AN69" s="958"/>
      <c r="AO69" s="958"/>
      <c r="AP69" s="958" t="s">
        <v>548</v>
      </c>
      <c r="AQ69" s="958"/>
      <c r="AR69" s="958"/>
      <c r="AS69" s="958"/>
      <c r="AT69" s="958"/>
      <c r="AU69" s="958" t="s">
        <v>556</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551</v>
      </c>
      <c r="C70" s="962"/>
      <c r="D70" s="962"/>
      <c r="E70" s="962"/>
      <c r="F70" s="962"/>
      <c r="G70" s="962"/>
      <c r="H70" s="962"/>
      <c r="I70" s="962"/>
      <c r="J70" s="962"/>
      <c r="K70" s="962"/>
      <c r="L70" s="962"/>
      <c r="M70" s="962"/>
      <c r="N70" s="962"/>
      <c r="O70" s="962"/>
      <c r="P70" s="963"/>
      <c r="Q70" s="964">
        <v>3</v>
      </c>
      <c r="R70" s="958"/>
      <c r="S70" s="958"/>
      <c r="T70" s="958"/>
      <c r="U70" s="958"/>
      <c r="V70" s="958">
        <v>3</v>
      </c>
      <c r="W70" s="958"/>
      <c r="X70" s="958"/>
      <c r="Y70" s="958"/>
      <c r="Z70" s="958"/>
      <c r="AA70" s="958">
        <f t="shared" si="1"/>
        <v>0</v>
      </c>
      <c r="AB70" s="958"/>
      <c r="AC70" s="958"/>
      <c r="AD70" s="958"/>
      <c r="AE70" s="958"/>
      <c r="AF70" s="958">
        <f t="shared" si="2"/>
        <v>0</v>
      </c>
      <c r="AG70" s="958"/>
      <c r="AH70" s="958"/>
      <c r="AI70" s="958"/>
      <c r="AJ70" s="958"/>
      <c r="AK70" s="958" t="s">
        <v>548</v>
      </c>
      <c r="AL70" s="958"/>
      <c r="AM70" s="958"/>
      <c r="AN70" s="958"/>
      <c r="AO70" s="958"/>
      <c r="AP70" s="958" t="s">
        <v>548</v>
      </c>
      <c r="AQ70" s="958"/>
      <c r="AR70" s="958"/>
      <c r="AS70" s="958"/>
      <c r="AT70" s="958"/>
      <c r="AU70" s="958" t="s">
        <v>556</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552</v>
      </c>
      <c r="C71" s="962"/>
      <c r="D71" s="962"/>
      <c r="E71" s="962"/>
      <c r="F71" s="962"/>
      <c r="G71" s="962"/>
      <c r="H71" s="962"/>
      <c r="I71" s="962"/>
      <c r="J71" s="962"/>
      <c r="K71" s="962"/>
      <c r="L71" s="962"/>
      <c r="M71" s="962"/>
      <c r="N71" s="962"/>
      <c r="O71" s="962"/>
      <c r="P71" s="963"/>
      <c r="Q71" s="964">
        <v>992</v>
      </c>
      <c r="R71" s="958"/>
      <c r="S71" s="958"/>
      <c r="T71" s="958"/>
      <c r="U71" s="958"/>
      <c r="V71" s="958">
        <v>963</v>
      </c>
      <c r="W71" s="958"/>
      <c r="X71" s="958"/>
      <c r="Y71" s="958"/>
      <c r="Z71" s="958"/>
      <c r="AA71" s="958">
        <f t="shared" si="1"/>
        <v>29</v>
      </c>
      <c r="AB71" s="958"/>
      <c r="AC71" s="958"/>
      <c r="AD71" s="958"/>
      <c r="AE71" s="958"/>
      <c r="AF71" s="958">
        <f t="shared" si="2"/>
        <v>29</v>
      </c>
      <c r="AG71" s="958"/>
      <c r="AH71" s="958"/>
      <c r="AI71" s="958"/>
      <c r="AJ71" s="958"/>
      <c r="AK71" s="958">
        <v>50</v>
      </c>
      <c r="AL71" s="958"/>
      <c r="AM71" s="958"/>
      <c r="AN71" s="958"/>
      <c r="AO71" s="958"/>
      <c r="AP71" s="958" t="s">
        <v>548</v>
      </c>
      <c r="AQ71" s="958"/>
      <c r="AR71" s="958"/>
      <c r="AS71" s="958"/>
      <c r="AT71" s="958"/>
      <c r="AU71" s="958" t="s">
        <v>556</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553</v>
      </c>
      <c r="C72" s="962"/>
      <c r="D72" s="962"/>
      <c r="E72" s="962"/>
      <c r="F72" s="962"/>
      <c r="G72" s="962"/>
      <c r="H72" s="962"/>
      <c r="I72" s="962"/>
      <c r="J72" s="962"/>
      <c r="K72" s="962"/>
      <c r="L72" s="962"/>
      <c r="M72" s="962"/>
      <c r="N72" s="962"/>
      <c r="O72" s="962"/>
      <c r="P72" s="963"/>
      <c r="Q72" s="964">
        <v>249</v>
      </c>
      <c r="R72" s="958"/>
      <c r="S72" s="958"/>
      <c r="T72" s="958"/>
      <c r="U72" s="958"/>
      <c r="V72" s="958">
        <v>194</v>
      </c>
      <c r="W72" s="958"/>
      <c r="X72" s="958"/>
      <c r="Y72" s="958"/>
      <c r="Z72" s="958"/>
      <c r="AA72" s="958">
        <f t="shared" si="1"/>
        <v>55</v>
      </c>
      <c r="AB72" s="958"/>
      <c r="AC72" s="958"/>
      <c r="AD72" s="958"/>
      <c r="AE72" s="958"/>
      <c r="AF72" s="958">
        <f t="shared" si="2"/>
        <v>55</v>
      </c>
      <c r="AG72" s="958"/>
      <c r="AH72" s="958"/>
      <c r="AI72" s="958"/>
      <c r="AJ72" s="958"/>
      <c r="AK72" s="958">
        <v>17</v>
      </c>
      <c r="AL72" s="958"/>
      <c r="AM72" s="958"/>
      <c r="AN72" s="958"/>
      <c r="AO72" s="958"/>
      <c r="AP72" s="958" t="s">
        <v>548</v>
      </c>
      <c r="AQ72" s="958"/>
      <c r="AR72" s="958"/>
      <c r="AS72" s="958"/>
      <c r="AT72" s="958"/>
      <c r="AU72" s="958" t="s">
        <v>556</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554</v>
      </c>
      <c r="C73" s="962"/>
      <c r="D73" s="962"/>
      <c r="E73" s="962"/>
      <c r="F73" s="962"/>
      <c r="G73" s="962"/>
      <c r="H73" s="962"/>
      <c r="I73" s="962"/>
      <c r="J73" s="962"/>
      <c r="K73" s="962"/>
      <c r="L73" s="962"/>
      <c r="M73" s="962"/>
      <c r="N73" s="962"/>
      <c r="O73" s="962"/>
      <c r="P73" s="963"/>
      <c r="Q73" s="964">
        <v>9878</v>
      </c>
      <c r="R73" s="958"/>
      <c r="S73" s="958"/>
      <c r="T73" s="958"/>
      <c r="U73" s="958"/>
      <c r="V73" s="958">
        <v>9787</v>
      </c>
      <c r="W73" s="958"/>
      <c r="X73" s="958"/>
      <c r="Y73" s="958"/>
      <c r="Z73" s="958"/>
      <c r="AA73" s="958">
        <v>92</v>
      </c>
      <c r="AB73" s="958"/>
      <c r="AC73" s="958"/>
      <c r="AD73" s="958"/>
      <c r="AE73" s="958"/>
      <c r="AF73" s="958">
        <v>92</v>
      </c>
      <c r="AG73" s="958"/>
      <c r="AH73" s="958"/>
      <c r="AI73" s="958"/>
      <c r="AJ73" s="958"/>
      <c r="AK73" s="958">
        <v>5083</v>
      </c>
      <c r="AL73" s="958"/>
      <c r="AM73" s="958"/>
      <c r="AN73" s="958"/>
      <c r="AO73" s="958"/>
      <c r="AP73" s="958" t="s">
        <v>548</v>
      </c>
      <c r="AQ73" s="958"/>
      <c r="AR73" s="958"/>
      <c r="AS73" s="958"/>
      <c r="AT73" s="958"/>
      <c r="AU73" s="958" t="s">
        <v>556</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555</v>
      </c>
      <c r="C74" s="962"/>
      <c r="D74" s="962"/>
      <c r="E74" s="962"/>
      <c r="F74" s="962"/>
      <c r="G74" s="962"/>
      <c r="H74" s="962"/>
      <c r="I74" s="962"/>
      <c r="J74" s="962"/>
      <c r="K74" s="962"/>
      <c r="L74" s="962"/>
      <c r="M74" s="962"/>
      <c r="N74" s="962"/>
      <c r="O74" s="962"/>
      <c r="P74" s="963"/>
      <c r="Q74" s="964">
        <v>1600855</v>
      </c>
      <c r="R74" s="958"/>
      <c r="S74" s="958"/>
      <c r="T74" s="958"/>
      <c r="U74" s="958"/>
      <c r="V74" s="958">
        <v>1567252</v>
      </c>
      <c r="W74" s="958"/>
      <c r="X74" s="958"/>
      <c r="Y74" s="958"/>
      <c r="Z74" s="958"/>
      <c r="AA74" s="958">
        <f t="shared" si="1"/>
        <v>33603</v>
      </c>
      <c r="AB74" s="958"/>
      <c r="AC74" s="958"/>
      <c r="AD74" s="958"/>
      <c r="AE74" s="958"/>
      <c r="AF74" s="958">
        <f t="shared" si="2"/>
        <v>33603</v>
      </c>
      <c r="AG74" s="958"/>
      <c r="AH74" s="958"/>
      <c r="AI74" s="958"/>
      <c r="AJ74" s="958"/>
      <c r="AK74" s="958">
        <v>22693</v>
      </c>
      <c r="AL74" s="958"/>
      <c r="AM74" s="958"/>
      <c r="AN74" s="958"/>
      <c r="AO74" s="958"/>
      <c r="AP74" s="958" t="s">
        <v>548</v>
      </c>
      <c r="AQ74" s="958"/>
      <c r="AR74" s="958"/>
      <c r="AS74" s="958"/>
      <c r="AT74" s="958"/>
      <c r="AU74" s="958" t="s">
        <v>557</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378</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f>SUM(AF68:AJ87)</f>
        <v>34011</v>
      </c>
      <c r="AG88" s="946"/>
      <c r="AH88" s="946"/>
      <c r="AI88" s="946"/>
      <c r="AJ88" s="946"/>
      <c r="AK88" s="950"/>
      <c r="AL88" s="950"/>
      <c r="AM88" s="950"/>
      <c r="AN88" s="950"/>
      <c r="AO88" s="950"/>
      <c r="AP88" s="946">
        <f>SUM(AP68:AT87)</f>
        <v>347</v>
      </c>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f>SUM(CR7:CV88)</f>
        <v>19</v>
      </c>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294</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294</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294</v>
      </c>
      <c r="DR109" s="883"/>
      <c r="DS109" s="883"/>
      <c r="DT109" s="883"/>
      <c r="DU109" s="884"/>
      <c r="DV109" s="885" t="s">
        <v>413</v>
      </c>
      <c r="DW109" s="883"/>
      <c r="DX109" s="883"/>
      <c r="DY109" s="883"/>
      <c r="DZ109" s="916"/>
    </row>
    <row r="110" spans="1:131" s="224" customFormat="1" ht="26.25" customHeight="1" x14ac:dyDescent="0.2">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210459</v>
      </c>
      <c r="AB110" s="876"/>
      <c r="AC110" s="876"/>
      <c r="AD110" s="876"/>
      <c r="AE110" s="877"/>
      <c r="AF110" s="878">
        <v>225744</v>
      </c>
      <c r="AG110" s="876"/>
      <c r="AH110" s="876"/>
      <c r="AI110" s="876"/>
      <c r="AJ110" s="877"/>
      <c r="AK110" s="878">
        <v>230597</v>
      </c>
      <c r="AL110" s="876"/>
      <c r="AM110" s="876"/>
      <c r="AN110" s="876"/>
      <c r="AO110" s="877"/>
      <c r="AP110" s="879">
        <v>11.8</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2491273</v>
      </c>
      <c r="BR110" s="829"/>
      <c r="BS110" s="829"/>
      <c r="BT110" s="829"/>
      <c r="BU110" s="829"/>
      <c r="BV110" s="829">
        <v>2474347</v>
      </c>
      <c r="BW110" s="829"/>
      <c r="BX110" s="829"/>
      <c r="BY110" s="829"/>
      <c r="BZ110" s="829"/>
      <c r="CA110" s="829">
        <v>2413026</v>
      </c>
      <c r="CB110" s="829"/>
      <c r="CC110" s="829"/>
      <c r="CD110" s="829"/>
      <c r="CE110" s="829"/>
      <c r="CF110" s="853">
        <v>123.3</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2">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t="s">
        <v>121</v>
      </c>
      <c r="BR111" s="804"/>
      <c r="BS111" s="804"/>
      <c r="BT111" s="804"/>
      <c r="BU111" s="804"/>
      <c r="BV111" s="804" t="s">
        <v>121</v>
      </c>
      <c r="BW111" s="804"/>
      <c r="BX111" s="804"/>
      <c r="BY111" s="804"/>
      <c r="BZ111" s="804"/>
      <c r="CA111" s="804" t="s">
        <v>121</v>
      </c>
      <c r="CB111" s="804"/>
      <c r="CC111" s="804"/>
      <c r="CD111" s="804"/>
      <c r="CE111" s="804"/>
      <c r="CF111" s="862" t="s">
        <v>121</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2">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909212</v>
      </c>
      <c r="BR112" s="804"/>
      <c r="BS112" s="804"/>
      <c r="BT112" s="804"/>
      <c r="BU112" s="804"/>
      <c r="BV112" s="804">
        <v>935354</v>
      </c>
      <c r="BW112" s="804"/>
      <c r="BX112" s="804"/>
      <c r="BY112" s="804"/>
      <c r="BZ112" s="804"/>
      <c r="CA112" s="804">
        <v>919919</v>
      </c>
      <c r="CB112" s="804"/>
      <c r="CC112" s="804"/>
      <c r="CD112" s="804"/>
      <c r="CE112" s="804"/>
      <c r="CF112" s="862">
        <v>47</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2">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74094</v>
      </c>
      <c r="AB113" s="906"/>
      <c r="AC113" s="906"/>
      <c r="AD113" s="906"/>
      <c r="AE113" s="907"/>
      <c r="AF113" s="908">
        <v>74404</v>
      </c>
      <c r="AG113" s="906"/>
      <c r="AH113" s="906"/>
      <c r="AI113" s="906"/>
      <c r="AJ113" s="907"/>
      <c r="AK113" s="908">
        <v>101211</v>
      </c>
      <c r="AL113" s="906"/>
      <c r="AM113" s="906"/>
      <c r="AN113" s="906"/>
      <c r="AO113" s="907"/>
      <c r="AP113" s="909">
        <v>5.2</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t="s">
        <v>121</v>
      </c>
      <c r="BR113" s="804"/>
      <c r="BS113" s="804"/>
      <c r="BT113" s="804"/>
      <c r="BU113" s="804"/>
      <c r="BV113" s="804" t="s">
        <v>121</v>
      </c>
      <c r="BW113" s="804"/>
      <c r="BX113" s="804"/>
      <c r="BY113" s="804"/>
      <c r="BZ113" s="804"/>
      <c r="CA113" s="804" t="s">
        <v>121</v>
      </c>
      <c r="CB113" s="804"/>
      <c r="CC113" s="804"/>
      <c r="CD113" s="804"/>
      <c r="CE113" s="804"/>
      <c r="CF113" s="862" t="s">
        <v>121</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2">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121</v>
      </c>
      <c r="AB114" s="767"/>
      <c r="AC114" s="767"/>
      <c r="AD114" s="767"/>
      <c r="AE114" s="768"/>
      <c r="AF114" s="769" t="s">
        <v>121</v>
      </c>
      <c r="AG114" s="767"/>
      <c r="AH114" s="767"/>
      <c r="AI114" s="767"/>
      <c r="AJ114" s="768"/>
      <c r="AK114" s="769" t="s">
        <v>121</v>
      </c>
      <c r="AL114" s="767"/>
      <c r="AM114" s="767"/>
      <c r="AN114" s="767"/>
      <c r="AO114" s="768"/>
      <c r="AP114" s="811" t="s">
        <v>121</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t="s">
        <v>121</v>
      </c>
      <c r="BR114" s="804"/>
      <c r="BS114" s="804"/>
      <c r="BT114" s="804"/>
      <c r="BU114" s="804"/>
      <c r="BV114" s="804" t="s">
        <v>121</v>
      </c>
      <c r="BW114" s="804"/>
      <c r="BX114" s="804"/>
      <c r="BY114" s="804"/>
      <c r="BZ114" s="804"/>
      <c r="CA114" s="804" t="s">
        <v>121</v>
      </c>
      <c r="CB114" s="804"/>
      <c r="CC114" s="804"/>
      <c r="CD114" s="804"/>
      <c r="CE114" s="804"/>
      <c r="CF114" s="862" t="s">
        <v>121</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2">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2">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284553</v>
      </c>
      <c r="AB117" s="890"/>
      <c r="AC117" s="890"/>
      <c r="AD117" s="890"/>
      <c r="AE117" s="891"/>
      <c r="AF117" s="892">
        <v>300148</v>
      </c>
      <c r="AG117" s="890"/>
      <c r="AH117" s="890"/>
      <c r="AI117" s="890"/>
      <c r="AJ117" s="891"/>
      <c r="AK117" s="892">
        <v>331808</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2">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294</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2">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443</v>
      </c>
      <c r="BP119" s="865"/>
      <c r="BQ119" s="866">
        <v>3400485</v>
      </c>
      <c r="BR119" s="832"/>
      <c r="BS119" s="832"/>
      <c r="BT119" s="832"/>
      <c r="BU119" s="832"/>
      <c r="BV119" s="832">
        <v>3409701</v>
      </c>
      <c r="BW119" s="832"/>
      <c r="BX119" s="832"/>
      <c r="BY119" s="832"/>
      <c r="BZ119" s="832"/>
      <c r="CA119" s="832">
        <v>3332945</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2">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2926525</v>
      </c>
      <c r="BR120" s="829"/>
      <c r="BS120" s="829"/>
      <c r="BT120" s="829"/>
      <c r="BU120" s="829"/>
      <c r="BV120" s="829">
        <v>3245704</v>
      </c>
      <c r="BW120" s="829"/>
      <c r="BX120" s="829"/>
      <c r="BY120" s="829"/>
      <c r="BZ120" s="829"/>
      <c r="CA120" s="829">
        <v>3359649</v>
      </c>
      <c r="CB120" s="829"/>
      <c r="CC120" s="829"/>
      <c r="CD120" s="829"/>
      <c r="CE120" s="829"/>
      <c r="CF120" s="853">
        <v>171.6</v>
      </c>
      <c r="CG120" s="854"/>
      <c r="CH120" s="854"/>
      <c r="CI120" s="854"/>
      <c r="CJ120" s="854"/>
      <c r="CK120" s="855" t="s">
        <v>447</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880216</v>
      </c>
      <c r="DH120" s="829"/>
      <c r="DI120" s="829"/>
      <c r="DJ120" s="829"/>
      <c r="DK120" s="829"/>
      <c r="DL120" s="829">
        <v>905054</v>
      </c>
      <c r="DM120" s="829"/>
      <c r="DN120" s="829"/>
      <c r="DO120" s="829"/>
      <c r="DP120" s="829"/>
      <c r="DQ120" s="829">
        <v>887497</v>
      </c>
      <c r="DR120" s="829"/>
      <c r="DS120" s="829"/>
      <c r="DT120" s="829"/>
      <c r="DU120" s="829"/>
      <c r="DV120" s="830">
        <v>45.3</v>
      </c>
      <c r="DW120" s="830"/>
      <c r="DX120" s="830"/>
      <c r="DY120" s="830"/>
      <c r="DZ120" s="831"/>
    </row>
    <row r="121" spans="1:130" s="224" customFormat="1" ht="26.25" customHeight="1" x14ac:dyDescent="0.2">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t="s">
        <v>121</v>
      </c>
      <c r="BR121" s="804"/>
      <c r="BS121" s="804"/>
      <c r="BT121" s="804"/>
      <c r="BU121" s="804"/>
      <c r="BV121" s="804" t="s">
        <v>121</v>
      </c>
      <c r="BW121" s="804"/>
      <c r="BX121" s="804"/>
      <c r="BY121" s="804"/>
      <c r="BZ121" s="804"/>
      <c r="CA121" s="804" t="s">
        <v>121</v>
      </c>
      <c r="CB121" s="804"/>
      <c r="CC121" s="804"/>
      <c r="CD121" s="804"/>
      <c r="CE121" s="804"/>
      <c r="CF121" s="862" t="s">
        <v>121</v>
      </c>
      <c r="CG121" s="863"/>
      <c r="CH121" s="863"/>
      <c r="CI121" s="863"/>
      <c r="CJ121" s="863"/>
      <c r="CK121" s="856"/>
      <c r="CL121" s="842"/>
      <c r="CM121" s="842"/>
      <c r="CN121" s="842"/>
      <c r="CO121" s="843"/>
      <c r="CP121" s="822" t="s">
        <v>396</v>
      </c>
      <c r="CQ121" s="823"/>
      <c r="CR121" s="823"/>
      <c r="CS121" s="823"/>
      <c r="CT121" s="823"/>
      <c r="CU121" s="823"/>
      <c r="CV121" s="823"/>
      <c r="CW121" s="823"/>
      <c r="CX121" s="823"/>
      <c r="CY121" s="823"/>
      <c r="CZ121" s="823"/>
      <c r="DA121" s="823"/>
      <c r="DB121" s="823"/>
      <c r="DC121" s="823"/>
      <c r="DD121" s="823"/>
      <c r="DE121" s="823"/>
      <c r="DF121" s="824"/>
      <c r="DG121" s="803">
        <v>28996</v>
      </c>
      <c r="DH121" s="804"/>
      <c r="DI121" s="804"/>
      <c r="DJ121" s="804"/>
      <c r="DK121" s="804"/>
      <c r="DL121" s="804">
        <v>30300</v>
      </c>
      <c r="DM121" s="804"/>
      <c r="DN121" s="804"/>
      <c r="DO121" s="804"/>
      <c r="DP121" s="804"/>
      <c r="DQ121" s="804">
        <v>32422</v>
      </c>
      <c r="DR121" s="804"/>
      <c r="DS121" s="804"/>
      <c r="DT121" s="804"/>
      <c r="DU121" s="804"/>
      <c r="DV121" s="781">
        <v>1.7</v>
      </c>
      <c r="DW121" s="781"/>
      <c r="DX121" s="781"/>
      <c r="DY121" s="781"/>
      <c r="DZ121" s="782"/>
    </row>
    <row r="122" spans="1:130" s="224" customFormat="1" ht="26.25" customHeight="1" x14ac:dyDescent="0.2">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2548448</v>
      </c>
      <c r="BR122" s="832"/>
      <c r="BS122" s="832"/>
      <c r="BT122" s="832"/>
      <c r="BU122" s="832"/>
      <c r="BV122" s="832">
        <v>2408920</v>
      </c>
      <c r="BW122" s="832"/>
      <c r="BX122" s="832"/>
      <c r="BY122" s="832"/>
      <c r="BZ122" s="832"/>
      <c r="CA122" s="832">
        <v>2379006</v>
      </c>
      <c r="CB122" s="832"/>
      <c r="CC122" s="832"/>
      <c r="CD122" s="832"/>
      <c r="CE122" s="832"/>
      <c r="CF122" s="833">
        <v>121.5</v>
      </c>
      <c r="CG122" s="834"/>
      <c r="CH122" s="834"/>
      <c r="CI122" s="834"/>
      <c r="CJ122" s="834"/>
      <c r="CK122" s="856"/>
      <c r="CL122" s="842"/>
      <c r="CM122" s="842"/>
      <c r="CN122" s="842"/>
      <c r="CO122" s="843"/>
      <c r="CP122" s="822" t="s">
        <v>392</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2">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451</v>
      </c>
      <c r="BP123" s="865"/>
      <c r="BQ123" s="819">
        <v>5474973</v>
      </c>
      <c r="BR123" s="820"/>
      <c r="BS123" s="820"/>
      <c r="BT123" s="820"/>
      <c r="BU123" s="820"/>
      <c r="BV123" s="820">
        <v>5654624</v>
      </c>
      <c r="BW123" s="820"/>
      <c r="BX123" s="820"/>
      <c r="BY123" s="820"/>
      <c r="BZ123" s="820"/>
      <c r="CA123" s="820">
        <v>5738655</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5">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121</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2">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5">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2">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5">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t="s">
        <v>121</v>
      </c>
      <c r="AB128" s="788"/>
      <c r="AC128" s="788"/>
      <c r="AD128" s="788"/>
      <c r="AE128" s="789"/>
      <c r="AF128" s="790" t="s">
        <v>121</v>
      </c>
      <c r="AG128" s="788"/>
      <c r="AH128" s="788"/>
      <c r="AI128" s="788"/>
      <c r="AJ128" s="789"/>
      <c r="AK128" s="790" t="s">
        <v>121</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121</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2164013</v>
      </c>
      <c r="AB129" s="767"/>
      <c r="AC129" s="767"/>
      <c r="AD129" s="767"/>
      <c r="AE129" s="768"/>
      <c r="AF129" s="769">
        <v>2166591</v>
      </c>
      <c r="AG129" s="767"/>
      <c r="AH129" s="767"/>
      <c r="AI129" s="767"/>
      <c r="AJ129" s="768"/>
      <c r="AK129" s="769">
        <v>2211004</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121</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232860</v>
      </c>
      <c r="AB130" s="767"/>
      <c r="AC130" s="767"/>
      <c r="AD130" s="767"/>
      <c r="AE130" s="768"/>
      <c r="AF130" s="769">
        <v>243546</v>
      </c>
      <c r="AG130" s="767"/>
      <c r="AH130" s="767"/>
      <c r="AI130" s="767"/>
      <c r="AJ130" s="768"/>
      <c r="AK130" s="769">
        <v>253255</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3.2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1931153</v>
      </c>
      <c r="AB131" s="751"/>
      <c r="AC131" s="751"/>
      <c r="AD131" s="751"/>
      <c r="AE131" s="752"/>
      <c r="AF131" s="753">
        <v>1923045</v>
      </c>
      <c r="AG131" s="751"/>
      <c r="AH131" s="751"/>
      <c r="AI131" s="751"/>
      <c r="AJ131" s="752"/>
      <c r="AK131" s="753">
        <v>1957749</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2.6767946399999998</v>
      </c>
      <c r="AB132" s="732"/>
      <c r="AC132" s="732"/>
      <c r="AD132" s="732"/>
      <c r="AE132" s="733"/>
      <c r="AF132" s="734">
        <v>2.9433528600000001</v>
      </c>
      <c r="AG132" s="732"/>
      <c r="AH132" s="732"/>
      <c r="AI132" s="732"/>
      <c r="AJ132" s="733"/>
      <c r="AK132" s="734">
        <v>4.0124142569999997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4.0999999999999996</v>
      </c>
      <c r="AB133" s="711"/>
      <c r="AC133" s="711"/>
      <c r="AD133" s="711"/>
      <c r="AE133" s="712"/>
      <c r="AF133" s="710">
        <v>3.3</v>
      </c>
      <c r="AG133" s="711"/>
      <c r="AH133" s="711"/>
      <c r="AI133" s="711"/>
      <c r="AJ133" s="712"/>
      <c r="AK133" s="710">
        <v>3.2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tzXdfB2eBmjw2g6ebECa29FHS+TexOtgzpkRdDrMXBgyqHw/XVEwgAcsyABfPQcaDcq3HEqqiIqfBsSGZ3mUA==" saltValue="vvPGBpEWCDYvvJ8dDlkyj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sxmwZs/dt3TPMC4V/gkbqdGtKXGIftNUvXpyPwinZGyTuTEhqbhxiky7cmjaH0kvsM37Oe2OehfWlBBFkAkOeg==" saltValue="f86uRF331nxa+4+Hh9hZ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1Pa7i8McJ3rYasZEj3bbLG2Q84dvXWwv3KQrmFo4YkT4dZgi/leTp2bQu+cGtfcmiq8mSzsflY5Pdr3tIjrXw==" saltValue="0Avw0LLtMsrkT6JntQY3V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479</v>
      </c>
      <c r="AL6" s="260"/>
      <c r="AM6" s="260"/>
      <c r="AN6" s="260"/>
    </row>
    <row r="7" spans="1:46" ht="13.5" customHeight="1" x14ac:dyDescent="0.2">
      <c r="A7" s="259"/>
      <c r="AK7" s="262"/>
      <c r="AL7" s="263"/>
      <c r="AM7" s="263"/>
      <c r="AN7" s="264"/>
      <c r="AO7" s="1105" t="s">
        <v>480</v>
      </c>
      <c r="AP7" s="265"/>
      <c r="AQ7" s="266" t="s">
        <v>481</v>
      </c>
      <c r="AR7" s="267"/>
    </row>
    <row r="8" spans="1:46" ht="13.2" x14ac:dyDescent="0.2">
      <c r="A8" s="259"/>
      <c r="AK8" s="268"/>
      <c r="AL8" s="269"/>
      <c r="AM8" s="269"/>
      <c r="AN8" s="270"/>
      <c r="AO8" s="1106"/>
      <c r="AP8" s="271" t="s">
        <v>482</v>
      </c>
      <c r="AQ8" s="272" t="s">
        <v>483</v>
      </c>
      <c r="AR8" s="273" t="s">
        <v>484</v>
      </c>
    </row>
    <row r="9" spans="1:46" ht="13.2" x14ac:dyDescent="0.2">
      <c r="A9" s="259"/>
      <c r="AK9" s="1117" t="s">
        <v>485</v>
      </c>
      <c r="AL9" s="1118"/>
      <c r="AM9" s="1118"/>
      <c r="AN9" s="1119"/>
      <c r="AO9" s="274">
        <v>1030403</v>
      </c>
      <c r="AP9" s="274">
        <v>396309</v>
      </c>
      <c r="AQ9" s="275">
        <v>273733</v>
      </c>
      <c r="AR9" s="276">
        <v>44.8</v>
      </c>
    </row>
    <row r="10" spans="1:46" ht="13.5" customHeight="1" x14ac:dyDescent="0.2">
      <c r="A10" s="259"/>
      <c r="AK10" s="1117" t="s">
        <v>486</v>
      </c>
      <c r="AL10" s="1118"/>
      <c r="AM10" s="1118"/>
      <c r="AN10" s="1119"/>
      <c r="AO10" s="277">
        <v>1782</v>
      </c>
      <c r="AP10" s="277">
        <v>685</v>
      </c>
      <c r="AQ10" s="278">
        <v>30345</v>
      </c>
      <c r="AR10" s="279">
        <v>-97.7</v>
      </c>
    </row>
    <row r="11" spans="1:46" ht="13.5" customHeight="1" x14ac:dyDescent="0.2">
      <c r="A11" s="259"/>
      <c r="AK11" s="1117" t="s">
        <v>487</v>
      </c>
      <c r="AL11" s="1118"/>
      <c r="AM11" s="1118"/>
      <c r="AN11" s="1119"/>
      <c r="AO11" s="277" t="s">
        <v>488</v>
      </c>
      <c r="AP11" s="277" t="s">
        <v>488</v>
      </c>
      <c r="AQ11" s="278">
        <v>4149</v>
      </c>
      <c r="AR11" s="279" t="s">
        <v>488</v>
      </c>
    </row>
    <row r="12" spans="1:46" ht="13.5" customHeight="1" x14ac:dyDescent="0.2">
      <c r="A12" s="259"/>
      <c r="AK12" s="1117" t="s">
        <v>489</v>
      </c>
      <c r="AL12" s="1118"/>
      <c r="AM12" s="1118"/>
      <c r="AN12" s="1119"/>
      <c r="AO12" s="277" t="s">
        <v>488</v>
      </c>
      <c r="AP12" s="277" t="s">
        <v>488</v>
      </c>
      <c r="AQ12" s="278" t="s">
        <v>488</v>
      </c>
      <c r="AR12" s="279" t="s">
        <v>488</v>
      </c>
    </row>
    <row r="13" spans="1:46" ht="13.5" customHeight="1" x14ac:dyDescent="0.2">
      <c r="A13" s="259"/>
      <c r="AK13" s="1117" t="s">
        <v>490</v>
      </c>
      <c r="AL13" s="1118"/>
      <c r="AM13" s="1118"/>
      <c r="AN13" s="1119"/>
      <c r="AO13" s="277">
        <v>25157</v>
      </c>
      <c r="AP13" s="277">
        <v>9676</v>
      </c>
      <c r="AQ13" s="278">
        <v>9494</v>
      </c>
      <c r="AR13" s="279">
        <v>1.9</v>
      </c>
    </row>
    <row r="14" spans="1:46" ht="13.5" customHeight="1" x14ac:dyDescent="0.2">
      <c r="A14" s="259"/>
      <c r="AK14" s="1117" t="s">
        <v>491</v>
      </c>
      <c r="AL14" s="1118"/>
      <c r="AM14" s="1118"/>
      <c r="AN14" s="1119"/>
      <c r="AO14" s="277">
        <v>9806</v>
      </c>
      <c r="AP14" s="277">
        <v>3772</v>
      </c>
      <c r="AQ14" s="278">
        <v>5033</v>
      </c>
      <c r="AR14" s="279">
        <v>-25.1</v>
      </c>
    </row>
    <row r="15" spans="1:46" ht="13.5" customHeight="1" x14ac:dyDescent="0.2">
      <c r="A15" s="259"/>
      <c r="AK15" s="1120" t="s">
        <v>492</v>
      </c>
      <c r="AL15" s="1121"/>
      <c r="AM15" s="1121"/>
      <c r="AN15" s="1122"/>
      <c r="AO15" s="277">
        <v>-32084</v>
      </c>
      <c r="AP15" s="277">
        <v>-12340</v>
      </c>
      <c r="AQ15" s="278">
        <v>-17000</v>
      </c>
      <c r="AR15" s="279">
        <v>-27.4</v>
      </c>
    </row>
    <row r="16" spans="1:46" ht="13.2" x14ac:dyDescent="0.2">
      <c r="A16" s="259"/>
      <c r="AK16" s="1120" t="s">
        <v>177</v>
      </c>
      <c r="AL16" s="1121"/>
      <c r="AM16" s="1121"/>
      <c r="AN16" s="1122"/>
      <c r="AO16" s="277">
        <v>1035064</v>
      </c>
      <c r="AP16" s="277">
        <v>398102</v>
      </c>
      <c r="AQ16" s="278">
        <v>305754</v>
      </c>
      <c r="AR16" s="279">
        <v>30.2</v>
      </c>
    </row>
    <row r="17" spans="1:46" ht="13.2" x14ac:dyDescent="0.2">
      <c r="A17" s="259"/>
    </row>
    <row r="18" spans="1:46" ht="13.2" x14ac:dyDescent="0.2">
      <c r="A18" s="259"/>
      <c r="AQ18" s="280"/>
      <c r="AR18" s="280"/>
    </row>
    <row r="19" spans="1:46" ht="13.2" x14ac:dyDescent="0.2">
      <c r="A19" s="259"/>
      <c r="AK19" s="255" t="s">
        <v>493</v>
      </c>
    </row>
    <row r="20" spans="1:46" ht="13.2" x14ac:dyDescent="0.2">
      <c r="A20" s="259"/>
      <c r="AK20" s="281"/>
      <c r="AL20" s="282"/>
      <c r="AM20" s="282"/>
      <c r="AN20" s="283"/>
      <c r="AO20" s="284" t="s">
        <v>494</v>
      </c>
      <c r="AP20" s="285" t="s">
        <v>495</v>
      </c>
      <c r="AQ20" s="286" t="s">
        <v>496</v>
      </c>
      <c r="AR20" s="287"/>
    </row>
    <row r="21" spans="1:46" s="260" customFormat="1" ht="13.2" x14ac:dyDescent="0.2">
      <c r="A21" s="288"/>
      <c r="AK21" s="1123" t="s">
        <v>497</v>
      </c>
      <c r="AL21" s="1124"/>
      <c r="AM21" s="1124"/>
      <c r="AN21" s="1125"/>
      <c r="AO21" s="289">
        <v>45.77</v>
      </c>
      <c r="AP21" s="290">
        <v>26.54</v>
      </c>
      <c r="AQ21" s="291">
        <v>19.23</v>
      </c>
      <c r="AS21" s="292"/>
      <c r="AT21" s="288"/>
    </row>
    <row r="22" spans="1:46" s="260" customFormat="1" ht="13.2" x14ac:dyDescent="0.2">
      <c r="A22" s="288"/>
      <c r="AK22" s="1123" t="s">
        <v>498</v>
      </c>
      <c r="AL22" s="1124"/>
      <c r="AM22" s="1124"/>
      <c r="AN22" s="1125"/>
      <c r="AO22" s="293">
        <v>93.2</v>
      </c>
      <c r="AP22" s="294">
        <v>93.9</v>
      </c>
      <c r="AQ22" s="295">
        <v>-0.7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501</v>
      </c>
      <c r="AL29" s="260"/>
      <c r="AM29" s="260"/>
      <c r="AN29" s="260"/>
      <c r="AS29" s="302"/>
    </row>
    <row r="30" spans="1:46" ht="13.5" customHeight="1" x14ac:dyDescent="0.2">
      <c r="A30" s="259"/>
      <c r="AK30" s="262"/>
      <c r="AL30" s="263"/>
      <c r="AM30" s="263"/>
      <c r="AN30" s="264"/>
      <c r="AO30" s="1105" t="s">
        <v>480</v>
      </c>
      <c r="AP30" s="265"/>
      <c r="AQ30" s="266" t="s">
        <v>481</v>
      </c>
      <c r="AR30" s="267"/>
    </row>
    <row r="31" spans="1:46" ht="13.2" x14ac:dyDescent="0.2">
      <c r="A31" s="259"/>
      <c r="AK31" s="268"/>
      <c r="AL31" s="269"/>
      <c r="AM31" s="269"/>
      <c r="AN31" s="270"/>
      <c r="AO31" s="1106"/>
      <c r="AP31" s="271" t="s">
        <v>482</v>
      </c>
      <c r="AQ31" s="272" t="s">
        <v>483</v>
      </c>
      <c r="AR31" s="273" t="s">
        <v>484</v>
      </c>
    </row>
    <row r="32" spans="1:46" ht="27" customHeight="1" x14ac:dyDescent="0.2">
      <c r="A32" s="259"/>
      <c r="AK32" s="1107" t="s">
        <v>502</v>
      </c>
      <c r="AL32" s="1108"/>
      <c r="AM32" s="1108"/>
      <c r="AN32" s="1109"/>
      <c r="AO32" s="303">
        <v>230597</v>
      </c>
      <c r="AP32" s="303">
        <v>88691</v>
      </c>
      <c r="AQ32" s="304">
        <v>170830</v>
      </c>
      <c r="AR32" s="305">
        <v>-48.1</v>
      </c>
    </row>
    <row r="33" spans="1:46" ht="13.5" customHeight="1" x14ac:dyDescent="0.2">
      <c r="A33" s="259"/>
      <c r="AK33" s="1107" t="s">
        <v>503</v>
      </c>
      <c r="AL33" s="1108"/>
      <c r="AM33" s="1108"/>
      <c r="AN33" s="1109"/>
      <c r="AO33" s="303" t="s">
        <v>488</v>
      </c>
      <c r="AP33" s="303" t="s">
        <v>488</v>
      </c>
      <c r="AQ33" s="304" t="s">
        <v>488</v>
      </c>
      <c r="AR33" s="305" t="s">
        <v>488</v>
      </c>
    </row>
    <row r="34" spans="1:46" ht="27" customHeight="1" x14ac:dyDescent="0.2">
      <c r="A34" s="259"/>
      <c r="AK34" s="1107" t="s">
        <v>504</v>
      </c>
      <c r="AL34" s="1108"/>
      <c r="AM34" s="1108"/>
      <c r="AN34" s="1109"/>
      <c r="AO34" s="303" t="s">
        <v>488</v>
      </c>
      <c r="AP34" s="303" t="s">
        <v>488</v>
      </c>
      <c r="AQ34" s="304" t="s">
        <v>488</v>
      </c>
      <c r="AR34" s="305" t="s">
        <v>488</v>
      </c>
    </row>
    <row r="35" spans="1:46" ht="27" customHeight="1" x14ac:dyDescent="0.2">
      <c r="A35" s="259"/>
      <c r="AK35" s="1107" t="s">
        <v>505</v>
      </c>
      <c r="AL35" s="1108"/>
      <c r="AM35" s="1108"/>
      <c r="AN35" s="1109"/>
      <c r="AO35" s="303">
        <v>101211</v>
      </c>
      <c r="AP35" s="303">
        <v>38927</v>
      </c>
      <c r="AQ35" s="304">
        <v>32606</v>
      </c>
      <c r="AR35" s="305">
        <v>19.399999999999999</v>
      </c>
    </row>
    <row r="36" spans="1:46" ht="27" customHeight="1" x14ac:dyDescent="0.2">
      <c r="A36" s="259"/>
      <c r="AK36" s="1107" t="s">
        <v>506</v>
      </c>
      <c r="AL36" s="1108"/>
      <c r="AM36" s="1108"/>
      <c r="AN36" s="1109"/>
      <c r="AO36" s="303" t="s">
        <v>488</v>
      </c>
      <c r="AP36" s="303" t="s">
        <v>488</v>
      </c>
      <c r="AQ36" s="304">
        <v>4875</v>
      </c>
      <c r="AR36" s="305" t="s">
        <v>488</v>
      </c>
    </row>
    <row r="37" spans="1:46" ht="13.5" customHeight="1" x14ac:dyDescent="0.2">
      <c r="A37" s="259"/>
      <c r="AK37" s="1107" t="s">
        <v>507</v>
      </c>
      <c r="AL37" s="1108"/>
      <c r="AM37" s="1108"/>
      <c r="AN37" s="1109"/>
      <c r="AO37" s="303" t="s">
        <v>488</v>
      </c>
      <c r="AP37" s="303" t="s">
        <v>488</v>
      </c>
      <c r="AQ37" s="304">
        <v>993</v>
      </c>
      <c r="AR37" s="305" t="s">
        <v>488</v>
      </c>
    </row>
    <row r="38" spans="1:46" ht="27" customHeight="1" x14ac:dyDescent="0.2">
      <c r="A38" s="259"/>
      <c r="AK38" s="1110" t="s">
        <v>508</v>
      </c>
      <c r="AL38" s="1111"/>
      <c r="AM38" s="1111"/>
      <c r="AN38" s="1112"/>
      <c r="AO38" s="306" t="s">
        <v>488</v>
      </c>
      <c r="AP38" s="306" t="s">
        <v>488</v>
      </c>
      <c r="AQ38" s="307">
        <v>50</v>
      </c>
      <c r="AR38" s="295" t="s">
        <v>488</v>
      </c>
      <c r="AS38" s="302"/>
    </row>
    <row r="39" spans="1:46" ht="13.2" x14ac:dyDescent="0.2">
      <c r="A39" s="259"/>
      <c r="AK39" s="1110" t="s">
        <v>509</v>
      </c>
      <c r="AL39" s="1111"/>
      <c r="AM39" s="1111"/>
      <c r="AN39" s="1112"/>
      <c r="AO39" s="303" t="s">
        <v>488</v>
      </c>
      <c r="AP39" s="303" t="s">
        <v>488</v>
      </c>
      <c r="AQ39" s="304">
        <v>-6626</v>
      </c>
      <c r="AR39" s="305" t="s">
        <v>488</v>
      </c>
      <c r="AS39" s="302"/>
    </row>
    <row r="40" spans="1:46" ht="27" customHeight="1" x14ac:dyDescent="0.2">
      <c r="A40" s="259"/>
      <c r="AK40" s="1107" t="s">
        <v>510</v>
      </c>
      <c r="AL40" s="1108"/>
      <c r="AM40" s="1108"/>
      <c r="AN40" s="1109"/>
      <c r="AO40" s="303">
        <v>-253255</v>
      </c>
      <c r="AP40" s="303">
        <v>-97406</v>
      </c>
      <c r="AQ40" s="304">
        <v>-145454</v>
      </c>
      <c r="AR40" s="305">
        <v>-33</v>
      </c>
      <c r="AS40" s="302"/>
    </row>
    <row r="41" spans="1:46" ht="13.2" x14ac:dyDescent="0.2">
      <c r="A41" s="259"/>
      <c r="AK41" s="1113" t="s">
        <v>287</v>
      </c>
      <c r="AL41" s="1114"/>
      <c r="AM41" s="1114"/>
      <c r="AN41" s="1115"/>
      <c r="AO41" s="303">
        <v>78553</v>
      </c>
      <c r="AP41" s="303">
        <v>30213</v>
      </c>
      <c r="AQ41" s="304">
        <v>57274</v>
      </c>
      <c r="AR41" s="305">
        <v>-47.2</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2" x14ac:dyDescent="0.2">
      <c r="A48" s="259"/>
      <c r="AK48" s="313" t="s">
        <v>512</v>
      </c>
      <c r="AL48" s="313"/>
      <c r="AM48" s="313"/>
      <c r="AN48" s="313"/>
      <c r="AO48" s="313"/>
      <c r="AP48" s="313"/>
      <c r="AQ48" s="314"/>
      <c r="AR48" s="313"/>
    </row>
    <row r="49" spans="1:44" ht="13.5" customHeight="1" x14ac:dyDescent="0.2">
      <c r="A49" s="259"/>
      <c r="AK49" s="315"/>
      <c r="AL49" s="316"/>
      <c r="AM49" s="1100" t="s">
        <v>480</v>
      </c>
      <c r="AN49" s="1102" t="s">
        <v>513</v>
      </c>
      <c r="AO49" s="1103"/>
      <c r="AP49" s="1103"/>
      <c r="AQ49" s="1103"/>
      <c r="AR49" s="1104"/>
    </row>
    <row r="50" spans="1:44" ht="13.2" x14ac:dyDescent="0.2">
      <c r="A50" s="259"/>
      <c r="AK50" s="317"/>
      <c r="AL50" s="318"/>
      <c r="AM50" s="1101"/>
      <c r="AN50" s="319" t="s">
        <v>514</v>
      </c>
      <c r="AO50" s="320" t="s">
        <v>515</v>
      </c>
      <c r="AP50" s="321" t="s">
        <v>516</v>
      </c>
      <c r="AQ50" s="322" t="s">
        <v>517</v>
      </c>
      <c r="AR50" s="323" t="s">
        <v>518</v>
      </c>
    </row>
    <row r="51" spans="1:44" ht="13.2" x14ac:dyDescent="0.2">
      <c r="A51" s="259"/>
      <c r="AK51" s="315" t="s">
        <v>519</v>
      </c>
      <c r="AL51" s="316"/>
      <c r="AM51" s="324">
        <v>742436</v>
      </c>
      <c r="AN51" s="325">
        <v>282402</v>
      </c>
      <c r="AO51" s="326">
        <v>-0.8</v>
      </c>
      <c r="AP51" s="327">
        <v>316937</v>
      </c>
      <c r="AQ51" s="328">
        <v>9.4</v>
      </c>
      <c r="AR51" s="329">
        <v>-10.199999999999999</v>
      </c>
    </row>
    <row r="52" spans="1:44" ht="13.2" x14ac:dyDescent="0.2">
      <c r="A52" s="259"/>
      <c r="AK52" s="330"/>
      <c r="AL52" s="331" t="s">
        <v>520</v>
      </c>
      <c r="AM52" s="332">
        <v>459265</v>
      </c>
      <c r="AN52" s="333">
        <v>174692</v>
      </c>
      <c r="AO52" s="334">
        <v>-16.100000000000001</v>
      </c>
      <c r="AP52" s="335">
        <v>199150</v>
      </c>
      <c r="AQ52" s="336">
        <v>27.5</v>
      </c>
      <c r="AR52" s="337">
        <v>-43.6</v>
      </c>
    </row>
    <row r="53" spans="1:44" ht="13.2" x14ac:dyDescent="0.2">
      <c r="A53" s="259"/>
      <c r="AK53" s="315" t="s">
        <v>521</v>
      </c>
      <c r="AL53" s="316"/>
      <c r="AM53" s="324">
        <v>1448134</v>
      </c>
      <c r="AN53" s="325">
        <v>555692</v>
      </c>
      <c r="AO53" s="326">
        <v>96.8</v>
      </c>
      <c r="AP53" s="327">
        <v>332350</v>
      </c>
      <c r="AQ53" s="328">
        <v>4.9000000000000004</v>
      </c>
      <c r="AR53" s="329">
        <v>91.9</v>
      </c>
    </row>
    <row r="54" spans="1:44" ht="13.2" x14ac:dyDescent="0.2">
      <c r="A54" s="259"/>
      <c r="AK54" s="330"/>
      <c r="AL54" s="331" t="s">
        <v>520</v>
      </c>
      <c r="AM54" s="332">
        <v>455561</v>
      </c>
      <c r="AN54" s="333">
        <v>174812</v>
      </c>
      <c r="AO54" s="334">
        <v>0.1</v>
      </c>
      <c r="AP54" s="335">
        <v>200453</v>
      </c>
      <c r="AQ54" s="336">
        <v>0.7</v>
      </c>
      <c r="AR54" s="337">
        <v>-0.6</v>
      </c>
    </row>
    <row r="55" spans="1:44" ht="13.2" x14ac:dyDescent="0.2">
      <c r="A55" s="259"/>
      <c r="AK55" s="315" t="s">
        <v>522</v>
      </c>
      <c r="AL55" s="316"/>
      <c r="AM55" s="324">
        <v>1179765</v>
      </c>
      <c r="AN55" s="325">
        <v>458161</v>
      </c>
      <c r="AO55" s="326">
        <v>-17.600000000000001</v>
      </c>
      <c r="AP55" s="327">
        <v>362690</v>
      </c>
      <c r="AQ55" s="328">
        <v>9.1</v>
      </c>
      <c r="AR55" s="329">
        <v>-26.7</v>
      </c>
    </row>
    <row r="56" spans="1:44" ht="13.2" x14ac:dyDescent="0.2">
      <c r="A56" s="259"/>
      <c r="AK56" s="330"/>
      <c r="AL56" s="331" t="s">
        <v>520</v>
      </c>
      <c r="AM56" s="332">
        <v>649096</v>
      </c>
      <c r="AN56" s="333">
        <v>252076</v>
      </c>
      <c r="AO56" s="334">
        <v>44.2</v>
      </c>
      <c r="AP56" s="335">
        <v>172580</v>
      </c>
      <c r="AQ56" s="336">
        <v>-13.9</v>
      </c>
      <c r="AR56" s="337">
        <v>58.1</v>
      </c>
    </row>
    <row r="57" spans="1:44" ht="13.2" x14ac:dyDescent="0.2">
      <c r="A57" s="259"/>
      <c r="AK57" s="315" t="s">
        <v>523</v>
      </c>
      <c r="AL57" s="316"/>
      <c r="AM57" s="324">
        <v>860785</v>
      </c>
      <c r="AN57" s="325">
        <v>333508</v>
      </c>
      <c r="AO57" s="326">
        <v>-27.2</v>
      </c>
      <c r="AP57" s="327">
        <v>296093</v>
      </c>
      <c r="AQ57" s="328">
        <v>-18.399999999999999</v>
      </c>
      <c r="AR57" s="329">
        <v>-8.8000000000000007</v>
      </c>
    </row>
    <row r="58" spans="1:44" ht="13.2" x14ac:dyDescent="0.2">
      <c r="A58" s="259"/>
      <c r="AK58" s="330"/>
      <c r="AL58" s="331" t="s">
        <v>520</v>
      </c>
      <c r="AM58" s="332">
        <v>375159</v>
      </c>
      <c r="AN58" s="333">
        <v>145354</v>
      </c>
      <c r="AO58" s="334">
        <v>-42.3</v>
      </c>
      <c r="AP58" s="335">
        <v>140545</v>
      </c>
      <c r="AQ58" s="336">
        <v>-18.600000000000001</v>
      </c>
      <c r="AR58" s="337">
        <v>-23.7</v>
      </c>
    </row>
    <row r="59" spans="1:44" ht="13.2" x14ac:dyDescent="0.2">
      <c r="A59" s="259"/>
      <c r="AK59" s="315" t="s">
        <v>524</v>
      </c>
      <c r="AL59" s="316"/>
      <c r="AM59" s="324">
        <v>1227655</v>
      </c>
      <c r="AN59" s="325">
        <v>472175</v>
      </c>
      <c r="AO59" s="326">
        <v>41.6</v>
      </c>
      <c r="AP59" s="327">
        <v>308655</v>
      </c>
      <c r="AQ59" s="328">
        <v>4.2</v>
      </c>
      <c r="AR59" s="329">
        <v>37.4</v>
      </c>
    </row>
    <row r="60" spans="1:44" ht="13.2" x14ac:dyDescent="0.2">
      <c r="A60" s="259"/>
      <c r="AK60" s="330"/>
      <c r="AL60" s="331" t="s">
        <v>520</v>
      </c>
      <c r="AM60" s="332">
        <v>570465</v>
      </c>
      <c r="AN60" s="333">
        <v>219410</v>
      </c>
      <c r="AO60" s="334">
        <v>50.9</v>
      </c>
      <c r="AP60" s="335">
        <v>169887</v>
      </c>
      <c r="AQ60" s="336">
        <v>20.9</v>
      </c>
      <c r="AR60" s="337">
        <v>30</v>
      </c>
    </row>
    <row r="61" spans="1:44" ht="13.2" x14ac:dyDescent="0.2">
      <c r="A61" s="259"/>
      <c r="AK61" s="315" t="s">
        <v>525</v>
      </c>
      <c r="AL61" s="338"/>
      <c r="AM61" s="324">
        <v>1091755</v>
      </c>
      <c r="AN61" s="325">
        <v>420388</v>
      </c>
      <c r="AO61" s="326">
        <v>18.600000000000001</v>
      </c>
      <c r="AP61" s="327">
        <v>323345</v>
      </c>
      <c r="AQ61" s="339">
        <v>1.8</v>
      </c>
      <c r="AR61" s="329">
        <v>16.8</v>
      </c>
    </row>
    <row r="62" spans="1:44" ht="13.2" x14ac:dyDescent="0.2">
      <c r="A62" s="259"/>
      <c r="AK62" s="330"/>
      <c r="AL62" s="331" t="s">
        <v>520</v>
      </c>
      <c r="AM62" s="332">
        <v>501909</v>
      </c>
      <c r="AN62" s="333">
        <v>193269</v>
      </c>
      <c r="AO62" s="334">
        <v>7.4</v>
      </c>
      <c r="AP62" s="335">
        <v>176523</v>
      </c>
      <c r="AQ62" s="336">
        <v>3.3</v>
      </c>
      <c r="AR62" s="337">
        <v>4.0999999999999996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MqDm0U004MRYBdQYz/sElDJHeDitWAPdtIjJYmCWtTXsZ3cQiihPQ9gFpsMkvZkt8PTYWdTS7UXEWbch6o1C2w==" saltValue="kUbQlgdDR/6YYkz0lxtu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se3jUS9w1cw4OXM8m2D3fOp7adj6engcJLZm25q/Dvx0HcwWgBTpVShz51wFhJCvpAy0vxe27UIaM8/VYxw6NQ==" saltValue="a9LtcfjaeMO43V+eHbtr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Erslwu2p5wep0KrfteBR+uCUWfhYwO/rzhCqaM7b2bctYEOdGsp2aq7XtWs5EI40H3Qn8rA7UC2fQFxCLz9Nsg==" saltValue="qqBtSR08Pd9qsN2D+MyY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26" t="s">
        <v>3</v>
      </c>
      <c r="D47" s="1126"/>
      <c r="E47" s="1127"/>
      <c r="F47" s="11">
        <v>50.99</v>
      </c>
      <c r="G47" s="12">
        <v>50.7</v>
      </c>
      <c r="H47" s="12">
        <v>44.93</v>
      </c>
      <c r="I47" s="12">
        <v>47.78</v>
      </c>
      <c r="J47" s="13">
        <v>46.82</v>
      </c>
    </row>
    <row r="48" spans="2:10" ht="57.75" customHeight="1" x14ac:dyDescent="0.2">
      <c r="B48" s="14"/>
      <c r="C48" s="1128" t="s">
        <v>4</v>
      </c>
      <c r="D48" s="1128"/>
      <c r="E48" s="1129"/>
      <c r="F48" s="15">
        <v>12.45</v>
      </c>
      <c r="G48" s="16">
        <v>15.21</v>
      </c>
      <c r="H48" s="16">
        <v>11.32</v>
      </c>
      <c r="I48" s="16">
        <v>9.5399999999999991</v>
      </c>
      <c r="J48" s="17">
        <v>12.97</v>
      </c>
    </row>
    <row r="49" spans="2:10" ht="57.75" customHeight="1" thickBot="1" x14ac:dyDescent="0.25">
      <c r="B49" s="18"/>
      <c r="C49" s="1130" t="s">
        <v>5</v>
      </c>
      <c r="D49" s="1130"/>
      <c r="E49" s="1131"/>
      <c r="F49" s="19">
        <v>3.63</v>
      </c>
      <c r="G49" s="20">
        <v>2.83</v>
      </c>
      <c r="H49" s="20">
        <v>12.24</v>
      </c>
      <c r="I49" s="20">
        <v>1.1399999999999999</v>
      </c>
      <c r="J49" s="21">
        <v>16.55</v>
      </c>
    </row>
    <row r="50" spans="2:10" ht="13.2" x14ac:dyDescent="0.2"/>
  </sheetData>
  <sheetProtection algorithmName="SHA-512" hashValue="e8nvTmcJaEcTINV+F5A8D99Y6qemogxyVYINEwGIV48X0EYEC/+J2t1fGqztBCntYBkuZvlQ+VY6aHRn+cCvWA==" saltValue="B2izk64QM5bbJOgPVqx6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6" t="s">
        <v>532</v>
      </c>
      <c r="D34" s="1136"/>
      <c r="E34" s="1137"/>
      <c r="F34" s="32">
        <v>12.42</v>
      </c>
      <c r="G34" s="33">
        <v>15.21</v>
      </c>
      <c r="H34" s="33">
        <v>11.31</v>
      </c>
      <c r="I34" s="33">
        <v>9.5299999999999994</v>
      </c>
      <c r="J34" s="34">
        <v>10.029999999999999</v>
      </c>
      <c r="K34" s="22"/>
      <c r="L34" s="22"/>
      <c r="M34" s="22"/>
      <c r="N34" s="22"/>
      <c r="O34" s="22"/>
      <c r="P34" s="22"/>
    </row>
    <row r="35" spans="1:16" ht="39" customHeight="1" x14ac:dyDescent="0.2">
      <c r="A35" s="22"/>
      <c r="B35" s="35"/>
      <c r="C35" s="1132" t="s">
        <v>533</v>
      </c>
      <c r="D35" s="1132"/>
      <c r="E35" s="1133"/>
      <c r="F35" s="36">
        <v>0.02</v>
      </c>
      <c r="G35" s="37">
        <v>0</v>
      </c>
      <c r="H35" s="37">
        <v>0</v>
      </c>
      <c r="I35" s="37">
        <v>0</v>
      </c>
      <c r="J35" s="38">
        <v>2.93</v>
      </c>
      <c r="K35" s="22"/>
      <c r="L35" s="22"/>
      <c r="M35" s="22"/>
      <c r="N35" s="22"/>
      <c r="O35" s="22"/>
      <c r="P35" s="22"/>
    </row>
    <row r="36" spans="1:16" ht="39" customHeight="1" x14ac:dyDescent="0.2">
      <c r="A36" s="22"/>
      <c r="B36" s="35"/>
      <c r="C36" s="1132" t="s">
        <v>534</v>
      </c>
      <c r="D36" s="1132"/>
      <c r="E36" s="1133"/>
      <c r="F36" s="36">
        <v>0.1</v>
      </c>
      <c r="G36" s="37">
        <v>0</v>
      </c>
      <c r="H36" s="37">
        <v>0</v>
      </c>
      <c r="I36" s="37">
        <v>0</v>
      </c>
      <c r="J36" s="38">
        <v>2.67</v>
      </c>
      <c r="K36" s="22"/>
      <c r="L36" s="22"/>
      <c r="M36" s="22"/>
      <c r="N36" s="22"/>
      <c r="O36" s="22"/>
      <c r="P36" s="22"/>
    </row>
    <row r="37" spans="1:16" ht="39" customHeight="1" x14ac:dyDescent="0.2">
      <c r="A37" s="22"/>
      <c r="B37" s="35"/>
      <c r="C37" s="1132" t="s">
        <v>535</v>
      </c>
      <c r="D37" s="1132"/>
      <c r="E37" s="1133"/>
      <c r="F37" s="36">
        <v>0</v>
      </c>
      <c r="G37" s="37">
        <v>0</v>
      </c>
      <c r="H37" s="37">
        <v>0</v>
      </c>
      <c r="I37" s="37">
        <v>0</v>
      </c>
      <c r="J37" s="38">
        <v>0.18</v>
      </c>
      <c r="K37" s="22"/>
      <c r="L37" s="22"/>
      <c r="M37" s="22"/>
      <c r="N37" s="22"/>
      <c r="O37" s="22"/>
      <c r="P37" s="22"/>
    </row>
    <row r="38" spans="1:16" ht="39" customHeight="1" x14ac:dyDescent="0.2">
      <c r="A38" s="22"/>
      <c r="B38" s="35"/>
      <c r="C38" s="1132" t="s">
        <v>536</v>
      </c>
      <c r="D38" s="1132"/>
      <c r="E38" s="1133"/>
      <c r="F38" s="36">
        <v>0.46</v>
      </c>
      <c r="G38" s="37">
        <v>0</v>
      </c>
      <c r="H38" s="37">
        <v>0.01</v>
      </c>
      <c r="I38" s="37">
        <v>0</v>
      </c>
      <c r="J38" s="38">
        <v>0</v>
      </c>
      <c r="K38" s="22"/>
      <c r="L38" s="22"/>
      <c r="M38" s="22"/>
      <c r="N38" s="22"/>
      <c r="O38" s="22"/>
      <c r="P38" s="22"/>
    </row>
    <row r="39" spans="1:16" ht="39" customHeight="1" x14ac:dyDescent="0.2">
      <c r="A39" s="22"/>
      <c r="B39" s="35"/>
      <c r="C39" s="1132" t="s">
        <v>537</v>
      </c>
      <c r="D39" s="1132"/>
      <c r="E39" s="1133"/>
      <c r="F39" s="36">
        <v>0</v>
      </c>
      <c r="G39" s="37">
        <v>0</v>
      </c>
      <c r="H39" s="37">
        <v>0</v>
      </c>
      <c r="I39" s="37">
        <v>0</v>
      </c>
      <c r="J39" s="38">
        <v>0</v>
      </c>
      <c r="K39" s="22"/>
      <c r="L39" s="22"/>
      <c r="M39" s="22"/>
      <c r="N39" s="22"/>
      <c r="O39" s="22"/>
      <c r="P39" s="22"/>
    </row>
    <row r="40" spans="1:16" ht="39" customHeight="1" x14ac:dyDescent="0.2">
      <c r="A40" s="22"/>
      <c r="B40" s="35"/>
      <c r="C40" s="1132" t="s">
        <v>538</v>
      </c>
      <c r="D40" s="1132"/>
      <c r="E40" s="1133"/>
      <c r="F40" s="36">
        <v>0</v>
      </c>
      <c r="G40" s="37">
        <v>0</v>
      </c>
      <c r="H40" s="37">
        <v>0</v>
      </c>
      <c r="I40" s="37">
        <v>0</v>
      </c>
      <c r="J40" s="38">
        <v>0</v>
      </c>
      <c r="K40" s="22"/>
      <c r="L40" s="22"/>
      <c r="M40" s="22"/>
      <c r="N40" s="22"/>
      <c r="O40" s="22"/>
      <c r="P40" s="22"/>
    </row>
    <row r="41" spans="1:16" ht="39" customHeight="1" x14ac:dyDescent="0.2">
      <c r="A41" s="22"/>
      <c r="B41" s="35"/>
      <c r="C41" s="1132" t="s">
        <v>539</v>
      </c>
      <c r="D41" s="1132"/>
      <c r="E41" s="1133"/>
      <c r="F41" s="36">
        <v>0</v>
      </c>
      <c r="G41" s="37">
        <v>0</v>
      </c>
      <c r="H41" s="37">
        <v>0</v>
      </c>
      <c r="I41" s="37">
        <v>0</v>
      </c>
      <c r="J41" s="38">
        <v>0</v>
      </c>
      <c r="K41" s="22"/>
      <c r="L41" s="22"/>
      <c r="M41" s="22"/>
      <c r="N41" s="22"/>
      <c r="O41" s="22"/>
      <c r="P41" s="22"/>
    </row>
    <row r="42" spans="1:16" ht="39" customHeight="1" x14ac:dyDescent="0.2">
      <c r="A42" s="22"/>
      <c r="B42" s="39"/>
      <c r="C42" s="1132" t="s">
        <v>540</v>
      </c>
      <c r="D42" s="1132"/>
      <c r="E42" s="1133"/>
      <c r="F42" s="36" t="s">
        <v>488</v>
      </c>
      <c r="G42" s="37" t="s">
        <v>488</v>
      </c>
      <c r="H42" s="37" t="s">
        <v>488</v>
      </c>
      <c r="I42" s="37" t="s">
        <v>488</v>
      </c>
      <c r="J42" s="38" t="s">
        <v>488</v>
      </c>
      <c r="K42" s="22"/>
      <c r="L42" s="22"/>
      <c r="M42" s="22"/>
      <c r="N42" s="22"/>
      <c r="O42" s="22"/>
      <c r="P42" s="22"/>
    </row>
    <row r="43" spans="1:16" ht="39" customHeight="1" thickBot="1" x14ac:dyDescent="0.25">
      <c r="A43" s="22"/>
      <c r="B43" s="40"/>
      <c r="C43" s="1134" t="s">
        <v>541</v>
      </c>
      <c r="D43" s="1134"/>
      <c r="E43" s="1135"/>
      <c r="F43" s="41">
        <v>0</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n3DDl3XT3kCo+9vztv29fqLcBNAx8KPyAA4xDlekbEHzQAaVrNzz0lI1kyB4ihF0cp5CQmByUsW9ixbOZQCYQ==" saltValue="UIPNHOitj6LWtEBf7AvD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291</v>
      </c>
      <c r="L45" s="58">
        <v>223</v>
      </c>
      <c r="M45" s="58">
        <v>210</v>
      </c>
      <c r="N45" s="58">
        <v>226</v>
      </c>
      <c r="O45" s="59">
        <v>231</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488</v>
      </c>
      <c r="L46" s="62" t="s">
        <v>488</v>
      </c>
      <c r="M46" s="62" t="s">
        <v>488</v>
      </c>
      <c r="N46" s="62" t="s">
        <v>488</v>
      </c>
      <c r="O46" s="63" t="s">
        <v>488</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488</v>
      </c>
      <c r="L47" s="62" t="s">
        <v>488</v>
      </c>
      <c r="M47" s="62" t="s">
        <v>488</v>
      </c>
      <c r="N47" s="62" t="s">
        <v>488</v>
      </c>
      <c r="O47" s="63" t="s">
        <v>488</v>
      </c>
      <c r="P47" s="46"/>
      <c r="Q47" s="46"/>
      <c r="R47" s="46"/>
      <c r="S47" s="46"/>
      <c r="T47" s="46"/>
      <c r="U47" s="46"/>
    </row>
    <row r="48" spans="1:21" ht="30.75" customHeight="1" x14ac:dyDescent="0.2">
      <c r="A48" s="46"/>
      <c r="B48" s="1163"/>
      <c r="C48" s="1164"/>
      <c r="D48" s="60"/>
      <c r="E48" s="1140" t="s">
        <v>13</v>
      </c>
      <c r="F48" s="1140"/>
      <c r="G48" s="1140"/>
      <c r="H48" s="1140"/>
      <c r="I48" s="1140"/>
      <c r="J48" s="1141"/>
      <c r="K48" s="61">
        <v>63</v>
      </c>
      <c r="L48" s="62">
        <v>69</v>
      </c>
      <c r="M48" s="62">
        <v>74</v>
      </c>
      <c r="N48" s="62">
        <v>74</v>
      </c>
      <c r="O48" s="63">
        <v>101</v>
      </c>
      <c r="P48" s="46"/>
      <c r="Q48" s="46"/>
      <c r="R48" s="46"/>
      <c r="S48" s="46"/>
      <c r="T48" s="46"/>
      <c r="U48" s="46"/>
    </row>
    <row r="49" spans="1:21" ht="30.75" customHeight="1" x14ac:dyDescent="0.2">
      <c r="A49" s="46"/>
      <c r="B49" s="1163"/>
      <c r="C49" s="1164"/>
      <c r="D49" s="60"/>
      <c r="E49" s="1140" t="s">
        <v>14</v>
      </c>
      <c r="F49" s="1140"/>
      <c r="G49" s="1140"/>
      <c r="H49" s="1140"/>
      <c r="I49" s="1140"/>
      <c r="J49" s="1141"/>
      <c r="K49" s="61" t="s">
        <v>488</v>
      </c>
      <c r="L49" s="62" t="s">
        <v>488</v>
      </c>
      <c r="M49" s="62" t="s">
        <v>488</v>
      </c>
      <c r="N49" s="62" t="s">
        <v>488</v>
      </c>
      <c r="O49" s="63" t="s">
        <v>488</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488</v>
      </c>
      <c r="L50" s="62" t="s">
        <v>488</v>
      </c>
      <c r="M50" s="62" t="s">
        <v>488</v>
      </c>
      <c r="N50" s="62" t="s">
        <v>488</v>
      </c>
      <c r="O50" s="63" t="s">
        <v>488</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488</v>
      </c>
      <c r="L51" s="62" t="s">
        <v>488</v>
      </c>
      <c r="M51" s="62" t="s">
        <v>488</v>
      </c>
      <c r="N51" s="62" t="s">
        <v>488</v>
      </c>
      <c r="O51" s="63" t="s">
        <v>488</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267</v>
      </c>
      <c r="L52" s="62">
        <v>215</v>
      </c>
      <c r="M52" s="62">
        <v>233</v>
      </c>
      <c r="N52" s="62">
        <v>243</v>
      </c>
      <c r="O52" s="63">
        <v>253</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87</v>
      </c>
      <c r="L53" s="67">
        <v>77</v>
      </c>
      <c r="M53" s="67">
        <v>51</v>
      </c>
      <c r="N53" s="67">
        <v>57</v>
      </c>
      <c r="O53" s="68">
        <v>79</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QcUwVUgnoMcRdnSmZo7Zawae80Ge7zr+aoEDSHO6x6JS7CDuLfcTZwEAf2Zo1fhDCvOHBf4MI16exKErrusdQ==" saltValue="JIifBvrfXRmPZnyOcwzs3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81" t="s">
        <v>30</v>
      </c>
      <c r="C41" s="1182"/>
      <c r="D41" s="103"/>
      <c r="E41" s="1183" t="s">
        <v>31</v>
      </c>
      <c r="F41" s="1183"/>
      <c r="G41" s="1183"/>
      <c r="H41" s="1184"/>
      <c r="I41" s="342">
        <v>2254</v>
      </c>
      <c r="J41" s="343">
        <v>2538</v>
      </c>
      <c r="K41" s="343">
        <v>2491</v>
      </c>
      <c r="L41" s="343">
        <v>2474</v>
      </c>
      <c r="M41" s="344">
        <v>2413</v>
      </c>
    </row>
    <row r="42" spans="2:13" ht="27.75" customHeight="1" x14ac:dyDescent="0.2">
      <c r="B42" s="1171"/>
      <c r="C42" s="1172"/>
      <c r="D42" s="104"/>
      <c r="E42" s="1175" t="s">
        <v>32</v>
      </c>
      <c r="F42" s="1175"/>
      <c r="G42" s="1175"/>
      <c r="H42" s="1176"/>
      <c r="I42" s="345" t="s">
        <v>488</v>
      </c>
      <c r="J42" s="346" t="s">
        <v>488</v>
      </c>
      <c r="K42" s="346" t="s">
        <v>488</v>
      </c>
      <c r="L42" s="346" t="s">
        <v>488</v>
      </c>
      <c r="M42" s="347" t="s">
        <v>488</v>
      </c>
    </row>
    <row r="43" spans="2:13" ht="27.75" customHeight="1" x14ac:dyDescent="0.2">
      <c r="B43" s="1171"/>
      <c r="C43" s="1172"/>
      <c r="D43" s="104"/>
      <c r="E43" s="1175" t="s">
        <v>33</v>
      </c>
      <c r="F43" s="1175"/>
      <c r="G43" s="1175"/>
      <c r="H43" s="1176"/>
      <c r="I43" s="345">
        <v>1037</v>
      </c>
      <c r="J43" s="346">
        <v>1006</v>
      </c>
      <c r="K43" s="346">
        <v>909</v>
      </c>
      <c r="L43" s="346">
        <v>935</v>
      </c>
      <c r="M43" s="347">
        <v>920</v>
      </c>
    </row>
    <row r="44" spans="2:13" ht="27.75" customHeight="1" x14ac:dyDescent="0.2">
      <c r="B44" s="1171"/>
      <c r="C44" s="1172"/>
      <c r="D44" s="104"/>
      <c r="E44" s="1175" t="s">
        <v>34</v>
      </c>
      <c r="F44" s="1175"/>
      <c r="G44" s="1175"/>
      <c r="H44" s="1176"/>
      <c r="I44" s="345" t="s">
        <v>488</v>
      </c>
      <c r="J44" s="346" t="s">
        <v>488</v>
      </c>
      <c r="K44" s="346" t="s">
        <v>488</v>
      </c>
      <c r="L44" s="346" t="s">
        <v>488</v>
      </c>
      <c r="M44" s="347" t="s">
        <v>488</v>
      </c>
    </row>
    <row r="45" spans="2:13" ht="27.75" customHeight="1" x14ac:dyDescent="0.2">
      <c r="B45" s="1171"/>
      <c r="C45" s="1172"/>
      <c r="D45" s="104"/>
      <c r="E45" s="1175" t="s">
        <v>35</v>
      </c>
      <c r="F45" s="1175"/>
      <c r="G45" s="1175"/>
      <c r="H45" s="1176"/>
      <c r="I45" s="345" t="s">
        <v>488</v>
      </c>
      <c r="J45" s="346" t="s">
        <v>488</v>
      </c>
      <c r="K45" s="346" t="s">
        <v>488</v>
      </c>
      <c r="L45" s="346" t="s">
        <v>488</v>
      </c>
      <c r="M45" s="347" t="s">
        <v>488</v>
      </c>
    </row>
    <row r="46" spans="2:13" ht="27.75" customHeight="1" x14ac:dyDescent="0.2">
      <c r="B46" s="1171"/>
      <c r="C46" s="1172"/>
      <c r="D46" s="105"/>
      <c r="E46" s="1175" t="s">
        <v>36</v>
      </c>
      <c r="F46" s="1175"/>
      <c r="G46" s="1175"/>
      <c r="H46" s="1176"/>
      <c r="I46" s="345" t="s">
        <v>488</v>
      </c>
      <c r="J46" s="346" t="s">
        <v>488</v>
      </c>
      <c r="K46" s="346" t="s">
        <v>488</v>
      </c>
      <c r="L46" s="346" t="s">
        <v>488</v>
      </c>
      <c r="M46" s="347" t="s">
        <v>488</v>
      </c>
    </row>
    <row r="47" spans="2:13" ht="27.75" customHeight="1" x14ac:dyDescent="0.2">
      <c r="B47" s="1171"/>
      <c r="C47" s="1172"/>
      <c r="D47" s="106"/>
      <c r="E47" s="1185" t="s">
        <v>37</v>
      </c>
      <c r="F47" s="1186"/>
      <c r="G47" s="1186"/>
      <c r="H47" s="1187"/>
      <c r="I47" s="345" t="s">
        <v>488</v>
      </c>
      <c r="J47" s="346" t="s">
        <v>488</v>
      </c>
      <c r="K47" s="346" t="s">
        <v>488</v>
      </c>
      <c r="L47" s="346" t="s">
        <v>488</v>
      </c>
      <c r="M47" s="347" t="s">
        <v>488</v>
      </c>
    </row>
    <row r="48" spans="2:13" ht="27.75" customHeight="1" x14ac:dyDescent="0.2">
      <c r="B48" s="1171"/>
      <c r="C48" s="1172"/>
      <c r="D48" s="104"/>
      <c r="E48" s="1175" t="s">
        <v>38</v>
      </c>
      <c r="F48" s="1175"/>
      <c r="G48" s="1175"/>
      <c r="H48" s="1176"/>
      <c r="I48" s="345" t="s">
        <v>488</v>
      </c>
      <c r="J48" s="346" t="s">
        <v>488</v>
      </c>
      <c r="K48" s="346" t="s">
        <v>488</v>
      </c>
      <c r="L48" s="346" t="s">
        <v>488</v>
      </c>
      <c r="M48" s="347" t="s">
        <v>488</v>
      </c>
    </row>
    <row r="49" spans="2:13" ht="27.75" customHeight="1" x14ac:dyDescent="0.2">
      <c r="B49" s="1173"/>
      <c r="C49" s="1174"/>
      <c r="D49" s="104"/>
      <c r="E49" s="1175" t="s">
        <v>39</v>
      </c>
      <c r="F49" s="1175"/>
      <c r="G49" s="1175"/>
      <c r="H49" s="1176"/>
      <c r="I49" s="345" t="s">
        <v>488</v>
      </c>
      <c r="J49" s="346" t="s">
        <v>488</v>
      </c>
      <c r="K49" s="346" t="s">
        <v>488</v>
      </c>
      <c r="L49" s="346" t="s">
        <v>488</v>
      </c>
      <c r="M49" s="347" t="s">
        <v>488</v>
      </c>
    </row>
    <row r="50" spans="2:13" ht="27.75" customHeight="1" x14ac:dyDescent="0.2">
      <c r="B50" s="1169" t="s">
        <v>40</v>
      </c>
      <c r="C50" s="1170"/>
      <c r="D50" s="107"/>
      <c r="E50" s="1175" t="s">
        <v>41</v>
      </c>
      <c r="F50" s="1175"/>
      <c r="G50" s="1175"/>
      <c r="H50" s="1176"/>
      <c r="I50" s="345">
        <v>2548</v>
      </c>
      <c r="J50" s="346">
        <v>2670</v>
      </c>
      <c r="K50" s="346">
        <v>2927</v>
      </c>
      <c r="L50" s="346">
        <v>3246</v>
      </c>
      <c r="M50" s="347">
        <v>3360</v>
      </c>
    </row>
    <row r="51" spans="2:13" ht="27.75" customHeight="1" x14ac:dyDescent="0.2">
      <c r="B51" s="1171"/>
      <c r="C51" s="1172"/>
      <c r="D51" s="104"/>
      <c r="E51" s="1175" t="s">
        <v>42</v>
      </c>
      <c r="F51" s="1175"/>
      <c r="G51" s="1175"/>
      <c r="H51" s="1176"/>
      <c r="I51" s="345" t="s">
        <v>488</v>
      </c>
      <c r="J51" s="346" t="s">
        <v>488</v>
      </c>
      <c r="K51" s="346" t="s">
        <v>488</v>
      </c>
      <c r="L51" s="346" t="s">
        <v>488</v>
      </c>
      <c r="M51" s="347" t="s">
        <v>488</v>
      </c>
    </row>
    <row r="52" spans="2:13" ht="27.75" customHeight="1" x14ac:dyDescent="0.2">
      <c r="B52" s="1173"/>
      <c r="C52" s="1174"/>
      <c r="D52" s="104"/>
      <c r="E52" s="1175" t="s">
        <v>43</v>
      </c>
      <c r="F52" s="1175"/>
      <c r="G52" s="1175"/>
      <c r="H52" s="1176"/>
      <c r="I52" s="345">
        <v>2564</v>
      </c>
      <c r="J52" s="346">
        <v>2559</v>
      </c>
      <c r="K52" s="346">
        <v>2548</v>
      </c>
      <c r="L52" s="346">
        <v>2409</v>
      </c>
      <c r="M52" s="347">
        <v>2379</v>
      </c>
    </row>
    <row r="53" spans="2:13" ht="27.75" customHeight="1" thickBot="1" x14ac:dyDescent="0.25">
      <c r="B53" s="1177" t="s">
        <v>19</v>
      </c>
      <c r="C53" s="1178"/>
      <c r="D53" s="108"/>
      <c r="E53" s="1179" t="s">
        <v>44</v>
      </c>
      <c r="F53" s="1179"/>
      <c r="G53" s="1179"/>
      <c r="H53" s="1180"/>
      <c r="I53" s="348">
        <v>-1821</v>
      </c>
      <c r="J53" s="349">
        <v>-1685</v>
      </c>
      <c r="K53" s="349">
        <v>-2074</v>
      </c>
      <c r="L53" s="349">
        <v>-2245</v>
      </c>
      <c r="M53" s="350">
        <v>-2406</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rg2BDalgWSNTSpCsj4P2zFarF+oI6ew8NPKd5/AFwlj4k6lJvJbUgrNA6UagXgFv/Gh5qjNHxNVKh8cBEPqn9A==" saltValue="EQV4lcsgNWkpW4nZ6jEh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529</v>
      </c>
      <c r="G54" s="117" t="s">
        <v>530</v>
      </c>
      <c r="H54" s="118" t="s">
        <v>531</v>
      </c>
    </row>
    <row r="55" spans="2:8" ht="52.5" customHeight="1" x14ac:dyDescent="0.2">
      <c r="B55" s="119"/>
      <c r="C55" s="1196" t="s">
        <v>46</v>
      </c>
      <c r="D55" s="1196"/>
      <c r="E55" s="1197"/>
      <c r="F55" s="120">
        <v>972</v>
      </c>
      <c r="G55" s="120">
        <v>1035</v>
      </c>
      <c r="H55" s="121">
        <v>1035</v>
      </c>
    </row>
    <row r="56" spans="2:8" ht="52.5" customHeight="1" x14ac:dyDescent="0.2">
      <c r="B56" s="122"/>
      <c r="C56" s="1198" t="s">
        <v>47</v>
      </c>
      <c r="D56" s="1198"/>
      <c r="E56" s="1199"/>
      <c r="F56" s="123">
        <v>413</v>
      </c>
      <c r="G56" s="123">
        <v>585</v>
      </c>
      <c r="H56" s="124">
        <v>400</v>
      </c>
    </row>
    <row r="57" spans="2:8" ht="53.25" customHeight="1" x14ac:dyDescent="0.2">
      <c r="B57" s="122"/>
      <c r="C57" s="1200" t="s">
        <v>48</v>
      </c>
      <c r="D57" s="1200"/>
      <c r="E57" s="1201"/>
      <c r="F57" s="125">
        <v>1519</v>
      </c>
      <c r="G57" s="125">
        <v>1548</v>
      </c>
      <c r="H57" s="126">
        <v>1859</v>
      </c>
    </row>
    <row r="58" spans="2:8" ht="45.75" customHeight="1" x14ac:dyDescent="0.2">
      <c r="B58" s="127"/>
      <c r="C58" s="1188" t="s">
        <v>558</v>
      </c>
      <c r="D58" s="1189"/>
      <c r="E58" s="1190"/>
      <c r="F58" s="128">
        <v>611</v>
      </c>
      <c r="G58" s="128">
        <v>715</v>
      </c>
      <c r="H58" s="129">
        <v>945</v>
      </c>
    </row>
    <row r="59" spans="2:8" ht="45.75" customHeight="1" x14ac:dyDescent="0.2">
      <c r="B59" s="127"/>
      <c r="C59" s="1188" t="s">
        <v>559</v>
      </c>
      <c r="D59" s="1189"/>
      <c r="E59" s="1190"/>
      <c r="F59" s="128">
        <v>239</v>
      </c>
      <c r="G59" s="128">
        <v>217</v>
      </c>
      <c r="H59" s="129">
        <v>204</v>
      </c>
    </row>
    <row r="60" spans="2:8" ht="45.75" customHeight="1" x14ac:dyDescent="0.2">
      <c r="B60" s="127"/>
      <c r="C60" s="1188" t="s">
        <v>560</v>
      </c>
      <c r="D60" s="1189"/>
      <c r="E60" s="1190"/>
      <c r="F60" s="128">
        <v>162</v>
      </c>
      <c r="G60" s="128">
        <v>162</v>
      </c>
      <c r="H60" s="129">
        <v>162</v>
      </c>
    </row>
    <row r="61" spans="2:8" ht="45.75" customHeight="1" x14ac:dyDescent="0.2">
      <c r="B61" s="127"/>
      <c r="C61" s="1188" t="s">
        <v>562</v>
      </c>
      <c r="D61" s="1189"/>
      <c r="E61" s="1190"/>
      <c r="F61" s="128">
        <v>32</v>
      </c>
      <c r="G61" s="128">
        <v>32</v>
      </c>
      <c r="H61" s="129">
        <v>112</v>
      </c>
    </row>
    <row r="62" spans="2:8" ht="45.75" customHeight="1" thickBot="1" x14ac:dyDescent="0.25">
      <c r="B62" s="130"/>
      <c r="C62" s="1191" t="s">
        <v>561</v>
      </c>
      <c r="D62" s="1192"/>
      <c r="E62" s="1193"/>
      <c r="F62" s="131">
        <v>100</v>
      </c>
      <c r="G62" s="131">
        <v>100</v>
      </c>
      <c r="H62" s="132">
        <v>100</v>
      </c>
    </row>
    <row r="63" spans="2:8" ht="52.5" customHeight="1" thickBot="1" x14ac:dyDescent="0.25">
      <c r="B63" s="133"/>
      <c r="C63" s="1194" t="s">
        <v>49</v>
      </c>
      <c r="D63" s="1194"/>
      <c r="E63" s="1195"/>
      <c r="F63" s="134">
        <v>2904</v>
      </c>
      <c r="G63" s="134">
        <v>3169</v>
      </c>
      <c r="H63" s="135">
        <v>3293</v>
      </c>
    </row>
    <row r="64" spans="2:8" ht="13.2" x14ac:dyDescent="0.2"/>
  </sheetData>
  <sheetProtection algorithmName="SHA-512" hashValue="VPXdyuI3/mQAlCDhK62DrGz2Jl5pGrBsDcg/kblF/bRDSSYLpy5O4gVgpVeeUj2ULo+BRROIb5MFoKqi/5x4AA==" saltValue="bjMlYH2eXho6c6NJ3Wbf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282402</v>
      </c>
      <c r="E3" s="154"/>
      <c r="F3" s="155">
        <v>316937</v>
      </c>
      <c r="G3" s="156"/>
      <c r="H3" s="157"/>
    </row>
    <row r="4" spans="1:8" x14ac:dyDescent="0.2">
      <c r="A4" s="158"/>
      <c r="B4" s="159"/>
      <c r="C4" s="160"/>
      <c r="D4" s="161">
        <v>174692</v>
      </c>
      <c r="E4" s="162"/>
      <c r="F4" s="163">
        <v>199150</v>
      </c>
      <c r="G4" s="164"/>
      <c r="H4" s="165"/>
    </row>
    <row r="5" spans="1:8" x14ac:dyDescent="0.2">
      <c r="A5" s="146" t="s">
        <v>521</v>
      </c>
      <c r="B5" s="151"/>
      <c r="C5" s="152"/>
      <c r="D5" s="153">
        <v>555692</v>
      </c>
      <c r="E5" s="154"/>
      <c r="F5" s="155">
        <v>332350</v>
      </c>
      <c r="G5" s="156"/>
      <c r="H5" s="157"/>
    </row>
    <row r="6" spans="1:8" x14ac:dyDescent="0.2">
      <c r="A6" s="158"/>
      <c r="B6" s="159"/>
      <c r="C6" s="160"/>
      <c r="D6" s="161">
        <v>174812</v>
      </c>
      <c r="E6" s="162"/>
      <c r="F6" s="163">
        <v>200453</v>
      </c>
      <c r="G6" s="164"/>
      <c r="H6" s="165"/>
    </row>
    <row r="7" spans="1:8" x14ac:dyDescent="0.2">
      <c r="A7" s="146" t="s">
        <v>522</v>
      </c>
      <c r="B7" s="151"/>
      <c r="C7" s="152"/>
      <c r="D7" s="153">
        <v>458161</v>
      </c>
      <c r="E7" s="154"/>
      <c r="F7" s="155">
        <v>362690</v>
      </c>
      <c r="G7" s="156"/>
      <c r="H7" s="157"/>
    </row>
    <row r="8" spans="1:8" x14ac:dyDescent="0.2">
      <c r="A8" s="158"/>
      <c r="B8" s="159"/>
      <c r="C8" s="160"/>
      <c r="D8" s="161">
        <v>252076</v>
      </c>
      <c r="E8" s="162"/>
      <c r="F8" s="163">
        <v>172580</v>
      </c>
      <c r="G8" s="164"/>
      <c r="H8" s="165"/>
    </row>
    <row r="9" spans="1:8" x14ac:dyDescent="0.2">
      <c r="A9" s="146" t="s">
        <v>523</v>
      </c>
      <c r="B9" s="151"/>
      <c r="C9" s="152"/>
      <c r="D9" s="153">
        <v>333508</v>
      </c>
      <c r="E9" s="154"/>
      <c r="F9" s="155">
        <v>296093</v>
      </c>
      <c r="G9" s="156"/>
      <c r="H9" s="157"/>
    </row>
    <row r="10" spans="1:8" x14ac:dyDescent="0.2">
      <c r="A10" s="158"/>
      <c r="B10" s="159"/>
      <c r="C10" s="160"/>
      <c r="D10" s="161">
        <v>145354</v>
      </c>
      <c r="E10" s="162"/>
      <c r="F10" s="163">
        <v>140545</v>
      </c>
      <c r="G10" s="164"/>
      <c r="H10" s="165"/>
    </row>
    <row r="11" spans="1:8" x14ac:dyDescent="0.2">
      <c r="A11" s="146" t="s">
        <v>524</v>
      </c>
      <c r="B11" s="151"/>
      <c r="C11" s="152"/>
      <c r="D11" s="153">
        <v>472175</v>
      </c>
      <c r="E11" s="154"/>
      <c r="F11" s="155">
        <v>308655</v>
      </c>
      <c r="G11" s="156"/>
      <c r="H11" s="157"/>
    </row>
    <row r="12" spans="1:8" x14ac:dyDescent="0.2">
      <c r="A12" s="158"/>
      <c r="B12" s="159"/>
      <c r="C12" s="166"/>
      <c r="D12" s="161">
        <v>219410</v>
      </c>
      <c r="E12" s="162"/>
      <c r="F12" s="163">
        <v>169887</v>
      </c>
      <c r="G12" s="164"/>
      <c r="H12" s="165"/>
    </row>
    <row r="13" spans="1:8" x14ac:dyDescent="0.2">
      <c r="A13" s="146"/>
      <c r="B13" s="151"/>
      <c r="C13" s="152"/>
      <c r="D13" s="153">
        <v>420388</v>
      </c>
      <c r="E13" s="154"/>
      <c r="F13" s="155">
        <v>323345</v>
      </c>
      <c r="G13" s="167"/>
      <c r="H13" s="157"/>
    </row>
    <row r="14" spans="1:8" x14ac:dyDescent="0.2">
      <c r="A14" s="158"/>
      <c r="B14" s="159"/>
      <c r="C14" s="160"/>
      <c r="D14" s="161">
        <v>193269</v>
      </c>
      <c r="E14" s="162"/>
      <c r="F14" s="163">
        <v>176523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12.45</v>
      </c>
      <c r="C19" s="168">
        <f>ROUND(VALUE(SUBSTITUTE(実質収支比率等に係る経年分析!G$48,"▲","-")),2)</f>
        <v>15.21</v>
      </c>
      <c r="D19" s="168">
        <f>ROUND(VALUE(SUBSTITUTE(実質収支比率等に係る経年分析!H$48,"▲","-")),2)</f>
        <v>11.32</v>
      </c>
      <c r="E19" s="168">
        <f>ROUND(VALUE(SUBSTITUTE(実質収支比率等に係る経年分析!I$48,"▲","-")),2)</f>
        <v>9.5399999999999991</v>
      </c>
      <c r="F19" s="168">
        <f>ROUND(VALUE(SUBSTITUTE(実質収支比率等に係る経年分析!J$48,"▲","-")),2)</f>
        <v>12.97</v>
      </c>
    </row>
    <row r="20" spans="1:11" x14ac:dyDescent="0.2">
      <c r="A20" s="168" t="s">
        <v>53</v>
      </c>
      <c r="B20" s="168">
        <f>ROUND(VALUE(SUBSTITUTE(実質収支比率等に係る経年分析!F$47,"▲","-")),2)</f>
        <v>50.99</v>
      </c>
      <c r="C20" s="168">
        <f>ROUND(VALUE(SUBSTITUTE(実質収支比率等に係る経年分析!G$47,"▲","-")),2)</f>
        <v>50.7</v>
      </c>
      <c r="D20" s="168">
        <f>ROUND(VALUE(SUBSTITUTE(実質収支比率等に係る経年分析!H$47,"▲","-")),2)</f>
        <v>44.93</v>
      </c>
      <c r="E20" s="168">
        <f>ROUND(VALUE(SUBSTITUTE(実質収支比率等に係る経年分析!I$47,"▲","-")),2)</f>
        <v>47.78</v>
      </c>
      <c r="F20" s="168">
        <f>ROUND(VALUE(SUBSTITUTE(実質収支比率等に係る経年分析!J$47,"▲","-")),2)</f>
        <v>46.82</v>
      </c>
    </row>
    <row r="21" spans="1:11" x14ac:dyDescent="0.2">
      <c r="A21" s="168" t="s">
        <v>54</v>
      </c>
      <c r="B21" s="168">
        <f>IF(ISNUMBER(VALUE(SUBSTITUTE(実質収支比率等に係る経年分析!F$49,"▲","-"))),ROUND(VALUE(SUBSTITUTE(実質収支比率等に係る経年分析!F$49,"▲","-")),2),NA())</f>
        <v>3.63</v>
      </c>
      <c r="C21" s="168">
        <f>IF(ISNUMBER(VALUE(SUBSTITUTE(実質収支比率等に係る経年分析!G$49,"▲","-"))),ROUND(VALUE(SUBSTITUTE(実質収支比率等に係る経年分析!G$49,"▲","-")),2),NA())</f>
        <v>2.83</v>
      </c>
      <c r="D21" s="168">
        <f>IF(ISNUMBER(VALUE(SUBSTITUTE(実質収支比率等に係る経年分析!H$49,"▲","-"))),ROUND(VALUE(SUBSTITUTE(実質収支比率等に係る経年分析!H$49,"▲","-")),2),NA())</f>
        <v>12.24</v>
      </c>
      <c r="E21" s="168">
        <f>IF(ISNUMBER(VALUE(SUBSTITUTE(実質収支比率等に係る経年分析!I$49,"▲","-"))),ROUND(VALUE(SUBSTITUTE(実質収支比率等に係る経年分析!I$49,"▲","-")),2),NA())</f>
        <v>1.1399999999999999</v>
      </c>
      <c r="F21" s="168">
        <f>IF(ISNUMBER(VALUE(SUBSTITUTE(実質収支比率等に係る経年分析!J$49,"▲","-"))),ROUND(VALUE(SUBSTITUTE(実質収支比率等に係る経年分析!J$49,"▲","-")),2),NA())</f>
        <v>16.55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介護保険（介護サービス事業勘定）特別会計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宅地造成事業特別会計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介護保険（保険事業勘定）特別会計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2">
      <c r="A33" s="169" t="str">
        <f>IF(連結実質赤字比率に係る赤字・黒字の構成分析!C$37="",NA(),連結実質赤字比率に係る赤字・黒字の構成分析!C$37)</f>
        <v>浄化槽事業特別会計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0.18</v>
      </c>
    </row>
    <row r="34" spans="1:16" x14ac:dyDescent="0.2">
      <c r="A34" s="169" t="str">
        <f>IF(連結実質赤字比率に係る赤字・黒字の構成分析!C$36="",NA(),連結実質赤字比率に係る赤字・黒字の構成分析!C$36)</f>
        <v>簡易水道事業特別会計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2.67</v>
      </c>
    </row>
    <row r="35" spans="1:16" x14ac:dyDescent="0.2">
      <c r="A35" s="169" t="str">
        <f>IF(連結実質赤字比率に係る赤字・黒字の構成分析!C$35="",NA(),連結実質赤字比率に係る赤字・黒字の構成分析!C$35)</f>
        <v>下水道事業特別会計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0.02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2.93</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12.42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15.21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11.31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9.5299999999999994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10.029999999999999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267</v>
      </c>
      <c r="E42" s="170"/>
      <c r="F42" s="170"/>
      <c r="G42" s="170">
        <f>'実質公債費比率（分子）の構造'!L$52</f>
        <v>215</v>
      </c>
      <c r="H42" s="170"/>
      <c r="I42" s="170"/>
      <c r="J42" s="170">
        <f>'実質公債費比率（分子）の構造'!M$52</f>
        <v>233</v>
      </c>
      <c r="K42" s="170"/>
      <c r="L42" s="170"/>
      <c r="M42" s="170">
        <f>'実質公債費比率（分子）の構造'!N$52</f>
        <v>243</v>
      </c>
      <c r="N42" s="170"/>
      <c r="O42" s="170"/>
      <c r="P42" s="170">
        <f>'実質公債費比率（分子）の構造'!O$52</f>
        <v>253</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63</v>
      </c>
      <c r="C46" s="170"/>
      <c r="D46" s="170"/>
      <c r="E46" s="170">
        <f>'実質公債費比率（分子）の構造'!L$48</f>
        <v>69</v>
      </c>
      <c r="F46" s="170"/>
      <c r="G46" s="170"/>
      <c r="H46" s="170">
        <f>'実質公債費比率（分子）の構造'!M$48</f>
        <v>74</v>
      </c>
      <c r="I46" s="170"/>
      <c r="J46" s="170"/>
      <c r="K46" s="170">
        <f>'実質公債費比率（分子）の構造'!N$48</f>
        <v>74</v>
      </c>
      <c r="L46" s="170"/>
      <c r="M46" s="170"/>
      <c r="N46" s="170">
        <f>'実質公債費比率（分子）の構造'!O$48</f>
        <v>101</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291</v>
      </c>
      <c r="C49" s="170"/>
      <c r="D49" s="170"/>
      <c r="E49" s="170">
        <f>'実質公債費比率（分子）の構造'!L$45</f>
        <v>223</v>
      </c>
      <c r="F49" s="170"/>
      <c r="G49" s="170"/>
      <c r="H49" s="170">
        <f>'実質公債費比率（分子）の構造'!M$45</f>
        <v>210</v>
      </c>
      <c r="I49" s="170"/>
      <c r="J49" s="170"/>
      <c r="K49" s="170">
        <f>'実質公債費比率（分子）の構造'!N$45</f>
        <v>226</v>
      </c>
      <c r="L49" s="170"/>
      <c r="M49" s="170"/>
      <c r="N49" s="170">
        <f>'実質公債費比率（分子）の構造'!O$45</f>
        <v>231</v>
      </c>
      <c r="O49" s="170"/>
      <c r="P49" s="170"/>
    </row>
    <row r="50" spans="1:16" x14ac:dyDescent="0.2">
      <c r="A50" s="170" t="s">
        <v>67</v>
      </c>
      <c r="B50" s="170" t="e">
        <f>NA()</f>
        <v>#N/A</v>
      </c>
      <c r="C50" s="170">
        <f>IF(ISNUMBER('実質公債費比率（分子）の構造'!K$53),'実質公債費比率（分子）の構造'!K$53,NA())</f>
        <v>87</v>
      </c>
      <c r="D50" s="170" t="e">
        <f>NA()</f>
        <v>#N/A</v>
      </c>
      <c r="E50" s="170" t="e">
        <f>NA()</f>
        <v>#N/A</v>
      </c>
      <c r="F50" s="170">
        <f>IF(ISNUMBER('実質公債費比率（分子）の構造'!L$53),'実質公債費比率（分子）の構造'!L$53,NA())</f>
        <v>77</v>
      </c>
      <c r="G50" s="170" t="e">
        <f>NA()</f>
        <v>#N/A</v>
      </c>
      <c r="H50" s="170" t="e">
        <f>NA()</f>
        <v>#N/A</v>
      </c>
      <c r="I50" s="170">
        <f>IF(ISNUMBER('実質公債費比率（分子）の構造'!M$53),'実質公債費比率（分子）の構造'!M$53,NA())</f>
        <v>51</v>
      </c>
      <c r="J50" s="170" t="e">
        <f>NA()</f>
        <v>#N/A</v>
      </c>
      <c r="K50" s="170" t="e">
        <f>NA()</f>
        <v>#N/A</v>
      </c>
      <c r="L50" s="170">
        <f>IF(ISNUMBER('実質公債費比率（分子）の構造'!N$53),'実質公債費比率（分子）の構造'!N$53,NA())</f>
        <v>57</v>
      </c>
      <c r="M50" s="170" t="e">
        <f>NA()</f>
        <v>#N/A</v>
      </c>
      <c r="N50" s="170" t="e">
        <f>NA()</f>
        <v>#N/A</v>
      </c>
      <c r="O50" s="170">
        <f>IF(ISNUMBER('実質公債費比率（分子）の構造'!O$53),'実質公債費比率（分子）の構造'!O$53,NA())</f>
        <v>79</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2564</v>
      </c>
      <c r="E56" s="169"/>
      <c r="F56" s="169"/>
      <c r="G56" s="169">
        <f>'将来負担比率（分子）の構造'!J$52</f>
        <v>2559</v>
      </c>
      <c r="H56" s="169"/>
      <c r="I56" s="169"/>
      <c r="J56" s="169">
        <f>'将来負担比率（分子）の構造'!K$52</f>
        <v>2548</v>
      </c>
      <c r="K56" s="169"/>
      <c r="L56" s="169"/>
      <c r="M56" s="169">
        <f>'将来負担比率（分子）の構造'!L$52</f>
        <v>2409</v>
      </c>
      <c r="N56" s="169"/>
      <c r="O56" s="169"/>
      <c r="P56" s="169">
        <f>'将来負担比率（分子）の構造'!M$52</f>
        <v>2379</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2548</v>
      </c>
      <c r="E58" s="169"/>
      <c r="F58" s="169"/>
      <c r="G58" s="169">
        <f>'将来負担比率（分子）の構造'!J$50</f>
        <v>2670</v>
      </c>
      <c r="H58" s="169"/>
      <c r="I58" s="169"/>
      <c r="J58" s="169">
        <f>'将来負担比率（分子）の構造'!K$50</f>
        <v>2927</v>
      </c>
      <c r="K58" s="169"/>
      <c r="L58" s="169"/>
      <c r="M58" s="169">
        <f>'将来負担比率（分子）の構造'!L$50</f>
        <v>3246</v>
      </c>
      <c r="N58" s="169"/>
      <c r="O58" s="169"/>
      <c r="P58" s="169">
        <f>'将来負担比率（分子）の構造'!M$50</f>
        <v>3360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t="str">
        <f>'将来負担比率（分子）の構造'!I$45</f>
        <v>-</v>
      </c>
      <c r="C62" s="169"/>
      <c r="D62" s="169"/>
      <c r="E62" s="169" t="str">
        <f>'将来負担比率（分子）の構造'!J$45</f>
        <v>-</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1037</v>
      </c>
      <c r="C64" s="169"/>
      <c r="D64" s="169"/>
      <c r="E64" s="169">
        <f>'将来負担比率（分子）の構造'!J$43</f>
        <v>1006</v>
      </c>
      <c r="F64" s="169"/>
      <c r="G64" s="169"/>
      <c r="H64" s="169">
        <f>'将来負担比率（分子）の構造'!K$43</f>
        <v>909</v>
      </c>
      <c r="I64" s="169"/>
      <c r="J64" s="169"/>
      <c r="K64" s="169">
        <f>'将来負担比率（分子）の構造'!L$43</f>
        <v>935</v>
      </c>
      <c r="L64" s="169"/>
      <c r="M64" s="169"/>
      <c r="N64" s="169">
        <f>'将来負担比率（分子）の構造'!M$43</f>
        <v>920</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2254</v>
      </c>
      <c r="C66" s="169"/>
      <c r="D66" s="169"/>
      <c r="E66" s="169">
        <f>'将来負担比率（分子）の構造'!J$41</f>
        <v>2538</v>
      </c>
      <c r="F66" s="169"/>
      <c r="G66" s="169"/>
      <c r="H66" s="169">
        <f>'将来負担比率（分子）の構造'!K$41</f>
        <v>2491</v>
      </c>
      <c r="I66" s="169"/>
      <c r="J66" s="169"/>
      <c r="K66" s="169">
        <f>'将来負担比率（分子）の構造'!L$41</f>
        <v>2474</v>
      </c>
      <c r="L66" s="169"/>
      <c r="M66" s="169"/>
      <c r="N66" s="169">
        <f>'将来負担比率（分子）の構造'!M$41</f>
        <v>2413</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972</v>
      </c>
      <c r="C72" s="173">
        <f>基金残高に係る経年分析!G55</f>
        <v>1035</v>
      </c>
      <c r="D72" s="173">
        <f>基金残高に係る経年分析!H55</f>
        <v>1035</v>
      </c>
    </row>
    <row r="73" spans="1:16" x14ac:dyDescent="0.2">
      <c r="A73" s="172" t="s">
        <v>74</v>
      </c>
      <c r="B73" s="173">
        <f>基金残高に係る経年分析!F56</f>
        <v>413</v>
      </c>
      <c r="C73" s="173">
        <f>基金残高に係る経年分析!G56</f>
        <v>585</v>
      </c>
      <c r="D73" s="173">
        <f>基金残高に係る経年分析!H56</f>
        <v>400</v>
      </c>
    </row>
    <row r="74" spans="1:16" x14ac:dyDescent="0.2">
      <c r="A74" s="172" t="s">
        <v>75</v>
      </c>
      <c r="B74" s="173">
        <f>基金残高に係る経年分析!F57</f>
        <v>1519</v>
      </c>
      <c r="C74" s="173">
        <f>基金残高に係る経年分析!G57</f>
        <v>1548</v>
      </c>
      <c r="D74" s="173">
        <f>基金残高に係る経年分析!H57</f>
        <v>1859</v>
      </c>
    </row>
  </sheetData>
  <sheetProtection algorithmName="SHA-512" hashValue="aksVJ2pZp1COxnYoIANDILlEFXekh/nDzdY/TTcMlqMCmjXsDteFoaw+IMyOUNfSdoAtOndlDdsZ3PY8jd5hmg==" saltValue="JQv//MxjLXEmvwg0Tx+s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北里　迪遥</cp:lastModifiedBy>
  <cp:lastPrinted>2025-03-07T08:51:06Z</cp:lastPrinted>
  <dcterms:created xsi:type="dcterms:W3CDTF">2025-02-19T01:57:48Z</dcterms:created>
  <dcterms:modified xsi:type="dcterms:W3CDTF">2025-03-21T07:01:57Z</dcterms:modified>
  <cp:category/>
</cp:coreProperties>
</file>