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1CBB39B1-CFDB-40EA-B7C1-C984DE96484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O34" i="10"/>
  <c r="BW34" i="10"/>
  <c r="BW35" i="10" s="1"/>
  <c r="BW36" i="10" s="1"/>
  <c r="BW37" i="10" s="1"/>
  <c r="BW38" i="10" s="1"/>
  <c r="BW39" i="10" s="1"/>
  <c r="BW40"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l="1"/>
  <c r="U36" i="10" s="1"/>
  <c r="U37" i="10" s="1"/>
  <c r="BE34" i="10"/>
  <c r="BE35" i="10" s="1"/>
</calcChain>
</file>

<file path=xl/sharedStrings.xml><?xml version="1.0" encoding="utf-8"?>
<sst xmlns="http://schemas.openxmlformats.org/spreadsheetml/2006/main" count="1140" uniqueCount="561">
  <si>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</si>
  <si>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</si>
  <si>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</si>
  <si>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</si>
  <si>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</si>
  <si>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</si>
  <si>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</si>
  <si>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</si>
  <si>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</si>
  <si>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</si>
  <si>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</si>
  <si>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</si>
  <si>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</si>
  <si>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</si>
  <si>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</si>
  <si>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</si>
  <si>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</si>
  <si>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</si>
  <si>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</si>
  <si>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</si>
  <si>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</si>
  <si>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</si>
  <si>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</si>
  <si>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</si>
  <si>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</si>
  <si>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</si>
  <si>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</si>
  <si>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</si>
  <si>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</si>
  <si>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</si>
  <si>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</si>
  <si>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</si>
  <si>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</si>
  <si>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</si>
  <si>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</si>
  <si>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</si>
  <si>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</si>
  <si>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</si>
  <si>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</si>
  <si>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</si>
  <si>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</si>
  <si>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</si>
  <si>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</si>
  <si>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</si>
  <si>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</si>
  <si>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</si>
  <si>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</si>
  <si>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</si>
  <si>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</si>
  <si>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</si>
  <si>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</si>
  <si>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</si>
  <si>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</si>
  <si>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</si>
  <si>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</si>
  <si>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</si>
  <si>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</si>
  <si>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</si>
  <si>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</si>
  <si>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</si>
  <si>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</si>
  <si>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</si>
  <si>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</si>
  <si>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</si>
  <si>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</si>
  <si>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</si>
  <si>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</si>
  <si>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</si>
  <si>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</si>
  <si>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</si>
  <si>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</si>
  <si>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</si>
  <si>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</si>
  <si>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</si>
  <si>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</si>
  <si>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</si>
  <si>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</si>
  <si>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</si>
  <si>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</si>
  <si>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</si>
  <si>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</si>
  <si>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</si>
  <si>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</si>
  <si>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</si>
  <si>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</si>
  <si>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</si>
  <si>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</si>
  <si>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</si>
  <si>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</si>
  <si>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</si>
  <si>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</si>
  <si>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</si>
  <si>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</si>
  <si>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</si>
  <si>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</si>
  <si>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</si>
  <si>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</si>
  <si>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</si>
  <si>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</si>
  <si>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</si>
  <si>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</si>
  <si>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</si>
  <si>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</si>
  <si>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</si>
  <si>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</si>
  <si>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</si>
  <si>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</si>
  <si>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</si>
  <si>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</si>
  <si>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</si>
  <si>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</si>
  <si>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</si>
  <si>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</si>
  <si>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</si>
  <si>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</si>
  <si>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</si>
  <si>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</si>
  <si>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</si>
  <si>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</si>
  <si>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</si>
  <si>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</si>
  <si>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</si>
  <si>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</si>
  <si>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</si>
  <si>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</si>
  <si>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</si>
  <si>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</si>
  <si>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</si>
  <si>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</si>
  <si>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</si>
  <si>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</si>
  <si>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</si>
  <si>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</si>
  <si>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</si>
  <si>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</si>
  <si>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</si>
  <si>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</si>
  <si>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</si>
  <si>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</si>
  <si>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</si>
  <si>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</si>
  <si>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</si>
  <si>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</si>
  <si>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</si>
  <si>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</si>
  <si>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</si>
  <si>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</si>
  <si>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</si>
  <si>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</si>
  <si>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</si>
  <si>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</si>
  <si>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</si>
  <si>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</si>
  <si>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</si>
  <si>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</si>
  <si>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</si>
  <si>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</si>
  <si>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</si>
  <si>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</si>
  <si>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</si>
  <si>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</si>
  <si>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</si>
  <si>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</si>
  <si>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</si>
  <si>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</si>
  <si>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</si>
  <si>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</si>
  <si>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</si>
  <si>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</si>
  <si>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</si>
  <si>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</si>
  <si>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</si>
  <si>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</si>
  <si>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</si>
  <si>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</si>
  <si>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</si>
  <si>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</si>
  <si>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</si>
  <si>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</si>
  <si>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</si>
  <si>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</si>
  <si>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</si>
  <si>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</si>
  <si>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</si>
  <si>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</si>
  <si>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</si>
  <si>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</si>
  <si>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</si>
  <si>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</si>
  <si>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</si>
  <si>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</si>
  <si>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</si>
  <si>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</si>
  <si>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</si>
  <si>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</si>
  <si>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</si>
  <si>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</si>
  <si>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</si>
  <si>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</si>
  <si>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</si>
  <si>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</si>
  <si>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</si>
  <si>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東京都新島村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</si>
  <si>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</si>
  <si>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</si>
  <si>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</si>
  <si>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</si>
  <si>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</si>
  <si>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</si>
  <si>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</si>
  <si>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</si>
  <si>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</si>
  <si>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</si>
  <si>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</si>
  <si>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</si>
  <si>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</si>
  <si>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</si>
  <si>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</si>
  <si>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</si>
  <si>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</si>
  <si>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</si>
  <si>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</si>
  <si>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</si>
  <si>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</si>
  <si>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</si>
  <si>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</si>
  <si>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</si>
  <si>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</si>
  <si>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</si>
  <si>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</si>
  <si>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</si>
  <si>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</si>
  <si>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</si>
  <si>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</si>
  <si>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</si>
  <si>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</si>
  <si>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</si>
  <si>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</si>
  <si>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</si>
  <si>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</si>
  <si>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</si>
  <si>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</si>
  <si>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</si>
  <si>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</si>
  <si>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</si>
  <si>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</si>
  <si>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</si>
  <si>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</si>
  <si>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</si>
  <si>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</si>
  <si>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</si>
  <si>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</si>
  <si>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</si>
  <si>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</si>
  <si>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</si>
  <si>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</si>
  <si>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</si>
  <si>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</si>
  <si>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</si>
  <si>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</si>
  <si>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</si>
  <si>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</si>
  <si>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</si>
  <si>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</si>
  <si>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</si>
  <si>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</si>
  <si>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</si>
  <si>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</si>
  <si>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</si>
  <si>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</si>
  <si>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</si>
  <si>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</si>
  <si>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</si>
  <si>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</si>
  <si>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</si>
  <si>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</si>
  <si>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</si>
  <si>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</si>
  <si>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</si>
  <si>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</si>
  <si>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</si>
  <si>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</si>
  <si>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</si>
  <si>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</si>
  <si>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</si>
  <si>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</si>
  <si>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</si>
  <si>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</si>
  <si>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</si>
  <si>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</si>
  <si>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</si>
  <si>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</si>
  <si>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</si>
  <si>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</si>
  <si>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</si>
  <si>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</si>
  <si>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</si>
  <si>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</si>
  <si>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</si>
  <si>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</si>
  <si>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</si>
  <si>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</si>
  <si>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</si>
  <si>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</si>
  <si>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</si>
  <si>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</si>
  <si>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</si>
  <si>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</si>
  <si>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</si>
  <si>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</si>
  <si>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</si>
  <si>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</si>
  <si>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</si>
  <si>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</si>
  <si>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</si>
  <si>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</si>
  <si>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</si>
  <si>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</si>
  <si>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</si>
  <si>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</si>
  <si>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</si>
  <si>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</si>
  <si>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</si>
  <si>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</si>
  <si>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</si>
  <si>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</si>
  <si>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</si>
  <si>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</si>
  <si>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</si>
  <si>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</si>
  <si>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</si>
  <si>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</si>
  <si>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</si>
  <si>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</si>
  <si>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</si>
  <si>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</si>
  <si>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</si>
  <si>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</si>
  <si>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</si>
  <si>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</si>
  <si>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</si>
  <si>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</si>
  <si>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</si>
  <si>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</si>
  <si>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</si>
  <si>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</si>
  <si>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</si>
  <si>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</si>
  <si>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</si>
  <si>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</si>
  <si>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</si>
  <si>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</si>
  <si>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</si>
  <si>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東京都新島村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</si>
  <si>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</si>
  <si>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</si>
  <si>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</si>
  <si>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</si>
  <si>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</si>
  <si>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</si>
  <si>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</si>
  <si>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</si>
  <si>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</si>
  <si>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</si>
  <si>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</si>
  <si>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</si>
  <si>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</si>
  <si>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</si>
  <si>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</si>
  <si>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</si>
  <si>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</si>
  <si>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</si>
  <si>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</si>
  <si>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</si>
  <si>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連絡船事業会計</t>
    <phoneticPr fontId="5"/>
  </si>
  <si>
    <t>温泉ロッジ事業会計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</si>
  <si>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</si>
  <si>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</si>
  <si>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</si>
  <si>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</si>
  <si>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</si>
  <si>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</si>
  <si>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</si>
  <si>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</si>
  <si>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</si>
  <si>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</si>
  <si>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</si>
  <si>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</si>
  <si>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</si>
  <si>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</si>
  <si>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</si>
  <si>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t>
    <phoneticPr fontId="5"/>
  </si>
  <si>
    <t>後期高齢者医療事業会計</t>
    <phoneticPr fontId="5"/>
  </si>
  <si>
    <t>簡易水道事業会計</t>
    <phoneticPr fontId="5"/>
  </si>
  <si>
    <t>法非適用企業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</si>
  <si>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</si>
  <si>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</si>
  <si>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</si>
  <si>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</si>
  <si>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</si>
  <si>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</si>
  <si>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</si>
  <si>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</si>
  <si>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</si>
  <si>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</si>
  <si>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</si>
  <si>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</si>
  <si>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</si>
  <si>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</si>
  <si>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</si>
  <si>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</si>
  <si>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</si>
  <si>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</si>
  <si>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</si>
  <si>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</si>
  <si>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</si>
  <si>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</si>
  <si>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</si>
  <si>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</si>
  <si>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</si>
  <si>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</si>
  <si>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</si>
  <si>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</si>
  <si>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</si>
  <si>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</si>
  <si>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</si>
  <si>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</si>
  <si>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</si>
  <si>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</si>
  <si>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</si>
  <si>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</si>
  <si>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</si>
  <si>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</si>
  <si>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</si>
  <si>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</si>
  <si>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</si>
  <si>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</si>
  <si>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</si>
  <si>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</si>
  <si>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</si>
  <si>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</si>
  <si>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</si>
  <si>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</si>
  <si>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</si>
  <si>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</si>
  <si>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</si>
  <si>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</si>
  <si>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</si>
  <si>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</si>
  <si>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</si>
  <si>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</si>
  <si>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</si>
  <si>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</si>
  <si>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</si>
  <si>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</si>
  <si>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</si>
  <si>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</si>
  <si>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</si>
  <si>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</si>
  <si>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</si>
  <si>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</si>
  <si>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</si>
  <si>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</si>
  <si>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</si>
  <si>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</si>
  <si>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</si>
  <si>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</si>
  <si>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</si>
  <si>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</si>
  <si>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</si>
  <si>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</si>
  <si>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</si>
  <si>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</si>
  <si>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</si>
  <si>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</si>
  <si>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</si>
  <si>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</si>
  <si>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</si>
  <si>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</si>
  <si>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</si>
  <si>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</si>
  <si>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</si>
  <si>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</si>
  <si>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</si>
  <si>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</si>
  <si>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</si>
  <si>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</si>
  <si>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</si>
  <si>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</si>
  <si>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</si>
  <si>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</si>
  <si>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</si>
  <si>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</si>
  <si>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</si>
  <si>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</si>
  <si>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</si>
  <si>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</si>
  <si>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</si>
  <si>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</si>
  <si>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</si>
  <si>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</si>
  <si>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</si>
  <si>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</si>
  <si>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</si>
  <si>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</si>
  <si>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</si>
  <si>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</si>
  <si>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</si>
  <si>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</si>
  <si>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</si>
  <si>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</si>
  <si>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</si>
  <si>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</si>
  <si>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</si>
  <si>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</si>
  <si>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</si>
  <si>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</si>
  <si>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</si>
  <si>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</si>
  <si>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</si>
  <si>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</si>
  <si>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</si>
  <si>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</si>
  <si>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</si>
  <si>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</si>
  <si>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</si>
  <si>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</si>
  <si>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</si>
  <si>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</si>
  <si>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</si>
  <si>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</si>
  <si>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1.95</t>
  </si>
  <si>
    <t>一般会計</t>
  </si>
  <si>
    <t>下水道事業会計</t>
  </si>
  <si>
    <t>簡易水道事業会計</t>
  </si>
  <si>
    <t>介護保険事業会計</t>
  </si>
  <si>
    <t>国民健康保険事業会計（事業勘定）</t>
  </si>
  <si>
    <t>後期高齢者医療事業会計</t>
  </si>
  <si>
    <t>連絡船事業会計</t>
  </si>
  <si>
    <t>温泉ロッジ事業会計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</si>
  <si>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</si>
  <si>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</si>
  <si>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</si>
  <si>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</si>
  <si>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</si>
  <si>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</si>
  <si>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</si>
  <si>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</si>
  <si>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</si>
  <si>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土地開発基金</t>
    <rPh sb="0" eb="2">
      <t>トチ</t>
    </rPh>
    <rPh sb="2" eb="4">
      <t>カイハツ</t>
    </rPh>
    <rPh sb="4" eb="6">
      <t>キキン</t>
    </rPh>
    <phoneticPr fontId="5"/>
  </si>
  <si>
    <t>高齢者福祉対策基金</t>
    <rPh sb="0" eb="3">
      <t>コウレイシャ</t>
    </rPh>
    <rPh sb="3" eb="5">
      <t>フクシ</t>
    </rPh>
    <rPh sb="5" eb="7">
      <t>タイサク</t>
    </rPh>
    <rPh sb="7" eb="9">
      <t>キキン</t>
    </rPh>
    <phoneticPr fontId="5"/>
  </si>
  <si>
    <t>ふるさと創生基金</t>
    <rPh sb="4" eb="6">
      <t>ソウセイ</t>
    </rPh>
    <rPh sb="6" eb="8">
      <t>キキン</t>
    </rPh>
    <phoneticPr fontId="5"/>
  </si>
  <si>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</si>
  <si>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</si>
  <si>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
（後期高齢者医療特別会計）</t>
  </si>
  <si>
    <t>東京都島嶼町村一部事務組合</t>
  </si>
  <si>
    <t>東京都市町村職員退職手当組合</t>
    <rPh sb="0" eb="3">
      <t>トウキョウト</t>
    </rPh>
    <rPh sb="3" eb="6">
      <t>シチョウソン</t>
    </rPh>
    <rPh sb="6" eb="10">
      <t>ショクインタイショク</t>
    </rPh>
    <rPh sb="10" eb="14">
      <t>テアテクミアイ</t>
    </rPh>
    <phoneticPr fontId="3"/>
  </si>
  <si>
    <t>東京都市町村議会議員公務災害補償等組合</t>
    <rPh sb="0" eb="2">
      <t>トウキョウ</t>
    </rPh>
    <rPh sb="2" eb="3">
      <t>ト</t>
    </rPh>
    <rPh sb="3" eb="6">
      <t>シチョウソン</t>
    </rPh>
    <rPh sb="6" eb="10">
      <t>ギカイギイン</t>
    </rPh>
    <rPh sb="10" eb="14">
      <t>コウムサイガイ</t>
    </rPh>
    <rPh sb="14" eb="17">
      <t>ホショウトウ</t>
    </rPh>
    <rPh sb="17" eb="19">
      <t>クミアイ</t>
    </rPh>
    <phoneticPr fontId="3"/>
  </si>
  <si>
    <t>東京市町村総合事務組合</t>
    <rPh sb="0" eb="2">
      <t>トウキョウ</t>
    </rPh>
    <rPh sb="2" eb="5">
      <t>シチョウソン</t>
    </rPh>
    <rPh sb="5" eb="7">
      <t>ソウゴウ</t>
    </rPh>
    <rPh sb="7" eb="11">
      <t>ジムクミアイ</t>
    </rPh>
    <phoneticPr fontId="3"/>
  </si>
  <si>
    <t>東京市町村総合事務組合（交通災害共済事業特別会計）</t>
    <rPh sb="0" eb="2">
      <t>トウキョウ</t>
    </rPh>
    <rPh sb="2" eb="5">
      <t>シチョウソン</t>
    </rPh>
    <rPh sb="5" eb="11">
      <t>ソウゴウジムクミアイ</t>
    </rPh>
    <rPh sb="12" eb="16">
      <t>コウツウサイガイ</t>
    </rPh>
    <rPh sb="16" eb="18">
      <t>キョウサイ</t>
    </rPh>
    <rPh sb="18" eb="22">
      <t>ジギョウトクベツ</t>
    </rPh>
    <rPh sb="22" eb="24">
      <t>カイケイ</t>
    </rPh>
    <phoneticPr fontId="3"/>
  </si>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</sst>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34C0-43B7-B679-B6E99CB41E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355056</c:v>
                </c:pt>
                <c:pt idx="1">
                  <c:v>387047</c:v>
                </c:pt>
                <c:pt idx="2">
                  <c:v>261009</c:v>
                </c:pt>
                <c:pt idx="3">
                  <c:v>251662</c:v>
                </c:pt>
                <c:pt idx="4">
                  <c:v>292992</c:v>
                </c:pt>
              </c:numCache>
            </c:numRef>
          </c:val>
          <c:smooth val="0"/>
          <c:extLst>
            <c:ext xmlns:c16="http://schemas.microsoft.com/office/drawing/2014/chart" uri="{C3380CC4-5D6E-409C-BE32-E72D297353CC}">
              <c16:uniqueId val="{00000001-34C0-43B7-B679-B6E99CB41E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12.84</c:v>
                </c:pt>
                <c:pt idx="1">
                  <c:v>9.23</c:v>
                </c:pt>
                <c:pt idx="2">
                  <c:v>16.12</c:v>
                </c:pt>
                <c:pt idx="3">
                  <c:v>14.2</c:v>
                </c:pt>
                <c:pt idx="4">
                  <c:v>14.56</c:v>
                </c:pt>
              </c:numCache>
            </c:numRef>
          </c:val>
          <c:extLst>
            <c:ext xmlns:c16="http://schemas.microsoft.com/office/drawing/2014/chart" uri="{C3380CC4-5D6E-409C-BE32-E72D297353CC}">
              <c16:uniqueId val="{00000000-58C4-4BD0-BC76-C1F43011B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18.54</c:v>
                </c:pt>
                <c:pt idx="1">
                  <c:v>23.71</c:v>
                </c:pt>
                <c:pt idx="2">
                  <c:v>34.94</c:v>
                </c:pt>
                <c:pt idx="3">
                  <c:v>50.66</c:v>
                </c:pt>
                <c:pt idx="4">
                  <c:v>55.43</c:v>
                </c:pt>
              </c:numCache>
            </c:numRef>
          </c:val>
          <c:extLst>
            <c:ext xmlns:c16="http://schemas.microsoft.com/office/drawing/2014/chart" uri="{C3380CC4-5D6E-409C-BE32-E72D297353CC}">
              <c16:uniqueId val="{00000001-58C4-4BD0-BC76-C1F43011BF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-1.95</c:v>
                </c:pt>
                <c:pt idx="1">
                  <c:v>3.32</c:v>
                </c:pt>
                <c:pt idx="2">
                  <c:v>21.94</c:v>
                </c:pt>
                <c:pt idx="3">
                  <c:v>13.04</c:v>
                </c:pt>
                <c:pt idx="4">
                  <c:v>5.5</c:v>
                </c:pt>
              </c:numCache>
            </c:numRef>
          </c:val>
          <c:smooth val="0"/>
          <c:extLst>
            <c:ext xmlns:c16="http://schemas.microsoft.com/office/drawing/2014/chart" uri="{C3380CC4-5D6E-409C-BE32-E72D297353CC}">
              <c16:uniqueId val="{00000002-58C4-4BD0-BC76-C1F43011BF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0.18</c:v>
                </c:pt>
                <c:pt idx="4">
                  <c:v>#N/A</c:v>
                </c:pt>
                <c:pt idx="5">
                  <c:v>0.17</c:v>
                </c:pt>
                <c:pt idx="6">
                  <c:v>#N/A</c:v>
                </c:pt>
                <c:pt idx="7">
                  <c:v>0.17</c:v>
                </c:pt>
                <c:pt idx="8">
                  <c:v>#N/A</c:v>
                </c:pt>
                <c:pt idx="9">
                  <c:v>0</c:v>
                </c:pt>
              </c:numCache>
            </c:numRef>
          </c:val>
          <c:extLst>
            <c:ext xmlns:c16="http://schemas.microsoft.com/office/drawing/2014/chart" uri="{C3380CC4-5D6E-409C-BE32-E72D297353CC}">
              <c16:uniqueId val="{00000000-9F5C-4307-AE95-7FCB238E4E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5C-4307-AE95-7FCB238E4E13}"/>
            </c:ext>
          </c:extLst>
        </c:ser>
        <c:ser>
          <c:idx val="2"/>
          <c:order val="2"/>
          <c:tx>
            <c:strRef>
              <c:f>データシート!$A$29</c:f>
              <c:strCache>
                <c:ptCount val="1"/>
                <c:pt idx="0">
                  <c:v>温泉ロッジ事業会計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F5C-4307-AE95-7FCB238E4E13}"/>
            </c:ext>
          </c:extLst>
        </c:ser>
        <c:ser>
          <c:idx val="3"/>
          <c:order val="3"/>
          <c:tx>
            <c:strRef>
              <c:f>データシート!$A$30</c:f>
              <c:strCache>
                <c:ptCount val="1"/>
                <c:pt idx="0">
                  <c:v>連絡船事業会計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F5C-4307-AE95-7FCB238E4E13}"/>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0.08</c:v>
                </c:pt>
                <c:pt idx="4">
                  <c:v>#N/A</c:v>
                </c:pt>
                <c:pt idx="5">
                  <c:v>0.03</c:v>
                </c:pt>
                <c:pt idx="6">
                  <c:v>#N/A</c:v>
                </c:pt>
                <c:pt idx="7">
                  <c:v>0.03</c:v>
                </c:pt>
                <c:pt idx="8">
                  <c:v>#N/A</c:v>
                </c:pt>
                <c:pt idx="9">
                  <c:v>0.01</c:v>
                </c:pt>
              </c:numCache>
            </c:numRef>
          </c:val>
          <c:extLst>
            <c:ext xmlns:c16="http://schemas.microsoft.com/office/drawing/2014/chart" uri="{C3380CC4-5D6E-409C-BE32-E72D297353CC}">
              <c16:uniqueId val="{00000004-9F5C-4307-AE95-7FCB238E4E13}"/>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0.59</c:v>
                </c:pt>
                <c:pt idx="4">
                  <c:v>#N/A</c:v>
                </c:pt>
                <c:pt idx="5">
                  <c:v>1</c:v>
                </c:pt>
                <c:pt idx="6">
                  <c:v>#N/A</c:v>
                </c:pt>
                <c:pt idx="7">
                  <c:v>0.51</c:v>
                </c:pt>
                <c:pt idx="8">
                  <c:v>#N/A</c:v>
                </c:pt>
                <c:pt idx="9">
                  <c:v>0.23</c:v>
                </c:pt>
              </c:numCache>
            </c:numRef>
          </c:val>
          <c:extLst>
            <c:ext xmlns:c16="http://schemas.microsoft.com/office/drawing/2014/chart" uri="{C3380CC4-5D6E-409C-BE32-E72D297353CC}">
              <c16:uniqueId val="{00000005-9F5C-4307-AE95-7FCB238E4E13}"/>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0.17</c:v>
                </c:pt>
                <c:pt idx="4">
                  <c:v>#N/A</c:v>
                </c:pt>
                <c:pt idx="5">
                  <c:v>2.16</c:v>
                </c:pt>
                <c:pt idx="6">
                  <c:v>#N/A</c:v>
                </c:pt>
                <c:pt idx="7">
                  <c:v>1.82</c:v>
                </c:pt>
                <c:pt idx="8">
                  <c:v>#N/A</c:v>
                </c:pt>
                <c:pt idx="9">
                  <c:v>1.39</c:v>
                </c:pt>
              </c:numCache>
            </c:numRef>
          </c:val>
          <c:extLst>
            <c:ext xmlns:c16="http://schemas.microsoft.com/office/drawing/2014/chart" uri="{C3380CC4-5D6E-409C-BE32-E72D297353CC}">
              <c16:uniqueId val="{00000006-9F5C-4307-AE95-7FCB238E4E13}"/>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0.31</c:v>
                </c:pt>
                <c:pt idx="2">
                  <c:v>#N/A</c:v>
                </c:pt>
                <c:pt idx="3">
                  <c:v>0.16</c:v>
                </c:pt>
                <c:pt idx="4">
                  <c:v>#N/A</c:v>
                </c:pt>
                <c:pt idx="5">
                  <c:v>0.2</c:v>
                </c:pt>
                <c:pt idx="6">
                  <c:v>#N/A</c:v>
                </c:pt>
                <c:pt idx="7">
                  <c:v>0.39</c:v>
                </c:pt>
                <c:pt idx="8">
                  <c:v>#N/A</c:v>
                </c:pt>
                <c:pt idx="9">
                  <c:v>1.84</c:v>
                </c:pt>
              </c:numCache>
            </c:numRef>
          </c:val>
          <c:extLst>
            <c:ext xmlns:c16="http://schemas.microsoft.com/office/drawing/2014/chart" uri="{C3380CC4-5D6E-409C-BE32-E72D297353CC}">
              <c16:uniqueId val="{00000007-9F5C-4307-AE95-7FCB238E4E1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1.02</c:v>
                </c:pt>
                <c:pt idx="4">
                  <c:v>#N/A</c:v>
                </c:pt>
                <c:pt idx="5">
                  <c:v>0.23</c:v>
                </c:pt>
                <c:pt idx="6">
                  <c:v>#N/A</c:v>
                </c:pt>
                <c:pt idx="7">
                  <c:v>0.21</c:v>
                </c:pt>
                <c:pt idx="8">
                  <c:v>#N/A</c:v>
                </c:pt>
                <c:pt idx="9">
                  <c:v>2.73</c:v>
                </c:pt>
              </c:numCache>
            </c:numRef>
          </c:val>
          <c:extLst>
            <c:ext xmlns:c16="http://schemas.microsoft.com/office/drawing/2014/chart" uri="{C3380CC4-5D6E-409C-BE32-E72D297353CC}">
              <c16:uniqueId val="{00000008-9F5C-4307-AE95-7FCB238E4E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12.65</c:v>
                </c:pt>
                <c:pt idx="2">
                  <c:v>#N/A</c:v>
                </c:pt>
                <c:pt idx="3">
                  <c:v>9.0399999999999991</c:v>
                </c:pt>
                <c:pt idx="4">
                  <c:v>#N/A</c:v>
                </c:pt>
                <c:pt idx="5">
                  <c:v>15.94</c:v>
                </c:pt>
                <c:pt idx="6">
                  <c:v>#N/A</c:v>
                </c:pt>
                <c:pt idx="7">
                  <c:v>14.19</c:v>
                </c:pt>
                <c:pt idx="8">
                  <c:v>#N/A</c:v>
                </c:pt>
                <c:pt idx="9">
                  <c:v>14.56</c:v>
                </c:pt>
              </c:numCache>
            </c:numRef>
          </c:val>
          <c:extLst>
            <c:ext xmlns:c16="http://schemas.microsoft.com/office/drawing/2014/chart" uri="{C3380CC4-5D6E-409C-BE32-E72D297353CC}">
              <c16:uniqueId val="{00000009-9F5C-4307-AE95-7FCB238E4E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261</c:v>
                </c:pt>
                <c:pt idx="5">
                  <c:v>274</c:v>
                </c:pt>
                <c:pt idx="8">
                  <c:v>290</c:v>
                </c:pt>
                <c:pt idx="11">
                  <c:v>337</c:v>
                </c:pt>
                <c:pt idx="14">
                  <c:v>349</c:v>
                </c:pt>
              </c:numCache>
            </c:numRef>
          </c:val>
          <c:extLst>
            <c:ext xmlns:c16="http://schemas.microsoft.com/office/drawing/2014/chart" uri="{C3380CC4-5D6E-409C-BE32-E72D297353CC}">
              <c16:uniqueId val="{00000000-1BDE-45A9-9AEF-18DC1522EE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DE-45A9-9AEF-18DC1522EE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DE-45A9-9AEF-18DC1522EE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21</c:v>
                </c:pt>
                <c:pt idx="6">
                  <c:v>13</c:v>
                </c:pt>
                <c:pt idx="9">
                  <c:v>13</c:v>
                </c:pt>
                <c:pt idx="12">
                  <c:v>13</c:v>
                </c:pt>
              </c:numCache>
            </c:numRef>
          </c:val>
          <c:extLst>
            <c:ext xmlns:c16="http://schemas.microsoft.com/office/drawing/2014/chart" uri="{C3380CC4-5D6E-409C-BE32-E72D297353CC}">
              <c16:uniqueId val="{00000003-1BDE-45A9-9AEF-18DC1522EE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c:v>
                </c:pt>
                <c:pt idx="3">
                  <c:v>69</c:v>
                </c:pt>
                <c:pt idx="6">
                  <c:v>72</c:v>
                </c:pt>
                <c:pt idx="9">
                  <c:v>74</c:v>
                </c:pt>
                <c:pt idx="12">
                  <c:v>74</c:v>
                </c:pt>
              </c:numCache>
            </c:numRef>
          </c:val>
          <c:extLst>
            <c:ext xmlns:c16="http://schemas.microsoft.com/office/drawing/2014/chart" uri="{C3380CC4-5D6E-409C-BE32-E72D297353CC}">
              <c16:uniqueId val="{00000004-1BDE-45A9-9AEF-18DC1522EE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DE-45A9-9AEF-18DC1522EE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E-45A9-9AEF-18DC1522EE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257</c:v>
                </c:pt>
                <c:pt idx="3">
                  <c:v>281</c:v>
                </c:pt>
                <c:pt idx="6">
                  <c:v>307</c:v>
                </c:pt>
                <c:pt idx="9">
                  <c:v>372</c:v>
                </c:pt>
                <c:pt idx="12">
                  <c:v>385</c:v>
                </c:pt>
              </c:numCache>
            </c:numRef>
          </c:val>
          <c:extLst>
            <c:ext xmlns:c16="http://schemas.microsoft.com/office/drawing/2014/chart" uri="{C3380CC4-5D6E-409C-BE32-E72D297353CC}">
              <c16:uniqueId val="{00000007-1BDE-45A9-9AEF-18DC1522EE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c:v>
                </c:pt>
                <c:pt idx="2">
                  <c:v>#N/A</c:v>
                </c:pt>
                <c:pt idx="3">
                  <c:v>#N/A</c:v>
                </c:pt>
                <c:pt idx="4">
                  <c:v>97</c:v>
                </c:pt>
                <c:pt idx="5">
                  <c:v>#N/A</c:v>
                </c:pt>
                <c:pt idx="6">
                  <c:v>#N/A</c:v>
                </c:pt>
                <c:pt idx="7">
                  <c:v>102</c:v>
                </c:pt>
                <c:pt idx="8">
                  <c:v>#N/A</c:v>
                </c:pt>
                <c:pt idx="9">
                  <c:v>#N/A</c:v>
                </c:pt>
                <c:pt idx="10">
                  <c:v>122</c:v>
                </c:pt>
                <c:pt idx="11">
                  <c:v>#N/A</c:v>
                </c:pt>
                <c:pt idx="12">
                  <c:v>#N/A</c:v>
                </c:pt>
                <c:pt idx="13">
                  <c:v>123</c:v>
                </c:pt>
                <c:pt idx="14">
                  <c:v>#N/A</c:v>
                </c:pt>
              </c:numCache>
            </c:numRef>
          </c:val>
          <c:smooth val="0"/>
          <c:extLst>
            <c:ext xmlns:c16="http://schemas.microsoft.com/office/drawing/2014/chart" uri="{C3380CC4-5D6E-409C-BE32-E72D297353CC}">
              <c16:uniqueId val="{00000008-1BDE-45A9-9AEF-18DC1522EE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2615</c:v>
                </c:pt>
                <c:pt idx="5">
                  <c:v>2708</c:v>
                </c:pt>
                <c:pt idx="8">
                  <c:v>2829</c:v>
                </c:pt>
                <c:pt idx="11">
                  <c:v>2826</c:v>
                </c:pt>
                <c:pt idx="14">
                  <c:v>2856</c:v>
                </c:pt>
              </c:numCache>
            </c:numRef>
          </c:val>
          <c:extLst>
            <c:ext xmlns:c16="http://schemas.microsoft.com/office/drawing/2014/chart" uri="{C3380CC4-5D6E-409C-BE32-E72D297353CC}">
              <c16:uniqueId val="{00000000-3814-4218-ADFB-CBA374CEC3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c:v>
                </c:pt>
                <c:pt idx="5">
                  <c:v>39</c:v>
                </c:pt>
                <c:pt idx="8">
                  <c:v>36</c:v>
                </c:pt>
                <c:pt idx="11">
                  <c:v>33</c:v>
                </c:pt>
                <c:pt idx="14">
                  <c:v>30</c:v>
                </c:pt>
              </c:numCache>
            </c:numRef>
          </c:val>
          <c:extLst>
            <c:ext xmlns:c16="http://schemas.microsoft.com/office/drawing/2014/chart" uri="{C3380CC4-5D6E-409C-BE32-E72D297353CC}">
              <c16:uniqueId val="{00000001-3814-4218-ADFB-CBA374CEC3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2093</c:v>
                </c:pt>
                <c:pt idx="5">
                  <c:v>2213</c:v>
                </c:pt>
                <c:pt idx="8">
                  <c:v>2571</c:v>
                </c:pt>
                <c:pt idx="11">
                  <c:v>2880</c:v>
                </c:pt>
                <c:pt idx="14">
                  <c:v>3088</c:v>
                </c:pt>
              </c:numCache>
            </c:numRef>
          </c:val>
          <c:extLst>
            <c:ext xmlns:c16="http://schemas.microsoft.com/office/drawing/2014/chart" uri="{C3380CC4-5D6E-409C-BE32-E72D297353CC}">
              <c16:uniqueId val="{00000002-3814-4218-ADFB-CBA374CEC3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14-4218-ADFB-CBA374CEC3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14-4218-ADFB-CBA374CEC3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14-4218-ADFB-CBA374CEC3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417</c:v>
                </c:pt>
                <c:pt idx="3">
                  <c:v>400</c:v>
                </c:pt>
                <c:pt idx="6">
                  <c:v>394</c:v>
                </c:pt>
                <c:pt idx="9">
                  <c:v>378</c:v>
                </c:pt>
                <c:pt idx="12">
                  <c:v>350</c:v>
                </c:pt>
              </c:numCache>
            </c:numRef>
          </c:val>
          <c:extLst>
            <c:ext xmlns:c16="http://schemas.microsoft.com/office/drawing/2014/chart" uri="{C3380CC4-5D6E-409C-BE32-E72D297353CC}">
              <c16:uniqueId val="{00000006-3814-4218-ADFB-CBA374CEC3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99</c:v>
                </c:pt>
                <c:pt idx="3">
                  <c:v>79</c:v>
                </c:pt>
                <c:pt idx="6">
                  <c:v>66</c:v>
                </c:pt>
                <c:pt idx="9">
                  <c:v>53</c:v>
                </c:pt>
                <c:pt idx="12">
                  <c:v>40</c:v>
                </c:pt>
              </c:numCache>
            </c:numRef>
          </c:val>
          <c:extLst>
            <c:ext xmlns:c16="http://schemas.microsoft.com/office/drawing/2014/chart" uri="{C3380CC4-5D6E-409C-BE32-E72D297353CC}">
              <c16:uniqueId val="{00000007-3814-4218-ADFB-CBA374CEC3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823</c:v>
                </c:pt>
                <c:pt idx="3">
                  <c:v>927</c:v>
                </c:pt>
                <c:pt idx="6">
                  <c:v>1173</c:v>
                </c:pt>
                <c:pt idx="9">
                  <c:v>1532</c:v>
                </c:pt>
                <c:pt idx="12">
                  <c:v>1805</c:v>
                </c:pt>
              </c:numCache>
            </c:numRef>
          </c:val>
          <c:extLst>
            <c:ext xmlns:c16="http://schemas.microsoft.com/office/drawing/2014/chart" uri="{C3380CC4-5D6E-409C-BE32-E72D297353CC}">
              <c16:uniqueId val="{00000008-3814-4218-ADFB-CBA374CEC3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814-4218-ADFB-CBA374CEC3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2771</c:v>
                </c:pt>
                <c:pt idx="3">
                  <c:v>2853</c:v>
                </c:pt>
                <c:pt idx="6">
                  <c:v>2733</c:v>
                </c:pt>
                <c:pt idx="9">
                  <c:v>2444</c:v>
                </c:pt>
                <c:pt idx="12">
                  <c:v>2129</c:v>
                </c:pt>
              </c:numCache>
            </c:numRef>
          </c:val>
          <c:extLst>
            <c:ext xmlns:c16="http://schemas.microsoft.com/office/drawing/2014/chart" uri="{C3380CC4-5D6E-409C-BE32-E72D297353CC}">
              <c16:uniqueId val="{0000000A-3814-4218-ADFB-CBA374CEC3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14-4218-ADFB-CBA374CEC3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700</c:v>
                </c:pt>
                <c:pt idx="1">
                  <c:v>1000</c:v>
                </c:pt>
                <c:pt idx="2">
                  <c:v>1101</c:v>
                </c:pt>
              </c:numCache>
            </c:numRef>
          </c:val>
          <c:extLst>
            <c:ext xmlns:c16="http://schemas.microsoft.com/office/drawing/2014/chart" uri="{C3380CC4-5D6E-409C-BE32-E72D297353CC}">
              <c16:uniqueId val="{00000000-BFC4-41C7-89BE-680572B21D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212</c:v>
                </c:pt>
                <c:pt idx="1">
                  <c:v>212</c:v>
                </c:pt>
                <c:pt idx="2">
                  <c:v>212</c:v>
                </c:pt>
              </c:numCache>
            </c:numRef>
          </c:val>
          <c:extLst>
            <c:ext xmlns:c16="http://schemas.microsoft.com/office/drawing/2014/chart" uri="{C3380CC4-5D6E-409C-BE32-E72D297353CC}">
              <c16:uniqueId val="{00000001-BFC4-41C7-89BE-680572B21D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1659</c:v>
                </c:pt>
                <c:pt idx="1">
                  <c:v>1667</c:v>
                </c:pt>
                <c:pt idx="2">
                  <c:v>1775</c:v>
                </c:pt>
              </c:numCache>
            </c:numRef>
          </c:val>
          <c:extLst>
            <c:ext xmlns:c16="http://schemas.microsoft.com/office/drawing/2014/chart" uri="{C3380CC4-5D6E-409C-BE32-E72D297353CC}">
              <c16:uniqueId val="{00000002-BFC4-41C7-89BE-680572B21D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2,440
27.54
4,548,685
4,253,321
289,165
1,986,023
2,129,161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26</a:t>
          </a:r>
          <a:r>
            <a:rPr kumimoji="1" lang="ja-JP" altLang="ja-JP" sz="900" b="0" i="0" baseline="0">
              <a:solidFill>
                <a:schemeClr val="dk1"/>
              </a:solidFill>
              <a:effectLst/>
              <a:latin typeface="+mn-lt"/>
              <a:ea typeface="+mn-ea"/>
              <a:cs typeface="+mn-cs"/>
            </a:rPr>
            <a:t>年度以降</a:t>
          </a:r>
          <a:r>
            <a:rPr kumimoji="1" lang="en-US" altLang="ja-JP" sz="900" b="0" i="0" baseline="0">
              <a:solidFill>
                <a:schemeClr val="dk1"/>
              </a:solidFill>
              <a:effectLst/>
              <a:latin typeface="+mn-lt"/>
              <a:ea typeface="+mn-ea"/>
              <a:cs typeface="+mn-cs"/>
            </a:rPr>
            <a:t>0.22</a:t>
          </a:r>
          <a:r>
            <a:rPr kumimoji="1" lang="ja-JP" altLang="ja-JP" sz="900" b="0" i="0" baseline="0">
              <a:solidFill>
                <a:schemeClr val="dk1"/>
              </a:solidFill>
              <a:effectLst/>
              <a:latin typeface="+mn-lt"/>
              <a:ea typeface="+mn-ea"/>
              <a:cs typeface="+mn-cs"/>
            </a:rPr>
            <a:t>で横這いとなっていたが、令和元年度</a:t>
          </a:r>
          <a:r>
            <a:rPr kumimoji="1" lang="ja-JP" altLang="en-US"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2</a:t>
          </a:r>
          <a:r>
            <a:rPr kumimoji="1" lang="ja-JP" altLang="en-US" sz="900" b="0" i="0" baseline="0">
              <a:solidFill>
                <a:schemeClr val="dk1"/>
              </a:solidFill>
              <a:effectLst/>
              <a:latin typeface="+mn-lt"/>
              <a:ea typeface="+mn-ea"/>
              <a:cs typeface="+mn-cs"/>
            </a:rPr>
            <a:t>年度は</a:t>
          </a:r>
          <a:r>
            <a:rPr kumimoji="1" lang="ja-JP" altLang="ja-JP" sz="900" b="0" i="0" baseline="0">
              <a:solidFill>
                <a:schemeClr val="dk1"/>
              </a:solidFill>
              <a:effectLst/>
              <a:latin typeface="+mn-lt"/>
              <a:ea typeface="+mn-ea"/>
              <a:cs typeface="+mn-cs"/>
            </a:rPr>
            <a:t>基準財政需要額が増加し</a:t>
          </a:r>
          <a:r>
            <a:rPr kumimoji="1" lang="en-US" altLang="ja-JP" sz="900" b="0" i="0" baseline="0">
              <a:solidFill>
                <a:schemeClr val="dk1"/>
              </a:solidFill>
              <a:effectLst/>
              <a:latin typeface="+mn-lt"/>
              <a:ea typeface="+mn-ea"/>
              <a:cs typeface="+mn-cs"/>
            </a:rPr>
            <a:t>0.1</a:t>
          </a:r>
          <a:r>
            <a:rPr kumimoji="1" lang="ja-JP" altLang="ja-JP" sz="900" b="0" i="0" baseline="0">
              <a:solidFill>
                <a:schemeClr val="dk1"/>
              </a:solidFill>
              <a:effectLst/>
              <a:latin typeface="+mn-lt"/>
              <a:ea typeface="+mn-ea"/>
              <a:cs typeface="+mn-cs"/>
            </a:rPr>
            <a:t>ポイント減少し</a:t>
          </a:r>
          <a:r>
            <a:rPr kumimoji="1" lang="en-US" altLang="ja-JP" sz="900" b="0" i="0" baseline="0">
              <a:solidFill>
                <a:schemeClr val="dk1"/>
              </a:solidFill>
              <a:effectLst/>
              <a:latin typeface="+mn-lt"/>
              <a:ea typeface="+mn-ea"/>
              <a:cs typeface="+mn-cs"/>
            </a:rPr>
            <a:t>0.21</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となった。</a:t>
          </a:r>
          <a:r>
            <a:rPr kumimoji="1" lang="ja-JP" altLang="ja-JP"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a:t>
          </a:r>
          <a:r>
            <a:rPr kumimoji="1" lang="ja-JP" altLang="en-US"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年度</a:t>
          </a:r>
          <a:r>
            <a:rPr kumimoji="1" lang="ja-JP" altLang="ja-JP" sz="900" b="0" i="0" baseline="0">
              <a:solidFill>
                <a:schemeClr val="dk1"/>
              </a:solidFill>
              <a:effectLst/>
              <a:latin typeface="+mn-lt"/>
              <a:ea typeface="+mn-ea"/>
              <a:cs typeface="+mn-cs"/>
            </a:rPr>
            <a:t>は税収の若干の持ち直しがあったものの基準財政需要額が増加したため、</a:t>
          </a:r>
          <a:r>
            <a:rPr kumimoji="1" lang="en-US" altLang="ja-JP" sz="900" b="0" i="0" baseline="0">
              <a:solidFill>
                <a:schemeClr val="dk1"/>
              </a:solidFill>
              <a:effectLst/>
              <a:latin typeface="+mn-lt"/>
              <a:ea typeface="+mn-ea"/>
              <a:cs typeface="+mn-cs"/>
            </a:rPr>
            <a:t>0.1</a:t>
          </a:r>
          <a:r>
            <a:rPr kumimoji="1" lang="ja-JP" altLang="ja-JP" sz="900" b="0" i="0" baseline="0">
              <a:solidFill>
                <a:schemeClr val="dk1"/>
              </a:solidFill>
              <a:effectLst/>
              <a:latin typeface="+mn-lt"/>
              <a:ea typeface="+mn-ea"/>
              <a:cs typeface="+mn-cs"/>
            </a:rPr>
            <a:t>ポイント減少し</a:t>
          </a:r>
          <a:r>
            <a:rPr kumimoji="1" lang="en-US" altLang="ja-JP" sz="900" b="0" i="0" baseline="0">
              <a:solidFill>
                <a:schemeClr val="dk1"/>
              </a:solidFill>
              <a:effectLst/>
              <a:latin typeface="+mn-lt"/>
              <a:ea typeface="+mn-ea"/>
              <a:cs typeface="+mn-cs"/>
            </a:rPr>
            <a:t>0.20</a:t>
          </a:r>
          <a:r>
            <a:rPr kumimoji="1" lang="ja-JP" altLang="ja-JP" sz="900" b="0" i="0" baseline="0">
              <a:solidFill>
                <a:schemeClr val="dk1"/>
              </a:solidFill>
              <a:effectLst/>
              <a:latin typeface="+mn-lt"/>
              <a:ea typeface="+mn-ea"/>
              <a:cs typeface="+mn-cs"/>
            </a:rPr>
            <a:t>ポイントとなった。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人口減</a:t>
          </a:r>
          <a:r>
            <a:rPr kumimoji="1" lang="ja-JP" altLang="en-US" sz="900" b="0" i="0" baseline="0">
              <a:solidFill>
                <a:schemeClr val="dk1"/>
              </a:solidFill>
              <a:effectLst/>
              <a:latin typeface="+mn-lt"/>
              <a:ea typeface="+mn-ea"/>
              <a:cs typeface="+mn-cs"/>
            </a:rPr>
            <a:t>等</a:t>
          </a:r>
          <a:r>
            <a:rPr kumimoji="1" lang="ja-JP" altLang="ja-JP" sz="900" b="0" i="0" baseline="0">
              <a:solidFill>
                <a:schemeClr val="dk1"/>
              </a:solidFill>
              <a:effectLst/>
              <a:latin typeface="+mn-lt"/>
              <a:ea typeface="+mn-ea"/>
              <a:cs typeface="+mn-cs"/>
            </a:rPr>
            <a:t>により税収が減少し、公債費等により基準財政需要額が増加したため、</a:t>
          </a:r>
          <a:r>
            <a:rPr kumimoji="1" lang="en-US" altLang="ja-JP" sz="900" b="0" i="0" baseline="0">
              <a:solidFill>
                <a:schemeClr val="dk1"/>
              </a:solidFill>
              <a:effectLst/>
              <a:latin typeface="+mn-lt"/>
              <a:ea typeface="+mn-ea"/>
              <a:cs typeface="+mn-cs"/>
            </a:rPr>
            <a:t>0.1</a:t>
          </a:r>
          <a:r>
            <a:rPr kumimoji="1" lang="ja-JP" altLang="ja-JP" sz="900" b="0" i="0" baseline="0">
              <a:solidFill>
                <a:schemeClr val="dk1"/>
              </a:solidFill>
              <a:effectLst/>
              <a:latin typeface="+mn-lt"/>
              <a:ea typeface="+mn-ea"/>
              <a:cs typeface="+mn-cs"/>
            </a:rPr>
            <a:t>ポイント減少し</a:t>
          </a:r>
          <a:r>
            <a:rPr kumimoji="1" lang="en-US" altLang="ja-JP" sz="900" b="0" i="0" baseline="0">
              <a:solidFill>
                <a:schemeClr val="dk1"/>
              </a:solidFill>
              <a:effectLst/>
              <a:latin typeface="+mn-lt"/>
              <a:ea typeface="+mn-ea"/>
              <a:cs typeface="+mn-cs"/>
            </a:rPr>
            <a:t>0.18</a:t>
          </a:r>
          <a:r>
            <a:rPr kumimoji="1" lang="ja-JP" altLang="ja-JP" sz="900" b="0" i="0" baseline="0">
              <a:solidFill>
                <a:schemeClr val="dk1"/>
              </a:solidFill>
              <a:effectLst/>
              <a:latin typeface="+mn-lt"/>
              <a:ea typeface="+mn-ea"/>
              <a:cs typeface="+mn-cs"/>
            </a:rPr>
            <a:t>ポイントとなった。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今後も高齢化に伴う就業人口の減少による税収の減少が見込まれるため、減少傾向が継続すると考えられる。村税の滞納解消及び、徴収率の向上により一般財源の確保に努めるとともに、歳出抑制に努めていく必要があ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昨年度から</a:t>
          </a:r>
          <a:r>
            <a:rPr kumimoji="1" lang="en-US" altLang="ja-JP" sz="900" b="0" i="0" baseline="0">
              <a:solidFill>
                <a:schemeClr val="dk1"/>
              </a:solidFill>
              <a:effectLst/>
              <a:latin typeface="+mn-lt"/>
              <a:ea typeface="+mn-ea"/>
              <a:cs typeface="+mn-cs"/>
            </a:rPr>
            <a:t>3.1</a:t>
          </a:r>
          <a:r>
            <a:rPr kumimoji="1" lang="ja-JP" altLang="ja-JP" sz="900" b="0" i="0" baseline="0">
              <a:solidFill>
                <a:schemeClr val="dk1"/>
              </a:solidFill>
              <a:effectLst/>
              <a:latin typeface="+mn-lt"/>
              <a:ea typeface="+mn-ea"/>
              <a:cs typeface="+mn-cs"/>
            </a:rPr>
            <a:t>ポイント増と数値としては若干落ち込んだ。</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分母である経常収入一般財源は、</a:t>
          </a:r>
          <a:r>
            <a:rPr kumimoji="1" lang="ja-JP" altLang="en-US" sz="900" b="0" i="0" baseline="0">
              <a:solidFill>
                <a:schemeClr val="dk1"/>
              </a:solidFill>
              <a:effectLst/>
              <a:latin typeface="+mn-lt"/>
              <a:ea typeface="+mn-ea"/>
              <a:cs typeface="+mn-cs"/>
            </a:rPr>
            <a:t>地方税、</a:t>
          </a:r>
          <a:r>
            <a:rPr kumimoji="1" lang="ja-JP" altLang="ja-JP" sz="900" b="0" i="0" baseline="0">
              <a:solidFill>
                <a:schemeClr val="dk1"/>
              </a:solidFill>
              <a:effectLst/>
              <a:latin typeface="+mn-lt"/>
              <a:ea typeface="+mn-ea"/>
              <a:cs typeface="+mn-cs"/>
            </a:rPr>
            <a:t>地方消費税交付金、</a:t>
          </a:r>
          <a:r>
            <a:rPr kumimoji="1" lang="ja-JP" altLang="en-US" sz="900" b="0" i="0" baseline="0">
              <a:solidFill>
                <a:schemeClr val="dk1"/>
              </a:solidFill>
              <a:effectLst/>
              <a:latin typeface="+mn-lt"/>
              <a:ea typeface="+mn-ea"/>
              <a:cs typeface="+mn-cs"/>
            </a:rPr>
            <a:t>地方特例交付金、臨時財政対策債</a:t>
          </a:r>
          <a:r>
            <a:rPr kumimoji="1" lang="ja-JP" altLang="ja-JP" sz="900" b="0" i="0" baseline="0">
              <a:solidFill>
                <a:schemeClr val="dk1"/>
              </a:solidFill>
              <a:effectLst/>
              <a:latin typeface="+mn-lt"/>
              <a:ea typeface="+mn-ea"/>
              <a:cs typeface="+mn-cs"/>
            </a:rPr>
            <a:t>金等により</a:t>
          </a:r>
          <a:r>
            <a:rPr kumimoji="1" lang="en-US" altLang="ja-JP" sz="900" b="0" i="0" baseline="0">
              <a:solidFill>
                <a:schemeClr val="dk1"/>
              </a:solidFill>
              <a:effectLst/>
              <a:latin typeface="+mn-lt"/>
              <a:ea typeface="+mn-ea"/>
              <a:cs typeface="+mn-cs"/>
            </a:rPr>
            <a:t>1.04</a:t>
          </a:r>
          <a:r>
            <a:rPr kumimoji="1" lang="ja-JP" altLang="ja-JP" sz="900" b="0" i="0" baseline="0">
              <a:solidFill>
                <a:schemeClr val="dk1"/>
              </a:solidFill>
              <a:effectLst/>
              <a:latin typeface="+mn-lt"/>
              <a:ea typeface="+mn-ea"/>
              <a:cs typeface="+mn-cs"/>
            </a:rPr>
            <a:t>ポイント減少し、分子である経常経費充当一般財源額は</a:t>
          </a:r>
          <a:r>
            <a:rPr kumimoji="1" lang="ja-JP" altLang="en-US" sz="900" b="0" i="0" baseline="0">
              <a:solidFill>
                <a:schemeClr val="dk1"/>
              </a:solidFill>
              <a:effectLst/>
              <a:latin typeface="+mn-lt"/>
              <a:ea typeface="+mn-ea"/>
              <a:cs typeface="+mn-cs"/>
            </a:rPr>
            <a:t>人件費、</a:t>
          </a:r>
          <a:r>
            <a:rPr kumimoji="1" lang="ja-JP" altLang="ja-JP" sz="900" b="0" i="0" baseline="0">
              <a:solidFill>
                <a:schemeClr val="dk1"/>
              </a:solidFill>
              <a:effectLst/>
              <a:latin typeface="+mn-lt"/>
              <a:ea typeface="+mn-ea"/>
              <a:cs typeface="+mn-cs"/>
            </a:rPr>
            <a:t>物件費、維持補修費、</a:t>
          </a:r>
          <a:r>
            <a:rPr kumimoji="1" lang="ja-JP" altLang="en-US" sz="900" b="0" i="0" baseline="0">
              <a:solidFill>
                <a:schemeClr val="dk1"/>
              </a:solidFill>
              <a:effectLst/>
              <a:latin typeface="+mn-lt"/>
              <a:ea typeface="+mn-ea"/>
              <a:cs typeface="+mn-cs"/>
            </a:rPr>
            <a:t>補助費、</a:t>
          </a:r>
          <a:r>
            <a:rPr kumimoji="1" lang="ja-JP" altLang="ja-JP" sz="900" b="0" i="0" baseline="0">
              <a:solidFill>
                <a:schemeClr val="dk1"/>
              </a:solidFill>
              <a:effectLst/>
              <a:latin typeface="+mn-lt"/>
              <a:ea typeface="+mn-ea"/>
              <a:cs typeface="+mn-cs"/>
            </a:rPr>
            <a:t>公債費等で増加し分子全体で</a:t>
          </a:r>
          <a:r>
            <a:rPr kumimoji="1" lang="en-US" altLang="ja-JP" sz="900" b="0" i="0" baseline="0">
              <a:solidFill>
                <a:schemeClr val="dk1"/>
              </a:solidFill>
              <a:effectLst/>
              <a:latin typeface="+mn-lt"/>
              <a:ea typeface="+mn-ea"/>
              <a:cs typeface="+mn-cs"/>
            </a:rPr>
            <a:t>2.8</a:t>
          </a:r>
          <a:r>
            <a:rPr kumimoji="1" lang="ja-JP" altLang="ja-JP" sz="900" b="0" i="0" baseline="0">
              <a:solidFill>
                <a:schemeClr val="dk1"/>
              </a:solidFill>
              <a:effectLst/>
              <a:latin typeface="+mn-lt"/>
              <a:ea typeface="+mn-ea"/>
              <a:cs typeface="+mn-cs"/>
            </a:rPr>
            <a:t>ポイント増となったため、経常収支比率としては増加した。</a:t>
          </a:r>
          <a:endParaRPr lang="ja-JP" altLang="ja-JP" sz="900">
            <a:effectLst/>
          </a:endParaRPr>
        </a:p>
        <a:p>
          <a:pPr eaLnBrk="1" fontAlgn="auto" latinLnBrk="0" hangingPunct="1"/>
          <a:r>
            <a:rPr kumimoji="1" lang="ja-JP" altLang="en-US" sz="900" b="0" i="0" baseline="0">
              <a:solidFill>
                <a:schemeClr val="dk1"/>
              </a:solidFill>
              <a:effectLst/>
              <a:latin typeface="+mn-lt"/>
              <a:ea typeface="+mn-ea"/>
              <a:cs typeface="+mn-cs"/>
            </a:rPr>
            <a:t>物価高騰の影響が多方面に渡っていることが主要因であるが、今</a:t>
          </a:r>
          <a:r>
            <a:rPr kumimoji="1" lang="ja-JP" altLang="ja-JP" sz="900" b="0" i="0" baseline="0">
              <a:solidFill>
                <a:schemeClr val="dk1"/>
              </a:solidFill>
              <a:effectLst/>
              <a:latin typeface="+mn-lt"/>
              <a:ea typeface="+mn-ea"/>
              <a:cs typeface="+mn-cs"/>
            </a:rPr>
            <a:t>更なる事業再開や新規事業を開始した際に、村税の適切な徴収、事務経費や施設管理経費等の削減に努めるとともに、事業の見直し等を行い、経常経費の抑制に努める必要がある。</a:t>
          </a:r>
          <a:endParaRPr lang="ja-JP" altLang="ja-JP" sz="900">
            <a:effectLst/>
          </a:endParaRPr>
        </a:p>
        <a:p>
          <a:pPr eaLnBrk="1" fontAlgn="auto" latinLnBrk="0" hangingPunct="1"/>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114173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12170"/>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794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169672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79455"/>
          <a:ext cx="889000" cy="2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34417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424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63373</xdr:rowOff>
    </xdr:from>
    <xdr:to>
      <xdr:col>23</xdr:col>
      <xdr:colOff>184150</xdr:colOff>
      <xdr:row>64</xdr:row>
      <xdr:rowOff>164973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79900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155067</xdr:rowOff>
    </xdr:from>
    <xdr:to>
      <xdr:col>7</xdr:col>
      <xdr:colOff>31750</xdr:colOff>
      <xdr:row>65</xdr:row>
      <xdr:rowOff>85217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95394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人件費は、</a:t>
          </a:r>
          <a:r>
            <a:rPr kumimoji="1" lang="ja-JP" altLang="en-US" sz="900" b="0" i="0" baseline="0">
              <a:solidFill>
                <a:schemeClr val="dk1"/>
              </a:solidFill>
              <a:effectLst/>
              <a:latin typeface="+mn-lt"/>
              <a:ea typeface="+mn-ea"/>
              <a:cs typeface="+mn-cs"/>
            </a:rPr>
            <a:t>地域おこし協力隊の増員</a:t>
          </a:r>
          <a:r>
            <a:rPr kumimoji="1" lang="ja-JP" altLang="ja-JP" sz="900" b="0" i="0" baseline="0">
              <a:solidFill>
                <a:schemeClr val="dk1"/>
              </a:solidFill>
              <a:effectLst/>
              <a:latin typeface="+mn-lt"/>
              <a:ea typeface="+mn-ea"/>
              <a:cs typeface="+mn-cs"/>
            </a:rPr>
            <a:t>等により</a:t>
          </a:r>
          <a:r>
            <a:rPr kumimoji="1" lang="en-US" altLang="ja-JP" sz="900" b="0" i="0" baseline="0">
              <a:solidFill>
                <a:schemeClr val="dk1"/>
              </a:solidFill>
              <a:effectLst/>
              <a:latin typeface="+mn-lt"/>
              <a:ea typeface="+mn-ea"/>
              <a:cs typeface="+mn-cs"/>
            </a:rPr>
            <a:t>0.4</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増加したが</a:t>
          </a:r>
          <a:r>
            <a:rPr kumimoji="1" lang="ja-JP" altLang="ja-JP" sz="900" b="0" i="0" baseline="0">
              <a:solidFill>
                <a:schemeClr val="dk1"/>
              </a:solidFill>
              <a:effectLst/>
              <a:latin typeface="+mn-lt"/>
              <a:ea typeface="+mn-ea"/>
              <a:cs typeface="+mn-cs"/>
            </a:rPr>
            <a:t>、物件費は</a:t>
          </a:r>
          <a:r>
            <a:rPr kumimoji="1" lang="ja-JP" altLang="en-US" sz="900" b="0" i="0" baseline="0">
              <a:solidFill>
                <a:schemeClr val="dk1"/>
              </a:solidFill>
              <a:effectLst/>
              <a:latin typeface="+mn-lt"/>
              <a:ea typeface="+mn-ea"/>
              <a:cs typeface="+mn-cs"/>
            </a:rPr>
            <a:t>新型コロナ対策誘致誘客宣伝事業、財務会計システム更新業務委託、廃材等処理事業、新型コロナウイルス対策支援事業、新島村廃棄物処理基本計画見直し事業</a:t>
          </a:r>
          <a:r>
            <a:rPr kumimoji="1" lang="ja-JP" altLang="ja-JP" sz="900" b="0" i="0" baseline="0">
              <a:solidFill>
                <a:schemeClr val="dk1"/>
              </a:solidFill>
              <a:effectLst/>
              <a:latin typeface="+mn-lt"/>
              <a:ea typeface="+mn-ea"/>
              <a:cs typeface="+mn-cs"/>
            </a:rPr>
            <a:t>等により</a:t>
          </a:r>
          <a:r>
            <a:rPr kumimoji="1" lang="en-US" altLang="ja-JP" sz="900" b="0" i="0" baseline="0">
              <a:solidFill>
                <a:schemeClr val="dk1"/>
              </a:solidFill>
              <a:effectLst/>
              <a:latin typeface="+mn-lt"/>
              <a:ea typeface="+mn-ea"/>
              <a:cs typeface="+mn-cs"/>
            </a:rPr>
            <a:t>9.6</a:t>
          </a:r>
          <a:r>
            <a:rPr kumimoji="1" lang="ja-JP" altLang="ja-JP" sz="900" b="0" i="0" baseline="0">
              <a:solidFill>
                <a:schemeClr val="dk1"/>
              </a:solidFill>
              <a:effectLst/>
              <a:latin typeface="+mn-lt"/>
              <a:ea typeface="+mn-ea"/>
              <a:cs typeface="+mn-cs"/>
            </a:rPr>
            <a:t>ポイントの</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このため、人口</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人当たり決算額は対前年</a:t>
          </a:r>
          <a:r>
            <a:rPr kumimoji="1" lang="en-US" altLang="ja-JP" sz="900" b="0" i="0" baseline="0">
              <a:solidFill>
                <a:schemeClr val="dk1"/>
              </a:solidFill>
              <a:effectLst/>
              <a:latin typeface="+mn-lt"/>
              <a:ea typeface="+mn-ea"/>
              <a:cs typeface="+mn-cs"/>
            </a:rPr>
            <a:t>59,044</a:t>
          </a:r>
          <a:r>
            <a:rPr kumimoji="1" lang="ja-JP" altLang="ja-JP" sz="900" b="0" i="0" baseline="0">
              <a:solidFill>
                <a:schemeClr val="dk1"/>
              </a:solidFill>
              <a:effectLst/>
              <a:latin typeface="+mn-lt"/>
              <a:ea typeface="+mn-ea"/>
              <a:cs typeface="+mn-cs"/>
            </a:rPr>
            <a:t>円の増となった。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今後、分母である人口減少により数値の上昇が見込まれるため、</a:t>
          </a:r>
          <a:r>
            <a:rPr kumimoji="1" lang="ja-JP" altLang="en-US" sz="900" b="0" i="0" baseline="0">
              <a:solidFill>
                <a:schemeClr val="dk1"/>
              </a:solidFill>
              <a:effectLst/>
              <a:latin typeface="+mn-lt"/>
              <a:ea typeface="+mn-ea"/>
              <a:cs typeface="+mn-cs"/>
            </a:rPr>
            <a:t>更なる</a:t>
          </a:r>
          <a:r>
            <a:rPr kumimoji="1" lang="ja-JP" altLang="ja-JP" sz="900" b="0" i="0" baseline="0">
              <a:solidFill>
                <a:schemeClr val="dk1"/>
              </a:solidFill>
              <a:effectLst/>
              <a:latin typeface="+mn-lt"/>
              <a:ea typeface="+mn-ea"/>
              <a:cs typeface="+mn-cs"/>
            </a:rPr>
            <a:t>既存事業の見直し</a:t>
          </a:r>
          <a:r>
            <a:rPr kumimoji="1" lang="ja-JP" altLang="en-US" sz="900" b="0" i="0" baseline="0">
              <a:solidFill>
                <a:schemeClr val="dk1"/>
              </a:solidFill>
              <a:effectLst/>
              <a:latin typeface="+mn-lt"/>
              <a:ea typeface="+mn-ea"/>
              <a:cs typeface="+mn-cs"/>
            </a:rPr>
            <a:t>・類似事業の統合</a:t>
          </a:r>
          <a:r>
            <a:rPr kumimoji="1" lang="ja-JP" altLang="ja-JP" sz="900" b="0" i="0" baseline="0">
              <a:solidFill>
                <a:schemeClr val="dk1"/>
              </a:solidFill>
              <a:effectLst/>
              <a:latin typeface="+mn-lt"/>
              <a:ea typeface="+mn-ea"/>
              <a:cs typeface="+mn-cs"/>
            </a:rPr>
            <a:t>を行うなど削減に努めていく必要があると考えられる。</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56455</xdr:rowOff>
    </xdr:from>
    <xdr:to>
      <xdr:col>23</xdr:col>
      <xdr:colOff>133350</xdr:colOff>
      <xdr:row>82</xdr:row>
      <xdr:rowOff>80197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5355"/>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16765</xdr:rowOff>
    </xdr:from>
    <xdr:to>
      <xdr:col>19</xdr:col>
      <xdr:colOff>133350</xdr:colOff>
      <xdr:row>82</xdr:row>
      <xdr:rowOff>56455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5665"/>
          <a:ext cx="889000" cy="3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16765</xdr:rowOff>
    </xdr:from>
    <xdr:to>
      <xdr:col>15</xdr:col>
      <xdr:colOff>82550</xdr:colOff>
      <xdr:row>82</xdr:row>
      <xdr:rowOff>26305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75665"/>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19427</xdr:rowOff>
    </xdr:from>
    <xdr:to>
      <xdr:col>11</xdr:col>
      <xdr:colOff>31750</xdr:colOff>
      <xdr:row>82</xdr:row>
      <xdr:rowOff>26305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8327"/>
          <a:ext cx="8890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29397</xdr:rowOff>
    </xdr:from>
    <xdr:to>
      <xdr:col>23</xdr:col>
      <xdr:colOff>184150</xdr:colOff>
      <xdr:row>82</xdr:row>
      <xdr:rowOff>130997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5655</xdr:rowOff>
    </xdr:from>
    <xdr:to>
      <xdr:col>19</xdr:col>
      <xdr:colOff>184150</xdr:colOff>
      <xdr:row>82</xdr:row>
      <xdr:rowOff>107255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92032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5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137415</xdr:rowOff>
    </xdr:from>
    <xdr:to>
      <xdr:col>15</xdr:col>
      <xdr:colOff>133350</xdr:colOff>
      <xdr:row>82</xdr:row>
      <xdr:rowOff>67565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52342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1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146955</xdr:rowOff>
    </xdr:from>
    <xdr:to>
      <xdr:col>11</xdr:col>
      <xdr:colOff>82550</xdr:colOff>
      <xdr:row>82</xdr:row>
      <xdr:rowOff>77105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61882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140077</xdr:rowOff>
    </xdr:from>
    <xdr:to>
      <xdr:col>7</xdr:col>
      <xdr:colOff>31750</xdr:colOff>
      <xdr:row>82</xdr:row>
      <xdr:rowOff>70227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55004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1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前年度より</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減少</a:t>
          </a:r>
          <a:r>
            <a:rPr kumimoji="1" lang="ja-JP" altLang="ja-JP" sz="1000" b="0" i="0" baseline="0">
              <a:solidFill>
                <a:schemeClr val="dk1"/>
              </a:solidFill>
              <a:effectLst/>
              <a:latin typeface="+mn-lt"/>
              <a:ea typeface="+mn-ea"/>
              <a:cs typeface="+mn-cs"/>
            </a:rPr>
            <a:t>した。</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団塊世代の職員が定年退職した平成</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年度以降は低い数値となっており、全国平均、類似団体平均共に大きく下回っている。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人事院勧告の遵守を基本に給与改定を行っており、今後も実状との乖離が無いように適切な指数を堅持していく必要がある。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48513</xdr:rowOff>
    </xdr:from>
    <xdr:to>
      <xdr:col>81</xdr:col>
      <xdr:colOff>44450</xdr:colOff>
      <xdr:row>86</xdr:row>
      <xdr:rowOff>96774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9321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82296</xdr:rowOff>
    </xdr:from>
    <xdr:to>
      <xdr:col>77</xdr:col>
      <xdr:colOff>44450</xdr:colOff>
      <xdr:row>86</xdr:row>
      <xdr:rowOff>96774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48513</xdr:rowOff>
    </xdr:from>
    <xdr:to>
      <xdr:col>72</xdr:col>
      <xdr:colOff>203200</xdr:colOff>
      <xdr:row>86</xdr:row>
      <xdr:rowOff>82296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9321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48513</xdr:rowOff>
    </xdr:from>
    <xdr:to>
      <xdr:col>68</xdr:col>
      <xdr:colOff>152400</xdr:colOff>
      <xdr:row>86</xdr:row>
      <xdr:rowOff>48513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9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169163</xdr:rowOff>
    </xdr:from>
    <xdr:to>
      <xdr:col>81</xdr:col>
      <xdr:colOff>95250</xdr:colOff>
      <xdr:row>86</xdr:row>
      <xdr:rowOff>99313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8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45974</xdr:rowOff>
    </xdr:from>
    <xdr:to>
      <xdr:col>77</xdr:col>
      <xdr:colOff>95250</xdr:colOff>
      <xdr:row>86</xdr:row>
      <xdr:rowOff>147574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157751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5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31496</xdr:rowOff>
    </xdr:from>
    <xdr:to>
      <xdr:col>73</xdr:col>
      <xdr:colOff>44450</xdr:colOff>
      <xdr:row>86</xdr:row>
      <xdr:rowOff>133096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143273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169163</xdr:rowOff>
    </xdr:from>
    <xdr:to>
      <xdr:col>68</xdr:col>
      <xdr:colOff>203200</xdr:colOff>
      <xdr:row>86</xdr:row>
      <xdr:rowOff>99313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109490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1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169163</xdr:rowOff>
    </xdr:from>
    <xdr:to>
      <xdr:col>64</xdr:col>
      <xdr:colOff>152400</xdr:colOff>
      <xdr:row>86</xdr:row>
      <xdr:rowOff>99313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109490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1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近年は</a:t>
          </a:r>
          <a:r>
            <a:rPr kumimoji="1" lang="ja-JP" altLang="ja-JP" sz="1000" b="0" i="0" baseline="0">
              <a:solidFill>
                <a:schemeClr val="dk1"/>
              </a:solidFill>
              <a:effectLst/>
              <a:latin typeface="+mn-lt"/>
              <a:ea typeface="+mn-ea"/>
              <a:cs typeface="+mn-cs"/>
            </a:rPr>
            <a:t>定年退職者の他に中途での離職者が</a:t>
          </a:r>
          <a:r>
            <a:rPr kumimoji="1" lang="ja-JP" altLang="en-US" sz="1000" b="0" i="0" baseline="0">
              <a:solidFill>
                <a:schemeClr val="dk1"/>
              </a:solidFill>
              <a:effectLst/>
              <a:latin typeface="+mn-lt"/>
              <a:ea typeface="+mn-ea"/>
              <a:cs typeface="+mn-cs"/>
            </a:rPr>
            <a:t>著しく</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年間を通じ職員募集・年度途中での採用をし</a:t>
          </a:r>
          <a:r>
            <a:rPr kumimoji="1" lang="ja-JP" altLang="ja-JP" sz="1000" b="0" i="0" baseline="0">
              <a:solidFill>
                <a:schemeClr val="dk1"/>
              </a:solidFill>
              <a:effectLst/>
              <a:latin typeface="+mn-lt"/>
              <a:ea typeface="+mn-ea"/>
              <a:cs typeface="+mn-cs"/>
            </a:rPr>
            <a:t>前年度比</a:t>
          </a:r>
          <a:r>
            <a:rPr kumimoji="1" lang="en-US" altLang="ja-JP" sz="1000" b="0" i="0" baseline="0">
              <a:solidFill>
                <a:schemeClr val="dk1"/>
              </a:solidFill>
              <a:effectLst/>
              <a:latin typeface="+mn-lt"/>
              <a:ea typeface="+mn-ea"/>
              <a:cs typeface="+mn-cs"/>
            </a:rPr>
            <a:t>0.61</a:t>
          </a:r>
          <a:r>
            <a:rPr kumimoji="1" lang="ja-JP" altLang="ja-JP" sz="1000" b="0" i="0" baseline="0">
              <a:solidFill>
                <a:schemeClr val="dk1"/>
              </a:solidFill>
              <a:effectLst/>
              <a:latin typeface="+mn-lt"/>
              <a:ea typeface="+mn-ea"/>
              <a:cs typeface="+mn-cs"/>
            </a:rPr>
            <a:t>人</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となったが、他団体と比較して有人離島</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島を有することから、重複施設への人員配置や島間を結ぶ連絡船運営等の特殊な環境により行政規模から比較した職員数は必然的に多くなって</a:t>
          </a:r>
          <a:r>
            <a:rPr kumimoji="1" lang="ja-JP" altLang="en-US" sz="1000" b="0" i="0" baseline="0">
              <a:solidFill>
                <a:schemeClr val="dk1"/>
              </a:solidFill>
              <a:effectLst/>
              <a:latin typeface="+mn-lt"/>
              <a:ea typeface="+mn-ea"/>
              <a:cs typeface="+mn-cs"/>
            </a:rPr>
            <a:t>いる。ま</a:t>
          </a:r>
          <a:r>
            <a:rPr kumimoji="1" lang="ja-JP" altLang="ja-JP" sz="1000" b="0" i="0" baseline="0">
              <a:solidFill>
                <a:schemeClr val="dk1"/>
              </a:solidFill>
              <a:effectLst/>
              <a:latin typeface="+mn-lt"/>
              <a:ea typeface="+mn-ea"/>
              <a:cs typeface="+mn-cs"/>
            </a:rPr>
            <a:t>た有人離島</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島からなる自治体であるため大幅な削減は困難な状況にある。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も同規模で推移すると考えられるが、事務移譲や新たな義務事業の増加によっては増加する可能性もある。事業見直しや施設適正運用等の検討を行い、計画に基づいた総職員数の適正管理に努めていく必要があ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56080</xdr:rowOff>
    </xdr:from>
    <xdr:to>
      <xdr:col>81</xdr:col>
      <xdr:colOff>44450</xdr:colOff>
      <xdr:row>60</xdr:row>
      <xdr:rowOff>63088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43080"/>
          <a:ext cx="8382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56080</xdr:rowOff>
    </xdr:from>
    <xdr:to>
      <xdr:col>77</xdr:col>
      <xdr:colOff>44450</xdr:colOff>
      <xdr:row>60</xdr:row>
      <xdr:rowOff>61251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4308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47692</xdr:rowOff>
    </xdr:from>
    <xdr:to>
      <xdr:col>72</xdr:col>
      <xdr:colOff>203200</xdr:colOff>
      <xdr:row>60</xdr:row>
      <xdr:rowOff>61251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4692"/>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43785</xdr:rowOff>
    </xdr:from>
    <xdr:to>
      <xdr:col>68</xdr:col>
      <xdr:colOff>152400</xdr:colOff>
      <xdr:row>60</xdr:row>
      <xdr:rowOff>47692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30785"/>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12288</xdr:rowOff>
    </xdr:from>
    <xdr:to>
      <xdr:col>81</xdr:col>
      <xdr:colOff>95250</xdr:colOff>
      <xdr:row>60</xdr:row>
      <xdr:rowOff>113888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155815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5280</xdr:rowOff>
    </xdr:from>
    <xdr:to>
      <xdr:col>77</xdr:col>
      <xdr:colOff>95250</xdr:colOff>
      <xdr:row>60</xdr:row>
      <xdr:rowOff>106880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91657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7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10451</xdr:rowOff>
    </xdr:from>
    <xdr:to>
      <xdr:col>73</xdr:col>
      <xdr:colOff>44450</xdr:colOff>
      <xdr:row>60</xdr:row>
      <xdr:rowOff>112051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96828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168342</xdr:rowOff>
    </xdr:from>
    <xdr:to>
      <xdr:col>68</xdr:col>
      <xdr:colOff>203200</xdr:colOff>
      <xdr:row>60</xdr:row>
      <xdr:rowOff>98492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83269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164435</xdr:rowOff>
    </xdr:from>
    <xdr:to>
      <xdr:col>64</xdr:col>
      <xdr:colOff>152400</xdr:colOff>
      <xdr:row>60</xdr:row>
      <xdr:rowOff>94585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79362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ほぼ横ばいで推移しているが</a:t>
          </a:r>
          <a:r>
            <a:rPr kumimoji="1" lang="en-US" altLang="ja-JP" sz="1000" b="0" i="0" baseline="0">
              <a:solidFill>
                <a:schemeClr val="dk1"/>
              </a:solidFill>
              <a:effectLst/>
              <a:latin typeface="+mn-lt"/>
              <a:ea typeface="+mn-ea"/>
              <a:cs typeface="+mn-cs"/>
            </a:rPr>
            <a:t>2</a:t>
          </a:r>
          <a:r>
            <a:rPr kumimoji="1" lang="ja-JP" altLang="en-US" sz="1000" b="0" i="0" baseline="0">
              <a:solidFill>
                <a:schemeClr val="dk1"/>
              </a:solidFill>
              <a:effectLst/>
              <a:latin typeface="+mn-lt"/>
              <a:ea typeface="+mn-ea"/>
              <a:cs typeface="+mn-cs"/>
            </a:rPr>
            <a:t>ヶ年連続で</a:t>
          </a:r>
          <a:r>
            <a:rPr kumimoji="1" lang="ja-JP" altLang="ja-JP" sz="1000" b="0" i="0" baseline="0">
              <a:solidFill>
                <a:schemeClr val="dk1"/>
              </a:solidFill>
              <a:effectLst/>
              <a:latin typeface="+mn-lt"/>
              <a:ea typeface="+mn-ea"/>
              <a:cs typeface="+mn-cs"/>
            </a:rPr>
            <a:t>前年度比</a:t>
          </a:r>
          <a:r>
            <a:rPr kumimoji="1" lang="en-US" altLang="ja-JP" sz="1000" b="0" i="0" baseline="0">
              <a:solidFill>
                <a:schemeClr val="dk1"/>
              </a:solidFill>
              <a:effectLst/>
              <a:latin typeface="+mn-lt"/>
              <a:ea typeface="+mn-ea"/>
              <a:cs typeface="+mn-cs"/>
            </a:rPr>
            <a:t>0.4</a:t>
          </a:r>
          <a:r>
            <a:rPr kumimoji="1" lang="ja-JP" altLang="ja-JP" sz="1000" b="0" i="0" baseline="0">
              <a:solidFill>
                <a:schemeClr val="dk1"/>
              </a:solidFill>
              <a:effectLst/>
              <a:latin typeface="+mn-lt"/>
              <a:ea typeface="+mn-ea"/>
              <a:cs typeface="+mn-cs"/>
            </a:rPr>
            <a:t>ポイント増となった。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主な増要因としては過疎対策債、辺地債の元金償還開始等により元利償還金等が増加した。これに伴い算入公債費等は増加したが、元利償還金等と算入公債費の差分により、実質公債費率の分子は増加した。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今後についても、</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度に借り入れた単独災害復旧事業債、辺地債に対する元利償還金の増、式根島下水道整備に係る準元利償還金の増等により数値の悪化が見込まれるため、事業実施にあたっては補助金の最大限の取得及び有利起債の活用を行うなど、慎重な起債計画・運用を行う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108373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056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44027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52070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年度の将来負担比率は、地方債の現在高の減少、充当可能基金と基準財政需要額算入見込額が増加したことによる分子の減少等により前年度より大きく減じたが、今年度については、年間における住民の減少率が</a:t>
          </a:r>
          <a:r>
            <a:rPr kumimoji="1" lang="en-US" altLang="ja-JP" sz="1000" b="0" i="0" baseline="0">
              <a:solidFill>
                <a:schemeClr val="dk1"/>
              </a:solidFill>
              <a:effectLst/>
              <a:latin typeface="+mn-lt"/>
              <a:ea typeface="+mn-ea"/>
              <a:cs typeface="+mn-cs"/>
            </a:rPr>
            <a:t>1.03</a:t>
          </a:r>
          <a:r>
            <a:rPr kumimoji="1" lang="ja-JP" altLang="ja-JP" sz="1000" b="0" i="0" baseline="0">
              <a:solidFill>
                <a:schemeClr val="dk1"/>
              </a:solidFill>
              <a:effectLst/>
              <a:latin typeface="+mn-lt"/>
              <a:ea typeface="+mn-ea"/>
              <a:cs typeface="+mn-cs"/>
            </a:rPr>
            <a:t>％と過疎化及び将来の税収等の見込み減少に拍車をかけている。</a:t>
          </a:r>
          <a:r>
            <a:rPr kumimoji="1" lang="ja-JP" altLang="en-US" sz="1000" b="0" i="0" baseline="0">
              <a:solidFill>
                <a:schemeClr val="dk1"/>
              </a:solidFill>
              <a:effectLst/>
              <a:latin typeface="+mn-lt"/>
              <a:ea typeface="+mn-ea"/>
              <a:cs typeface="+mn-cs"/>
            </a:rPr>
            <a:t>ただし</a:t>
          </a:r>
          <a:r>
            <a:rPr kumimoji="1" lang="ja-JP" altLang="ja-JP" sz="1000" b="0" i="0" baseline="0">
              <a:solidFill>
                <a:schemeClr val="dk1"/>
              </a:solidFill>
              <a:effectLst/>
              <a:latin typeface="+mn-lt"/>
              <a:ea typeface="+mn-ea"/>
              <a:cs typeface="+mn-cs"/>
            </a:rPr>
            <a:t>、標準財政規模</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昨年よりも</a:t>
          </a:r>
          <a:r>
            <a:rPr kumimoji="1" lang="en-US" altLang="ja-JP" sz="1000" b="0" i="0" baseline="0">
              <a:solidFill>
                <a:schemeClr val="dk1"/>
              </a:solidFill>
              <a:effectLst/>
              <a:latin typeface="+mn-lt"/>
              <a:ea typeface="+mn-ea"/>
              <a:cs typeface="+mn-cs"/>
            </a:rPr>
            <a:t>0.99</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増加</a:t>
          </a:r>
          <a:r>
            <a:rPr kumimoji="1" lang="ja-JP" altLang="ja-JP" sz="1000" b="0" i="0" baseline="0">
              <a:solidFill>
                <a:schemeClr val="dk1"/>
              </a:solidFill>
              <a:effectLst/>
              <a:latin typeface="+mn-lt"/>
              <a:ea typeface="+mn-ea"/>
              <a:cs typeface="+mn-cs"/>
            </a:rPr>
            <a:t>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今後、施設更新に伴う地方債の新規借入及び基金の取崩し、公営企業債に係る繰出増が見込まれ指数の悪化が想定される。将来に負担を残さないよう事業精査を行い、健全な財政運営に努める必要がある。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2,440
27.54
4,548,685
4,253,321
289,165
1,986,023
2,129,161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分母である経常一般財源が微減したため</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ポイント増。全国平均、類似団体平均と比較し高い数値を示している。</a:t>
          </a:r>
          <a:endParaRPr lang="ja-JP" altLang="ja-JP" sz="1400">
            <a:effectLst/>
          </a:endParaRPr>
        </a:p>
        <a:p>
          <a:r>
            <a:rPr kumimoji="1" lang="ja-JP" altLang="ja-JP" sz="1100">
              <a:solidFill>
                <a:schemeClr val="dk1"/>
              </a:solidFill>
              <a:effectLst/>
              <a:latin typeface="+mn-lt"/>
              <a:ea typeface="+mn-ea"/>
              <a:cs typeface="+mn-cs"/>
            </a:rPr>
            <a:t>行政区に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島の有人離島を持つ特殊事情により、各島に行政サービスが必要であり、さらに島間の離島航路確保のための連絡船運行による影響も大きいが、生活インフラのため廃止は出来ない。</a:t>
          </a:r>
          <a:endParaRPr lang="ja-JP" altLang="ja-JP" sz="1400">
            <a:effectLst/>
          </a:endParaRPr>
        </a:p>
        <a:p>
          <a:r>
            <a:rPr kumimoji="1" lang="ja-JP" altLang="ja-JP" sz="1100">
              <a:solidFill>
                <a:schemeClr val="dk1"/>
              </a:solidFill>
              <a:effectLst/>
              <a:latin typeface="+mn-lt"/>
              <a:ea typeface="+mn-ea"/>
              <a:cs typeface="+mn-cs"/>
            </a:rPr>
            <a:t>今後も抜本的な解消は困難であるが、総職員数の抑制、手当等の見直しを含め、削減に努める必要がある。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43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xdr:rowOff>
    </xdr:from>
    <xdr:to>
      <xdr:col>24</xdr:col>
      <xdr:colOff>76200</xdr:colOff>
      <xdr:row>38</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コロナ</a:t>
          </a:r>
          <a:r>
            <a:rPr kumimoji="1" lang="ja-JP" altLang="en-US" sz="1100">
              <a:solidFill>
                <a:schemeClr val="dk1"/>
              </a:solidFill>
              <a:effectLst/>
              <a:latin typeface="+mn-lt"/>
              <a:ea typeface="+mn-ea"/>
              <a:cs typeface="+mn-cs"/>
            </a:rPr>
            <a:t>を機に</a:t>
          </a:r>
          <a:r>
            <a:rPr kumimoji="1" lang="ja-JP" altLang="ja-JP" sz="1100">
              <a:solidFill>
                <a:schemeClr val="dk1"/>
              </a:solidFill>
              <a:effectLst/>
              <a:latin typeface="+mn-lt"/>
              <a:ea typeface="+mn-ea"/>
              <a:cs typeface="+mn-cs"/>
            </a:rPr>
            <a:t>中止していた各種事業を再開させ</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、対前年</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ポイント増となった。有人離島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島を有し海洋を隔てているため、保育所・学校・衛生施設・支所等、行政施設の重複による運営経費等が類似団体と比較し高くなっており、性質上抜本的な改善は困難であるが、公共施設総合管理計画を基にコスト管理を行い、経費の削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62992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78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124714</xdr:rowOff>
    </xdr:from>
    <xdr:to>
      <xdr:col>78</xdr:col>
      <xdr:colOff>69850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964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124714</xdr:rowOff>
    </xdr:from>
    <xdr:to>
      <xdr:col>73</xdr:col>
      <xdr:colOff>180975</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9646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930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73914</xdr:rowOff>
    </xdr:from>
    <xdr:to>
      <xdr:col>74</xdr:col>
      <xdr:colOff>31750</xdr:colOff>
      <xdr:row>16</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全国平均、類似団体平均と比較し大きく下回っている。</a:t>
          </a:r>
          <a:endParaRPr lang="ja-JP" altLang="ja-JP" sz="1000">
            <a:effectLst/>
          </a:endParaRPr>
        </a:p>
        <a:p>
          <a:r>
            <a:rPr kumimoji="1" lang="ja-JP" altLang="ja-JP" sz="1000">
              <a:solidFill>
                <a:schemeClr val="dk1"/>
              </a:solidFill>
              <a:effectLst/>
              <a:latin typeface="+mn-lt"/>
              <a:ea typeface="+mn-ea"/>
              <a:cs typeface="+mn-cs"/>
            </a:rPr>
            <a:t>概ね国の施策によるものであるが、少子化対策に係る医療費・給食費及び学用品助成等の村独自事業も実施している。障害者に対する扶助費は島内に施設が無いため、島外施設への入所者数増、区分判定の変更に伴い増加傾向にある。</a:t>
          </a:r>
          <a:endParaRPr lang="ja-JP" altLang="ja-JP" sz="1000">
            <a:effectLst/>
          </a:endParaRPr>
        </a:p>
        <a:p>
          <a:r>
            <a:rPr kumimoji="1" lang="ja-JP" altLang="ja-JP" sz="1000">
              <a:solidFill>
                <a:schemeClr val="dk1"/>
              </a:solidFill>
              <a:effectLst/>
              <a:latin typeface="+mn-lt"/>
              <a:ea typeface="+mn-ea"/>
              <a:cs typeface="+mn-cs"/>
            </a:rPr>
            <a:t>独自事業については、計画段階で十分な精査を行い、少子化・人口減少対策等地方創生対策として真に必要な施策に対しては重点的に取り組んでいく必要がある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その他の経常収支比率は、類似団体平均を</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ポイント上回り、昨年度比</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ポイント増となった。</a:t>
          </a:r>
          <a:endParaRPr lang="ja-JP" altLang="ja-JP" sz="1050">
            <a:effectLst/>
          </a:endParaRPr>
        </a:p>
        <a:p>
          <a:r>
            <a:rPr kumimoji="1" lang="ja-JP" altLang="ja-JP" sz="1050">
              <a:solidFill>
                <a:schemeClr val="dk1"/>
              </a:solidFill>
              <a:effectLst/>
              <a:latin typeface="+mn-lt"/>
              <a:ea typeface="+mn-ea"/>
              <a:cs typeface="+mn-cs"/>
            </a:rPr>
            <a:t>主な要因は、簡易水道事業、下水道事業、診療所会計、後期高齢会計等繰出金の増となっている。</a:t>
          </a:r>
          <a:endParaRPr lang="ja-JP" altLang="ja-JP" sz="1050">
            <a:effectLst/>
          </a:endParaRPr>
        </a:p>
        <a:p>
          <a:r>
            <a:rPr kumimoji="1" lang="ja-JP" altLang="ja-JP" sz="1050">
              <a:solidFill>
                <a:schemeClr val="dk1"/>
              </a:solidFill>
              <a:effectLst/>
              <a:latin typeface="+mn-lt"/>
              <a:ea typeface="+mn-ea"/>
              <a:cs typeface="+mn-cs"/>
            </a:rPr>
            <a:t>各特別会計及び施設管理等においては、適正な利用者負担を求めるなど、特定財源の確保を行っていく必要がある。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104140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9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7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多くがイベント及び各団体等に対する負担金及び補助金であり、対前年同となっている。</a:t>
          </a:r>
          <a:endParaRPr lang="ja-JP" altLang="ja-JP" sz="1050">
            <a:effectLst/>
          </a:endParaRPr>
        </a:p>
        <a:p>
          <a:r>
            <a:rPr kumimoji="1" lang="ja-JP" altLang="ja-JP" sz="1050">
              <a:solidFill>
                <a:schemeClr val="dk1"/>
              </a:solidFill>
              <a:effectLst/>
              <a:latin typeface="+mn-lt"/>
              <a:ea typeface="+mn-ea"/>
              <a:cs typeface="+mn-cs"/>
            </a:rPr>
            <a:t>これは、新型コロナウィルスにより中止していたイベント等を徐々に再開させたことによるものである。全国平均・類似団体平均共に大きく下回っているが、効果等を検証し、効果の薄いものについては見直し、廃止を行うなど、必要な施策への重点的な実施を検討する必要があ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117856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288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28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928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563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今年度は、全国平均、類似団体平均を若干</a:t>
          </a:r>
          <a:r>
            <a:rPr kumimoji="1" lang="ja-JP" altLang="en-US" sz="1050">
              <a:solidFill>
                <a:schemeClr val="dk1"/>
              </a:solidFill>
              <a:effectLst/>
              <a:latin typeface="+mn-lt"/>
              <a:ea typeface="+mn-ea"/>
              <a:cs typeface="+mn-cs"/>
            </a:rPr>
            <a:t>下</a:t>
          </a:r>
          <a:r>
            <a:rPr kumimoji="1" lang="ja-JP" altLang="ja-JP" sz="1050">
              <a:solidFill>
                <a:schemeClr val="dk1"/>
              </a:solidFill>
              <a:effectLst/>
              <a:latin typeface="+mn-lt"/>
              <a:ea typeface="+mn-ea"/>
              <a:cs typeface="+mn-cs"/>
            </a:rPr>
            <a:t>回った。</a:t>
          </a:r>
          <a:r>
            <a:rPr kumimoji="1" lang="ja-JP" altLang="ja-JP" sz="1100">
              <a:solidFill>
                <a:schemeClr val="dk1"/>
              </a:solidFill>
              <a:effectLst/>
              <a:latin typeface="+mn-lt"/>
              <a:ea typeface="+mn-ea"/>
              <a:cs typeface="+mn-cs"/>
            </a:rPr>
            <a:t>分母である経常一般財源が減少した</a:t>
          </a:r>
          <a:r>
            <a:rPr kumimoji="1" lang="ja-JP" altLang="en-US" sz="110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公債費</a:t>
          </a:r>
          <a:r>
            <a:rPr kumimoji="1" lang="ja-JP" altLang="en-US" sz="1050">
              <a:solidFill>
                <a:schemeClr val="dk1"/>
              </a:solidFill>
              <a:effectLst/>
              <a:latin typeface="+mn-lt"/>
              <a:ea typeface="+mn-ea"/>
              <a:cs typeface="+mn-cs"/>
            </a:rPr>
            <a:t>について</a:t>
          </a:r>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年度借入の</a:t>
          </a:r>
          <a:r>
            <a:rPr kumimoji="1" lang="ja-JP" altLang="en-US" sz="1050">
              <a:solidFill>
                <a:schemeClr val="dk1"/>
              </a:solidFill>
              <a:effectLst/>
              <a:latin typeface="+mn-lt"/>
              <a:ea typeface="+mn-ea"/>
              <a:cs typeface="+mn-cs"/>
            </a:rPr>
            <a:t>災害</a:t>
          </a:r>
          <a:r>
            <a:rPr kumimoji="1" lang="ja-JP" altLang="ja-JP" sz="1050">
              <a:solidFill>
                <a:schemeClr val="dk1"/>
              </a:solidFill>
              <a:effectLst/>
              <a:latin typeface="+mn-lt"/>
              <a:ea typeface="+mn-ea"/>
              <a:cs typeface="+mn-cs"/>
            </a:rPr>
            <a:t>対策債の償還開始により</a:t>
          </a:r>
          <a:r>
            <a:rPr kumimoji="1" lang="en-US" altLang="ja-JP" sz="1050">
              <a:solidFill>
                <a:schemeClr val="dk1"/>
              </a:solidFill>
              <a:effectLst/>
              <a:latin typeface="+mn-lt"/>
              <a:ea typeface="+mn-ea"/>
              <a:cs typeface="+mn-cs"/>
            </a:rPr>
            <a:t>3.5</a:t>
          </a:r>
          <a:r>
            <a:rPr kumimoji="1" lang="ja-JP" altLang="ja-JP" sz="1050">
              <a:solidFill>
                <a:schemeClr val="dk1"/>
              </a:solidFill>
              <a:effectLst/>
              <a:latin typeface="+mn-lt"/>
              <a:ea typeface="+mn-ea"/>
              <a:cs typeface="+mn-cs"/>
            </a:rPr>
            <a:t>ポイント増加した</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、対前年</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となっている。</a:t>
          </a:r>
          <a:endParaRPr lang="ja-JP" altLang="ja-JP" sz="1050">
            <a:effectLst/>
          </a:endParaRPr>
        </a:p>
        <a:p>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年度に借り入れた辺地債（</a:t>
          </a:r>
          <a:r>
            <a:rPr kumimoji="1" lang="ja-JP" altLang="en-US" sz="1050">
              <a:solidFill>
                <a:schemeClr val="dk1"/>
              </a:solidFill>
              <a:effectLst/>
              <a:latin typeface="+mn-lt"/>
              <a:ea typeface="+mn-ea"/>
              <a:cs typeface="+mn-cs"/>
            </a:rPr>
            <a:t>若郷防災コミュニティセンター建設</a:t>
          </a:r>
          <a:r>
            <a:rPr kumimoji="1" lang="ja-JP" altLang="ja-JP" sz="1050">
              <a:solidFill>
                <a:schemeClr val="dk1"/>
              </a:solidFill>
              <a:effectLst/>
              <a:latin typeface="+mn-lt"/>
              <a:ea typeface="+mn-ea"/>
              <a:cs typeface="+mn-cs"/>
            </a:rPr>
            <a:t>）の元金償還が</a:t>
          </a:r>
          <a:r>
            <a:rPr kumimoji="1" lang="en-US" altLang="ja-JP" sz="1050">
              <a:solidFill>
                <a:schemeClr val="dk1"/>
              </a:solidFill>
              <a:effectLst/>
              <a:latin typeface="+mn-lt"/>
              <a:ea typeface="+mn-ea"/>
              <a:cs typeface="+mn-cs"/>
            </a:rPr>
            <a:t>R6</a:t>
          </a:r>
          <a:r>
            <a:rPr kumimoji="1" lang="ja-JP" altLang="ja-JP" sz="1050">
              <a:solidFill>
                <a:schemeClr val="dk1"/>
              </a:solidFill>
              <a:effectLst/>
              <a:latin typeface="+mn-lt"/>
              <a:ea typeface="+mn-ea"/>
              <a:cs typeface="+mn-cs"/>
            </a:rPr>
            <a:t>年度から開始するため、今後も元利償還金の増加が見込まれる。弾力的な財政構造を維持し、将来に負担を残さないよう、残高と借入のバランスを注視し計画的な起債運用を行う必要がある。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87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157480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657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43180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公債費以外経常収支比率は、</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ポイント増加し、類似団体平均を</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ポイント下回っている。</a:t>
          </a:r>
          <a:endParaRPr lang="ja-JP" altLang="ja-JP" sz="1050">
            <a:effectLst/>
          </a:endParaRPr>
        </a:p>
        <a:p>
          <a:r>
            <a:rPr kumimoji="1" lang="ja-JP" altLang="ja-JP" sz="1050">
              <a:solidFill>
                <a:schemeClr val="dk1"/>
              </a:solidFill>
              <a:effectLst/>
              <a:latin typeface="+mn-lt"/>
              <a:ea typeface="+mn-ea"/>
              <a:cs typeface="+mn-cs"/>
            </a:rPr>
            <a:t>主な要因は、新型コロナウイルスにより中止していた事業やイベント等の一部再開により、物件費、補助費等が</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したことによるものである。</a:t>
          </a:r>
          <a:endParaRPr lang="ja-JP" altLang="ja-JP" sz="1050">
            <a:effectLst/>
          </a:endParaRPr>
        </a:p>
        <a:p>
          <a:r>
            <a:rPr kumimoji="1" lang="ja-JP" altLang="ja-JP" sz="1050">
              <a:solidFill>
                <a:schemeClr val="dk1"/>
              </a:solidFill>
              <a:effectLst/>
              <a:latin typeface="+mn-lt"/>
              <a:ea typeface="+mn-ea"/>
              <a:cs typeface="+mn-cs"/>
            </a:rPr>
            <a:t>過去の減少要因が一過性のものであるため、事業の見直し、施設管理の適正化や、利用者等からの適正な負担徴収などを継続して検討を行っていく必要がある。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77</xdr:row>
      <xdr:rowOff>20864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4740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42092</xdr:rowOff>
    </xdr:from>
    <xdr:to>
      <xdr:col>78</xdr:col>
      <xdr:colOff>69850</xdr:colOff>
      <xdr:row>76</xdr:row>
      <xdr:rowOff>117202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72292"/>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42092</xdr:rowOff>
    </xdr:from>
    <xdr:to>
      <xdr:col>73</xdr:col>
      <xdr:colOff>180975</xdr:colOff>
      <xdr:row>78</xdr:row>
      <xdr:rowOff>48623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72292"/>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48623</xdr:rowOff>
    </xdr:from>
    <xdr:to>
      <xdr:col>69</xdr:col>
      <xdr:colOff>92075</xdr:colOff>
      <xdr:row>78</xdr:row>
      <xdr:rowOff>117202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217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158041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66402</xdr:rowOff>
    </xdr:from>
    <xdr:to>
      <xdr:col>78</xdr:col>
      <xdr:colOff>120650</xdr:colOff>
      <xdr:row>76</xdr:row>
      <xdr:rowOff>168002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162742</xdr:rowOff>
    </xdr:from>
    <xdr:to>
      <xdr:col>74</xdr:col>
      <xdr:colOff>31750</xdr:colOff>
      <xdr:row>76</xdr:row>
      <xdr:rowOff>92892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169273</xdr:rowOff>
    </xdr:from>
    <xdr:to>
      <xdr:col>69</xdr:col>
      <xdr:colOff>142875</xdr:colOff>
      <xdr:row>78</xdr:row>
      <xdr:rowOff>99423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84200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66402</xdr:rowOff>
    </xdr:from>
    <xdr:to>
      <xdr:col>65</xdr:col>
      <xdr:colOff>53975</xdr:colOff>
      <xdr:row>78</xdr:row>
      <xdr:rowOff>168002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152779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63657</xdr:rowOff>
    </xdr:from>
    <xdr:to>
      <xdr:col>29</xdr:col>
      <xdr:colOff>127000</xdr:colOff>
      <xdr:row>18</xdr:row>
      <xdr:rowOff>67743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97382"/>
          <a:ext cx="647700" cy="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48434</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82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67743</xdr:rowOff>
    </xdr:from>
    <xdr:to>
      <xdr:col>26</xdr:col>
      <xdr:colOff>50800</xdr:colOff>
      <xdr:row>18</xdr:row>
      <xdr:rowOff>78822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01468"/>
          <a:ext cx="698500" cy="1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78822</xdr:rowOff>
    </xdr:from>
    <xdr:to>
      <xdr:col>22</xdr:col>
      <xdr:colOff>114300</xdr:colOff>
      <xdr:row>18</xdr:row>
      <xdr:rowOff>92872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12547"/>
          <a:ext cx="698500" cy="14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82093</xdr:rowOff>
    </xdr:from>
    <xdr:to>
      <xdr:col>18</xdr:col>
      <xdr:colOff>177800</xdr:colOff>
      <xdr:row>18</xdr:row>
      <xdr:rowOff>92872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215818"/>
          <a:ext cx="698500" cy="10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12857</xdr:rowOff>
    </xdr:from>
    <xdr:to>
      <xdr:col>29</xdr:col>
      <xdr:colOff>177800</xdr:colOff>
      <xdr:row>18</xdr:row>
      <xdr:rowOff>114457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4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29384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16943</xdr:rowOff>
    </xdr:from>
    <xdr:to>
      <xdr:col>26</xdr:col>
      <xdr:colOff>101600</xdr:colOff>
      <xdr:row>18</xdr:row>
      <xdr:rowOff>118543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5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128720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919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28022</xdr:rowOff>
    </xdr:from>
    <xdr:to>
      <xdr:col>22</xdr:col>
      <xdr:colOff>165100</xdr:colOff>
      <xdr:row>18</xdr:row>
      <xdr:rowOff>129622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6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3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42072</xdr:rowOff>
    </xdr:from>
    <xdr:to>
      <xdr:col>19</xdr:col>
      <xdr:colOff>38100</xdr:colOff>
      <xdr:row>18</xdr:row>
      <xdr:rowOff>143672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75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153849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31293</xdr:rowOff>
    </xdr:from>
    <xdr:to>
      <xdr:col>15</xdr:col>
      <xdr:colOff>101600</xdr:colOff>
      <xdr:row>18</xdr:row>
      <xdr:rowOff>132893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6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143070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93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31034</xdr:rowOff>
    </xdr:from>
    <xdr:to>
      <xdr:col>29</xdr:col>
      <xdr:colOff>127000</xdr:colOff>
      <xdr:row>36</xdr:row>
      <xdr:rowOff>36051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84284"/>
          <a:ext cx="647700" cy="5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36051</xdr:rowOff>
    </xdr:from>
    <xdr:to>
      <xdr:col>26</xdr:col>
      <xdr:colOff>50800</xdr:colOff>
      <xdr:row>36</xdr:row>
      <xdr:rowOff>68886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89301"/>
          <a:ext cx="698500" cy="3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68886</xdr:rowOff>
    </xdr:from>
    <xdr:to>
      <xdr:col>22</xdr:col>
      <xdr:colOff>114300</xdr:colOff>
      <xdr:row>36</xdr:row>
      <xdr:rowOff>82671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22136"/>
          <a:ext cx="698500" cy="13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82671</xdr:rowOff>
    </xdr:from>
    <xdr:to>
      <xdr:col>18</xdr:col>
      <xdr:colOff>177800</xdr:colOff>
      <xdr:row>36</xdr:row>
      <xdr:rowOff>100265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5921"/>
          <a:ext cx="698500" cy="17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323134</xdr:rowOff>
    </xdr:from>
    <xdr:to>
      <xdr:col>29</xdr:col>
      <xdr:colOff>177800</xdr:colOff>
      <xdr:row>36</xdr:row>
      <xdr:rowOff>81834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3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295211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0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328151</xdr:rowOff>
    </xdr:from>
    <xdr:to>
      <xdr:col>26</xdr:col>
      <xdr:colOff>101600</xdr:colOff>
      <xdr:row>36</xdr:row>
      <xdr:rowOff>86851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3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71628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2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18086</xdr:rowOff>
    </xdr:from>
    <xdr:to>
      <xdr:col>22</xdr:col>
      <xdr:colOff>165100</xdr:colOff>
      <xdr:row>36</xdr:row>
      <xdr:rowOff>119686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7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104463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31871</xdr:rowOff>
    </xdr:from>
    <xdr:to>
      <xdr:col>19</xdr:col>
      <xdr:colOff>38100</xdr:colOff>
      <xdr:row>36</xdr:row>
      <xdr:rowOff>133471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118248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49465</xdr:rowOff>
    </xdr:from>
    <xdr:to>
      <xdr:col>15</xdr:col>
      <xdr:colOff>101600</xdr:colOff>
      <xdr:row>36</xdr:row>
      <xdr:rowOff>151065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135842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2,440
27.54
4,548,685
4,253,321
289,165
1,986,023
2,129,161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71783</xdr:rowOff>
    </xdr:from>
    <xdr:to>
      <xdr:col>24</xdr:col>
      <xdr:colOff>63500</xdr:colOff>
      <xdr:row>36</xdr:row>
      <xdr:rowOff>83264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43983"/>
          <a:ext cx="8382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83264</xdr:rowOff>
    </xdr:from>
    <xdr:to>
      <xdr:col>19</xdr:col>
      <xdr:colOff>177800</xdr:colOff>
      <xdr:row>36</xdr:row>
      <xdr:rowOff>93763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55464"/>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93763</xdr:rowOff>
    </xdr:from>
    <xdr:to>
      <xdr:col>15</xdr:col>
      <xdr:colOff>50800</xdr:colOff>
      <xdr:row>36</xdr:row>
      <xdr:rowOff>122010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65963"/>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122010</xdr:rowOff>
    </xdr:from>
    <xdr:to>
      <xdr:col>10</xdr:col>
      <xdr:colOff>114300</xdr:colOff>
      <xdr:row>37</xdr:row>
      <xdr:rowOff>27017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94210"/>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20983</xdr:rowOff>
    </xdr:from>
    <xdr:to>
      <xdr:col>24</xdr:col>
      <xdr:colOff>114300</xdr:colOff>
      <xdr:row>36</xdr:row>
      <xdr:rowOff>122583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9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43860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4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32464</xdr:rowOff>
    </xdr:from>
    <xdr:to>
      <xdr:col>20</xdr:col>
      <xdr:colOff>38100</xdr:colOff>
      <xdr:row>36</xdr:row>
      <xdr:rowOff>134064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150591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7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42963</xdr:rowOff>
    </xdr:from>
    <xdr:to>
      <xdr:col>15</xdr:col>
      <xdr:colOff>101600</xdr:colOff>
      <xdr:row>36</xdr:row>
      <xdr:rowOff>144563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161090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9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71210</xdr:rowOff>
    </xdr:from>
    <xdr:to>
      <xdr:col>10</xdr:col>
      <xdr:colOff>165100</xdr:colOff>
      <xdr:row>37</xdr:row>
      <xdr:rowOff>1360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17887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1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147667</xdr:rowOff>
    </xdr:from>
    <xdr:to>
      <xdr:col>6</xdr:col>
      <xdr:colOff>38100</xdr:colOff>
      <xdr:row>37</xdr:row>
      <xdr:rowOff>77817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94344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118248</xdr:rowOff>
    </xdr:from>
    <xdr:to>
      <xdr:col>24</xdr:col>
      <xdr:colOff>63500</xdr:colOff>
      <xdr:row>56</xdr:row>
      <xdr:rowOff>138271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19448"/>
          <a:ext cx="838200" cy="2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118248</xdr:rowOff>
    </xdr:from>
    <xdr:to>
      <xdr:col>19</xdr:col>
      <xdr:colOff>177800</xdr:colOff>
      <xdr:row>56</xdr:row>
      <xdr:rowOff>169425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19448"/>
          <a:ext cx="889000" cy="5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151264</xdr:rowOff>
    </xdr:from>
    <xdr:to>
      <xdr:col>15</xdr:col>
      <xdr:colOff>50800</xdr:colOff>
      <xdr:row>56</xdr:row>
      <xdr:rowOff>169425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52464"/>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137976</xdr:rowOff>
    </xdr:from>
    <xdr:to>
      <xdr:col>10</xdr:col>
      <xdr:colOff>114300</xdr:colOff>
      <xdr:row>56</xdr:row>
      <xdr:rowOff>151264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39176"/>
          <a:ext cx="8890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87471</xdr:rowOff>
    </xdr:from>
    <xdr:to>
      <xdr:col>24</xdr:col>
      <xdr:colOff>114300</xdr:colOff>
      <xdr:row>57</xdr:row>
      <xdr:rowOff>17621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110348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4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67448</xdr:rowOff>
    </xdr:from>
    <xdr:to>
      <xdr:col>20</xdr:col>
      <xdr:colOff>38100</xdr:colOff>
      <xdr:row>56</xdr:row>
      <xdr:rowOff>169048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14125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4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118625</xdr:rowOff>
    </xdr:from>
    <xdr:to>
      <xdr:col>15</xdr:col>
      <xdr:colOff>101600</xdr:colOff>
      <xdr:row>57</xdr:row>
      <xdr:rowOff>48775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65302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9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100464</xdr:rowOff>
    </xdr:from>
    <xdr:to>
      <xdr:col>10</xdr:col>
      <xdr:colOff>165100</xdr:colOff>
      <xdr:row>57</xdr:row>
      <xdr:rowOff>30614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47141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87176</xdr:rowOff>
    </xdr:from>
    <xdr:to>
      <xdr:col>6</xdr:col>
      <xdr:colOff>38100</xdr:colOff>
      <xdr:row>57</xdr:row>
      <xdr:rowOff>17326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8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33853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6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81206</xdr:rowOff>
    </xdr:from>
    <xdr:to>
      <xdr:col>24</xdr:col>
      <xdr:colOff>63500</xdr:colOff>
      <xdr:row>77</xdr:row>
      <xdr:rowOff>120067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39956"/>
          <a:ext cx="838200" cy="3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120067</xdr:rowOff>
    </xdr:from>
    <xdr:to>
      <xdr:col>19</xdr:col>
      <xdr:colOff>177800</xdr:colOff>
      <xdr:row>77</xdr:row>
      <xdr:rowOff>126789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21717"/>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122239</xdr:rowOff>
    </xdr:from>
    <xdr:to>
      <xdr:col>15</xdr:col>
      <xdr:colOff>50800</xdr:colOff>
      <xdr:row>77</xdr:row>
      <xdr:rowOff>126789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2388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101053</xdr:rowOff>
    </xdr:from>
    <xdr:to>
      <xdr:col>10</xdr:col>
      <xdr:colOff>114300</xdr:colOff>
      <xdr:row>77</xdr:row>
      <xdr:rowOff>122239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02703"/>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30406</xdr:rowOff>
    </xdr:from>
    <xdr:to>
      <xdr:col>24</xdr:col>
      <xdr:colOff>114300</xdr:colOff>
      <xdr:row>75</xdr:row>
      <xdr:rowOff>132006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53283</xdr:rowOff>
    </xdr:from>
    <xdr:ext cx="599010"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4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69267</xdr:rowOff>
    </xdr:from>
    <xdr:to>
      <xdr:col>20</xdr:col>
      <xdr:colOff>38100</xdr:colOff>
      <xdr:row>77</xdr:row>
      <xdr:rowOff>170867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15944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75989</xdr:rowOff>
    </xdr:from>
    <xdr:to>
      <xdr:col>15</xdr:col>
      <xdr:colOff>101600</xdr:colOff>
      <xdr:row>78</xdr:row>
      <xdr:rowOff>6139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22666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71439</xdr:rowOff>
    </xdr:from>
    <xdr:to>
      <xdr:col>10</xdr:col>
      <xdr:colOff>165100</xdr:colOff>
      <xdr:row>78</xdr:row>
      <xdr:rowOff>1589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18116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50253</xdr:rowOff>
    </xdr:from>
    <xdr:to>
      <xdr:col>6</xdr:col>
      <xdr:colOff>38100</xdr:colOff>
      <xdr:row>77</xdr:row>
      <xdr:rowOff>151853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168380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34917</xdr:rowOff>
    </xdr:from>
    <xdr:to>
      <xdr:col>24</xdr:col>
      <xdr:colOff>63500</xdr:colOff>
      <xdr:row>97</xdr:row>
      <xdr:rowOff>39146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665567"/>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127164</xdr:rowOff>
    </xdr:from>
    <xdr:to>
      <xdr:col>19</xdr:col>
      <xdr:colOff>177800</xdr:colOff>
      <xdr:row>97</xdr:row>
      <xdr:rowOff>39146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586364"/>
          <a:ext cx="8890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127164</xdr:rowOff>
    </xdr:from>
    <xdr:to>
      <xdr:col>15</xdr:col>
      <xdr:colOff>50800</xdr:colOff>
      <xdr:row>97</xdr:row>
      <xdr:rowOff>167101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86364"/>
          <a:ext cx="889000" cy="2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167101</xdr:rowOff>
    </xdr:from>
    <xdr:to>
      <xdr:col>10</xdr:col>
      <xdr:colOff>114300</xdr:colOff>
      <xdr:row>98</xdr:row>
      <xdr:rowOff>10344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97751"/>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155567</xdr:rowOff>
    </xdr:from>
    <xdr:to>
      <xdr:col>24</xdr:col>
      <xdr:colOff>114300</xdr:colOff>
      <xdr:row>97</xdr:row>
      <xdr:rowOff>85717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133994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9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159796</xdr:rowOff>
    </xdr:from>
    <xdr:to>
      <xdr:col>20</xdr:col>
      <xdr:colOff>38100</xdr:colOff>
      <xdr:row>97</xdr:row>
      <xdr:rowOff>89946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6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81073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76364</xdr:rowOff>
    </xdr:from>
    <xdr:to>
      <xdr:col>15</xdr:col>
      <xdr:colOff>101600</xdr:colOff>
      <xdr:row>97</xdr:row>
      <xdr:rowOff>6514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169091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116301</xdr:rowOff>
    </xdr:from>
    <xdr:to>
      <xdr:col>10</xdr:col>
      <xdr:colOff>165100</xdr:colOff>
      <xdr:row>98</xdr:row>
      <xdr:rowOff>46451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7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37578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8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130994</xdr:rowOff>
    </xdr:from>
    <xdr:to>
      <xdr:col>6</xdr:col>
      <xdr:colOff>38100</xdr:colOff>
      <xdr:row>98</xdr:row>
      <xdr:rowOff>61144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7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52271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31710</xdr:rowOff>
    </xdr:from>
    <xdr:to>
      <xdr:col>55</xdr:col>
      <xdr:colOff>0</xdr:colOff>
      <xdr:row>38</xdr:row>
      <xdr:rowOff>36917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546810"/>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36917</xdr:rowOff>
    </xdr:from>
    <xdr:to>
      <xdr:col>50</xdr:col>
      <xdr:colOff>114300</xdr:colOff>
      <xdr:row>38</xdr:row>
      <xdr:rowOff>39611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52017"/>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86763</xdr:rowOff>
    </xdr:from>
    <xdr:to>
      <xdr:col>45</xdr:col>
      <xdr:colOff>177800</xdr:colOff>
      <xdr:row>38</xdr:row>
      <xdr:rowOff>39611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30413"/>
          <a:ext cx="889000" cy="12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86763</xdr:rowOff>
    </xdr:from>
    <xdr:to>
      <xdr:col>41</xdr:col>
      <xdr:colOff>50800</xdr:colOff>
      <xdr:row>38</xdr:row>
      <xdr:rowOff>49652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30413"/>
          <a:ext cx="889000" cy="1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152360</xdr:rowOff>
    </xdr:from>
    <xdr:to>
      <xdr:col>55</xdr:col>
      <xdr:colOff>50800</xdr:colOff>
      <xdr:row>38</xdr:row>
      <xdr:rowOff>82510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67287</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41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157567</xdr:rowOff>
    </xdr:from>
    <xdr:to>
      <xdr:col>50</xdr:col>
      <xdr:colOff>165100</xdr:colOff>
      <xdr:row>38</xdr:row>
      <xdr:rowOff>87717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5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78844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160261</xdr:rowOff>
    </xdr:from>
    <xdr:to>
      <xdr:col>46</xdr:col>
      <xdr:colOff>38100</xdr:colOff>
      <xdr:row>38</xdr:row>
      <xdr:rowOff>90411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81538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9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35963</xdr:rowOff>
    </xdr:from>
    <xdr:to>
      <xdr:col>41</xdr:col>
      <xdr:colOff>101600</xdr:colOff>
      <xdr:row>37</xdr:row>
      <xdr:rowOff>137563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128690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7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170302</xdr:rowOff>
    </xdr:from>
    <xdr:to>
      <xdr:col>36</xdr:col>
      <xdr:colOff>165100</xdr:colOff>
      <xdr:row>38</xdr:row>
      <xdr:rowOff>100452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91579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72722</xdr:rowOff>
    </xdr:from>
    <xdr:to>
      <xdr:col>55</xdr:col>
      <xdr:colOff>0</xdr:colOff>
      <xdr:row>58</xdr:row>
      <xdr:rowOff>82170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16822"/>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80033</xdr:rowOff>
    </xdr:from>
    <xdr:to>
      <xdr:col>50</xdr:col>
      <xdr:colOff>114300</xdr:colOff>
      <xdr:row>58</xdr:row>
      <xdr:rowOff>82170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24133"/>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51221</xdr:rowOff>
    </xdr:from>
    <xdr:to>
      <xdr:col>45</xdr:col>
      <xdr:colOff>177800</xdr:colOff>
      <xdr:row>58</xdr:row>
      <xdr:rowOff>80033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95321"/>
          <a:ext cx="889000" cy="2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51221</xdr:rowOff>
    </xdr:from>
    <xdr:to>
      <xdr:col>41</xdr:col>
      <xdr:colOff>50800</xdr:colOff>
      <xdr:row>58</xdr:row>
      <xdr:rowOff>58534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95321"/>
          <a:ext cx="889000" cy="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21922</xdr:rowOff>
    </xdr:from>
    <xdr:to>
      <xdr:col>55</xdr:col>
      <xdr:colOff>50800</xdr:colOff>
      <xdr:row>58</xdr:row>
      <xdr:rowOff>123522</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31370</xdr:rowOff>
    </xdr:from>
    <xdr:to>
      <xdr:col>50</xdr:col>
      <xdr:colOff>165100</xdr:colOff>
      <xdr:row>58</xdr:row>
      <xdr:rowOff>132970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124097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29233</xdr:rowOff>
    </xdr:from>
    <xdr:to>
      <xdr:col>46</xdr:col>
      <xdr:colOff>38100</xdr:colOff>
      <xdr:row>58</xdr:row>
      <xdr:rowOff>130833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121960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421</xdr:rowOff>
    </xdr:from>
    <xdr:to>
      <xdr:col>41</xdr:col>
      <xdr:colOff>101600</xdr:colOff>
      <xdr:row>58</xdr:row>
      <xdr:rowOff>102021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118548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1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7734</xdr:rowOff>
    </xdr:from>
    <xdr:to>
      <xdr:col>36</xdr:col>
      <xdr:colOff>165100</xdr:colOff>
      <xdr:row>58</xdr:row>
      <xdr:rowOff>109334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125861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2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63861</xdr:rowOff>
    </xdr:from>
    <xdr:to>
      <xdr:col>55</xdr:col>
      <xdr:colOff>0</xdr:colOff>
      <xdr:row>78</xdr:row>
      <xdr:rowOff>72298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36961"/>
          <a:ext cx="8382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56604</xdr:rowOff>
    </xdr:from>
    <xdr:to>
      <xdr:col>50</xdr:col>
      <xdr:colOff>114300</xdr:colOff>
      <xdr:row>78</xdr:row>
      <xdr:rowOff>63861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29704"/>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23096</xdr:rowOff>
    </xdr:from>
    <xdr:to>
      <xdr:col>45</xdr:col>
      <xdr:colOff>177800</xdr:colOff>
      <xdr:row>78</xdr:row>
      <xdr:rowOff>56604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6196"/>
          <a:ext cx="8890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163626</xdr:rowOff>
    </xdr:from>
    <xdr:to>
      <xdr:col>41</xdr:col>
      <xdr:colOff>50800</xdr:colOff>
      <xdr:row>78</xdr:row>
      <xdr:rowOff>23096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65276"/>
          <a:ext cx="889000" cy="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21498</xdr:rowOff>
    </xdr:from>
    <xdr:to>
      <xdr:col>55</xdr:col>
      <xdr:colOff>50800</xdr:colOff>
      <xdr:row>78</xdr:row>
      <xdr:rowOff>123098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13061</xdr:rowOff>
    </xdr:from>
    <xdr:to>
      <xdr:col>50</xdr:col>
      <xdr:colOff>165100</xdr:colOff>
      <xdr:row>78</xdr:row>
      <xdr:rowOff>114661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105788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5804</xdr:rowOff>
    </xdr:from>
    <xdr:to>
      <xdr:col>46</xdr:col>
      <xdr:colOff>38100</xdr:colOff>
      <xdr:row>78</xdr:row>
      <xdr:rowOff>107404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98531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143746</xdr:rowOff>
    </xdr:from>
    <xdr:to>
      <xdr:col>41</xdr:col>
      <xdr:colOff>101600</xdr:colOff>
      <xdr:row>78</xdr:row>
      <xdr:rowOff>73896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90423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12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112826</xdr:rowOff>
    </xdr:from>
    <xdr:to>
      <xdr:col>36</xdr:col>
      <xdr:colOff>165100</xdr:colOff>
      <xdr:row>78</xdr:row>
      <xdr:rowOff>42976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59503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8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90418</xdr:rowOff>
    </xdr:from>
    <xdr:to>
      <xdr:col>55</xdr:col>
      <xdr:colOff>0</xdr:colOff>
      <xdr:row>98</xdr:row>
      <xdr:rowOff>103307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92518"/>
          <a:ext cx="8382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101471</xdr:rowOff>
    </xdr:from>
    <xdr:to>
      <xdr:col>50</xdr:col>
      <xdr:colOff>114300</xdr:colOff>
      <xdr:row>98</xdr:row>
      <xdr:rowOff>103307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03571"/>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81359</xdr:rowOff>
    </xdr:from>
    <xdr:to>
      <xdr:col>45</xdr:col>
      <xdr:colOff>177800</xdr:colOff>
      <xdr:row>98</xdr:row>
      <xdr:rowOff>101471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83459"/>
          <a:ext cx="8890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81359</xdr:rowOff>
    </xdr:from>
    <xdr:to>
      <xdr:col>41</xdr:col>
      <xdr:colOff>50800</xdr:colOff>
      <xdr:row>98</xdr:row>
      <xdr:rowOff>96994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83459"/>
          <a:ext cx="889000" cy="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39618</xdr:rowOff>
    </xdr:from>
    <xdr:to>
      <xdr:col>55</xdr:col>
      <xdr:colOff>50800</xdr:colOff>
      <xdr:row>98</xdr:row>
      <xdr:rowOff>141218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170445</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2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52507</xdr:rowOff>
    </xdr:from>
    <xdr:to>
      <xdr:col>50</xdr:col>
      <xdr:colOff>165100</xdr:colOff>
      <xdr:row>98</xdr:row>
      <xdr:rowOff>154107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145234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4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50671</xdr:rowOff>
    </xdr:from>
    <xdr:to>
      <xdr:col>46</xdr:col>
      <xdr:colOff>38100</xdr:colOff>
      <xdr:row>98</xdr:row>
      <xdr:rowOff>152271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143398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4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30559</xdr:rowOff>
    </xdr:from>
    <xdr:to>
      <xdr:col>41</xdr:col>
      <xdr:colOff>101600</xdr:colOff>
      <xdr:row>98</xdr:row>
      <xdr:rowOff>132159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3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148686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0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46194</xdr:rowOff>
    </xdr:from>
    <xdr:to>
      <xdr:col>36</xdr:col>
      <xdr:colOff>165100</xdr:colOff>
      <xdr:row>98</xdr:row>
      <xdr:rowOff>147794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164321</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2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40187</xdr:rowOff>
    </xdr:from>
    <xdr:to>
      <xdr:col>85</xdr:col>
      <xdr:colOff>127000</xdr:colOff>
      <xdr:row>39</xdr:row>
      <xdr:rowOff>42042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26737"/>
          <a:ext cx="8382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21510</xdr:rowOff>
    </xdr:from>
    <xdr:to>
      <xdr:col>81</xdr:col>
      <xdr:colOff>50800</xdr:colOff>
      <xdr:row>39</xdr:row>
      <xdr:rowOff>40187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08060"/>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29183</xdr:rowOff>
    </xdr:from>
    <xdr:to>
      <xdr:col>76</xdr:col>
      <xdr:colOff>114300</xdr:colOff>
      <xdr:row>39</xdr:row>
      <xdr:rowOff>21510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372833"/>
          <a:ext cx="889000" cy="3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29183</xdr:rowOff>
    </xdr:from>
    <xdr:to>
      <xdr:col>71</xdr:col>
      <xdr:colOff>177800</xdr:colOff>
      <xdr:row>38</xdr:row>
      <xdr:rowOff>3980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372833"/>
          <a:ext cx="889000" cy="1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162692</xdr:rowOff>
    </xdr:from>
    <xdr:to>
      <xdr:col>85</xdr:col>
      <xdr:colOff>177800</xdr:colOff>
      <xdr:row>39</xdr:row>
      <xdr:rowOff>92842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77619</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160837</xdr:rowOff>
    </xdr:from>
    <xdr:to>
      <xdr:col>81</xdr:col>
      <xdr:colOff>101600</xdr:colOff>
      <xdr:row>39</xdr:row>
      <xdr:rowOff>90987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82114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142160</xdr:rowOff>
    </xdr:from>
    <xdr:to>
      <xdr:col>76</xdr:col>
      <xdr:colOff>165100</xdr:colOff>
      <xdr:row>39</xdr:row>
      <xdr:rowOff>72310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63437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149833</xdr:rowOff>
    </xdr:from>
    <xdr:to>
      <xdr:col>72</xdr:col>
      <xdr:colOff>38100</xdr:colOff>
      <xdr:row>37</xdr:row>
      <xdr:rowOff>79983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3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96510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0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124630</xdr:rowOff>
    </xdr:from>
    <xdr:to>
      <xdr:col>67</xdr:col>
      <xdr:colOff>101600</xdr:colOff>
      <xdr:row>38</xdr:row>
      <xdr:rowOff>54780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71307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2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88548</xdr:rowOff>
    </xdr:from>
    <xdr:to>
      <xdr:col>85</xdr:col>
      <xdr:colOff>127000</xdr:colOff>
      <xdr:row>77</xdr:row>
      <xdr:rowOff>103301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90198"/>
          <a:ext cx="838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103301</xdr:rowOff>
    </xdr:from>
    <xdr:to>
      <xdr:col>81</xdr:col>
      <xdr:colOff>50800</xdr:colOff>
      <xdr:row>77</xdr:row>
      <xdr:rowOff>157511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04951"/>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157511</xdr:rowOff>
    </xdr:from>
    <xdr:to>
      <xdr:col>76</xdr:col>
      <xdr:colOff>114300</xdr:colOff>
      <xdr:row>78</xdr:row>
      <xdr:rowOff>12703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59161"/>
          <a:ext cx="8890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12703</xdr:rowOff>
    </xdr:from>
    <xdr:to>
      <xdr:col>71</xdr:col>
      <xdr:colOff>177800</xdr:colOff>
      <xdr:row>78</xdr:row>
      <xdr:rowOff>33510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85803"/>
          <a:ext cx="889000" cy="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37748</xdr:rowOff>
    </xdr:from>
    <xdr:to>
      <xdr:col>85</xdr:col>
      <xdr:colOff>177800</xdr:colOff>
      <xdr:row>77</xdr:row>
      <xdr:rowOff>139348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16175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1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52501</xdr:rowOff>
    </xdr:from>
    <xdr:to>
      <xdr:col>81</xdr:col>
      <xdr:colOff>101600</xdr:colOff>
      <xdr:row>77</xdr:row>
      <xdr:rowOff>154101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145228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4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106711</xdr:rowOff>
    </xdr:from>
    <xdr:to>
      <xdr:col>76</xdr:col>
      <xdr:colOff>165100</xdr:colOff>
      <xdr:row>78</xdr:row>
      <xdr:rowOff>36861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27988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40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133353</xdr:rowOff>
    </xdr:from>
    <xdr:to>
      <xdr:col>72</xdr:col>
      <xdr:colOff>38100</xdr:colOff>
      <xdr:row>78</xdr:row>
      <xdr:rowOff>63503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54630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2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154160</xdr:rowOff>
    </xdr:from>
    <xdr:to>
      <xdr:col>67</xdr:col>
      <xdr:colOff>101600</xdr:colOff>
      <xdr:row>78</xdr:row>
      <xdr:rowOff>84310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75437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58755</xdr:rowOff>
    </xdr:from>
    <xdr:to>
      <xdr:col>85</xdr:col>
      <xdr:colOff>127000</xdr:colOff>
      <xdr:row>98</xdr:row>
      <xdr:rowOff>82307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60855"/>
          <a:ext cx="838200" cy="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37559</xdr:rowOff>
    </xdr:from>
    <xdr:to>
      <xdr:col>81</xdr:col>
      <xdr:colOff>50800</xdr:colOff>
      <xdr:row>98</xdr:row>
      <xdr:rowOff>58755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39659"/>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37559</xdr:rowOff>
    </xdr:from>
    <xdr:to>
      <xdr:col>76</xdr:col>
      <xdr:colOff>114300</xdr:colOff>
      <xdr:row>98</xdr:row>
      <xdr:rowOff>158001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39659"/>
          <a:ext cx="889000" cy="1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150290</xdr:rowOff>
    </xdr:from>
    <xdr:to>
      <xdr:col>71</xdr:col>
      <xdr:colOff>177800</xdr:colOff>
      <xdr:row>98</xdr:row>
      <xdr:rowOff>158001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52390"/>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31507</xdr:rowOff>
    </xdr:from>
    <xdr:to>
      <xdr:col>85</xdr:col>
      <xdr:colOff>177800</xdr:colOff>
      <xdr:row>98</xdr:row>
      <xdr:rowOff>133107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9934</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1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7955</xdr:rowOff>
    </xdr:from>
    <xdr:to>
      <xdr:col>81</xdr:col>
      <xdr:colOff>101600</xdr:colOff>
      <xdr:row>98</xdr:row>
      <xdr:rowOff>109555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100682</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90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158209</xdr:rowOff>
    </xdr:from>
    <xdr:to>
      <xdr:col>76</xdr:col>
      <xdr:colOff>165100</xdr:colOff>
      <xdr:row>98</xdr:row>
      <xdr:rowOff>88359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79486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8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107201</xdr:rowOff>
    </xdr:from>
    <xdr:to>
      <xdr:col>72</xdr:col>
      <xdr:colOff>38100</xdr:colOff>
      <xdr:row>99</xdr:row>
      <xdr:rowOff>37351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28478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99490</xdr:rowOff>
    </xdr:from>
    <xdr:to>
      <xdr:col>67</xdr:col>
      <xdr:colOff>101600</xdr:colOff>
      <xdr:row>99</xdr:row>
      <xdr:rowOff>29640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20767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109506</xdr:rowOff>
    </xdr:from>
    <xdr:to>
      <xdr:col>116</xdr:col>
      <xdr:colOff>63500</xdr:colOff>
      <xdr:row>58</xdr:row>
      <xdr:rowOff>113127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53606"/>
          <a:ext cx="8382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109255</xdr:rowOff>
    </xdr:from>
    <xdr:to>
      <xdr:col>111</xdr:col>
      <xdr:colOff>177800</xdr:colOff>
      <xdr:row>58</xdr:row>
      <xdr:rowOff>113127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53355"/>
          <a:ext cx="8890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103947</xdr:rowOff>
    </xdr:from>
    <xdr:to>
      <xdr:col>107</xdr:col>
      <xdr:colOff>50800</xdr:colOff>
      <xdr:row>58</xdr:row>
      <xdr:rowOff>109255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48047"/>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103947</xdr:rowOff>
    </xdr:from>
    <xdr:to>
      <xdr:col>102</xdr:col>
      <xdr:colOff>114300</xdr:colOff>
      <xdr:row>58</xdr:row>
      <xdr:rowOff>104591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48047"/>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58706</xdr:rowOff>
    </xdr:from>
    <xdr:to>
      <xdr:col>116</xdr:col>
      <xdr:colOff>114300</xdr:colOff>
      <xdr:row>58</xdr:row>
      <xdr:rowOff>160306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18083</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62327</xdr:rowOff>
    </xdr:from>
    <xdr:to>
      <xdr:col>112</xdr:col>
      <xdr:colOff>38100</xdr:colOff>
      <xdr:row>58</xdr:row>
      <xdr:rowOff>163927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9004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8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58455</xdr:rowOff>
    </xdr:from>
    <xdr:to>
      <xdr:col>107</xdr:col>
      <xdr:colOff>101600</xdr:colOff>
      <xdr:row>58</xdr:row>
      <xdr:rowOff>160055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5132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7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53147</xdr:rowOff>
    </xdr:from>
    <xdr:to>
      <xdr:col>102</xdr:col>
      <xdr:colOff>165100</xdr:colOff>
      <xdr:row>58</xdr:row>
      <xdr:rowOff>154747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171274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53791</xdr:rowOff>
    </xdr:from>
    <xdr:to>
      <xdr:col>98</xdr:col>
      <xdr:colOff>38100</xdr:colOff>
      <xdr:row>58</xdr:row>
      <xdr:rowOff>155391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123506</xdr:rowOff>
    </xdr:from>
    <xdr:to>
      <xdr:col>116</xdr:col>
      <xdr:colOff>63500</xdr:colOff>
      <xdr:row>76</xdr:row>
      <xdr:rowOff>130173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153706"/>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123506</xdr:rowOff>
    </xdr:from>
    <xdr:to>
      <xdr:col>111</xdr:col>
      <xdr:colOff>177800</xdr:colOff>
      <xdr:row>76</xdr:row>
      <xdr:rowOff>162897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53706"/>
          <a:ext cx="889000" cy="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73524</xdr:rowOff>
    </xdr:from>
    <xdr:to>
      <xdr:col>107</xdr:col>
      <xdr:colOff>50800</xdr:colOff>
      <xdr:row>76</xdr:row>
      <xdr:rowOff>162897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03724"/>
          <a:ext cx="889000" cy="8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73524</xdr:rowOff>
    </xdr:from>
    <xdr:to>
      <xdr:col>102</xdr:col>
      <xdr:colOff>114300</xdr:colOff>
      <xdr:row>76</xdr:row>
      <xdr:rowOff>101155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03724"/>
          <a:ext cx="889000" cy="2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79373</xdr:rowOff>
    </xdr:from>
    <xdr:to>
      <xdr:col>116</xdr:col>
      <xdr:colOff>114300</xdr:colOff>
      <xdr:row>77</xdr:row>
      <xdr:rowOff>9523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0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102251</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6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72706</xdr:rowOff>
    </xdr:from>
    <xdr:to>
      <xdr:col>112</xdr:col>
      <xdr:colOff>38100</xdr:colOff>
      <xdr:row>77</xdr:row>
      <xdr:rowOff>2856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19383</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7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112097</xdr:rowOff>
    </xdr:from>
    <xdr:to>
      <xdr:col>107</xdr:col>
      <xdr:colOff>101600</xdr:colOff>
      <xdr:row>77</xdr:row>
      <xdr:rowOff>42247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58773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91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22724</xdr:rowOff>
    </xdr:from>
    <xdr:to>
      <xdr:col>102</xdr:col>
      <xdr:colOff>165100</xdr:colOff>
      <xdr:row>76</xdr:row>
      <xdr:rowOff>124324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140850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2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50355</xdr:rowOff>
    </xdr:from>
    <xdr:to>
      <xdr:col>98</xdr:col>
      <xdr:colOff>38100</xdr:colOff>
      <xdr:row>76</xdr:row>
      <xdr:rowOff>151955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168482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性質別の住民一人当たりのコストは、</a:t>
          </a:r>
          <a:r>
            <a:rPr kumimoji="1" lang="ja-JP" altLang="en-US" sz="900">
              <a:solidFill>
                <a:schemeClr val="dk1"/>
              </a:solidFill>
              <a:effectLst/>
              <a:latin typeface="+mn-lt"/>
              <a:ea typeface="+mn-ea"/>
              <a:cs typeface="+mn-cs"/>
            </a:rPr>
            <a:t>海洋を隔てた</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島</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村という特殊な環境にある行政区であり</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島間の離島航路の維持・運営、公共サービス施設の重複整備及び運営に係る人員配置及び運営コストにより、人件費・物件費・維持補修費の一人当たりコストは高い水準となっている。</a:t>
          </a:r>
          <a:endParaRPr lang="ja-JP" altLang="ja-JP" sz="900">
            <a:effectLst/>
          </a:endParaRPr>
        </a:p>
        <a:p>
          <a:r>
            <a:rPr kumimoji="1" lang="ja-JP" altLang="ja-JP" sz="900">
              <a:solidFill>
                <a:schemeClr val="dk1"/>
              </a:solidFill>
              <a:effectLst/>
              <a:latin typeface="+mn-lt"/>
              <a:ea typeface="+mn-ea"/>
              <a:cs typeface="+mn-cs"/>
            </a:rPr>
            <a:t>人件費は、</a:t>
          </a:r>
          <a:r>
            <a:rPr kumimoji="1" lang="ja-JP" altLang="en-US" sz="900">
              <a:solidFill>
                <a:schemeClr val="dk1"/>
              </a:solidFill>
              <a:effectLst/>
              <a:latin typeface="+mn-lt"/>
              <a:ea typeface="+mn-ea"/>
              <a:cs typeface="+mn-cs"/>
            </a:rPr>
            <a:t>地域おこし協力隊の増員</a:t>
          </a:r>
          <a:r>
            <a:rPr kumimoji="1" lang="ja-JP" altLang="ja-JP" sz="900">
              <a:solidFill>
                <a:schemeClr val="dk1"/>
              </a:solidFill>
              <a:effectLst/>
              <a:latin typeface="+mn-lt"/>
              <a:ea typeface="+mn-ea"/>
              <a:cs typeface="+mn-cs"/>
            </a:rPr>
            <a:t>により</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％増となった。物件費は</a:t>
          </a:r>
          <a:r>
            <a:rPr kumimoji="1" lang="en-US" altLang="ja-JP" sz="900">
              <a:solidFill>
                <a:schemeClr val="dk1"/>
              </a:solidFill>
              <a:effectLst/>
              <a:latin typeface="+mn-lt"/>
              <a:ea typeface="+mn-ea"/>
              <a:cs typeface="+mn-cs"/>
            </a:rPr>
            <a:t>9.6</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a:t>
          </a:r>
          <a:r>
            <a:rPr kumimoji="1" lang="ja-JP" altLang="en-US" sz="900">
              <a:solidFill>
                <a:schemeClr val="dk1"/>
              </a:solidFill>
              <a:effectLst/>
              <a:latin typeface="+mn-lt"/>
              <a:ea typeface="+mn-ea"/>
              <a:cs typeface="+mn-cs"/>
            </a:rPr>
            <a:t>新型コロナ対策誘致誘客宣伝事業、</a:t>
          </a:r>
          <a:r>
            <a:rPr kumimoji="1" lang="ja-JP" altLang="ja-JP" sz="900">
              <a:solidFill>
                <a:schemeClr val="dk1"/>
              </a:solidFill>
              <a:effectLst/>
              <a:latin typeface="+mn-lt"/>
              <a:ea typeface="+mn-ea"/>
              <a:cs typeface="+mn-cs"/>
            </a:rPr>
            <a:t>財務会計システム更新事業</a:t>
          </a:r>
          <a:r>
            <a:rPr kumimoji="1" lang="ja-JP" altLang="en-US" sz="900">
              <a:solidFill>
                <a:schemeClr val="dk1"/>
              </a:solidFill>
              <a:effectLst/>
              <a:latin typeface="+mn-lt"/>
              <a:ea typeface="+mn-ea"/>
              <a:cs typeface="+mn-cs"/>
            </a:rPr>
            <a:t>、新型コロナウイルス対策支援事業</a:t>
          </a:r>
          <a:r>
            <a:rPr kumimoji="1" lang="ja-JP" altLang="ja-JP" sz="900">
              <a:solidFill>
                <a:schemeClr val="dk1"/>
              </a:solidFill>
              <a:effectLst/>
              <a:latin typeface="+mn-lt"/>
              <a:ea typeface="+mn-ea"/>
              <a:cs typeface="+mn-cs"/>
            </a:rPr>
            <a:t>等</a:t>
          </a:r>
          <a:r>
            <a:rPr kumimoji="1" lang="ja-JP" altLang="en-US" sz="900">
              <a:solidFill>
                <a:schemeClr val="dk1"/>
              </a:solidFill>
              <a:effectLst/>
              <a:latin typeface="+mn-lt"/>
              <a:ea typeface="+mn-ea"/>
              <a:cs typeface="+mn-cs"/>
            </a:rPr>
            <a:t>の完了</a:t>
          </a:r>
          <a:r>
            <a:rPr kumimoji="1" lang="ja-JP" altLang="ja-JP" sz="900">
              <a:solidFill>
                <a:schemeClr val="dk1"/>
              </a:solidFill>
              <a:effectLst/>
              <a:latin typeface="+mn-lt"/>
              <a:ea typeface="+mn-ea"/>
              <a:cs typeface="+mn-cs"/>
            </a:rPr>
            <a:t>が主な要因である。扶助費は</a:t>
          </a:r>
          <a:r>
            <a:rPr kumimoji="1" lang="ja-JP" altLang="en-US" sz="900">
              <a:solidFill>
                <a:schemeClr val="dk1"/>
              </a:solidFill>
              <a:effectLst/>
              <a:latin typeface="+mn-lt"/>
              <a:ea typeface="+mn-ea"/>
              <a:cs typeface="+mn-cs"/>
            </a:rPr>
            <a:t>前年同規模となった。電力・ガス等価格高騰重点支援給付金事業</a:t>
          </a:r>
          <a:r>
            <a:rPr kumimoji="1" lang="ja-JP" altLang="ja-JP" sz="900">
              <a:solidFill>
                <a:schemeClr val="dk1"/>
              </a:solidFill>
              <a:effectLst/>
              <a:latin typeface="+mn-lt"/>
              <a:ea typeface="+mn-ea"/>
              <a:cs typeface="+mn-cs"/>
            </a:rPr>
            <a:t>を実施したが、</a:t>
          </a:r>
          <a:r>
            <a:rPr kumimoji="1" lang="ja-JP" altLang="en-US" sz="900">
              <a:solidFill>
                <a:schemeClr val="dk1"/>
              </a:solidFill>
              <a:effectLst/>
              <a:latin typeface="+mn-lt"/>
              <a:ea typeface="+mn-ea"/>
              <a:cs typeface="+mn-cs"/>
            </a:rPr>
            <a:t>住民税非課税世帯等臨時特別給付金事業の完了、障害者自立支援事業の減額等</a:t>
          </a:r>
          <a:r>
            <a:rPr kumimoji="1" lang="ja-JP" altLang="ja-JP" sz="900">
              <a:solidFill>
                <a:schemeClr val="dk1"/>
              </a:solidFill>
              <a:effectLst/>
              <a:latin typeface="+mn-lt"/>
              <a:ea typeface="+mn-ea"/>
              <a:cs typeface="+mn-cs"/>
            </a:rPr>
            <a:t>が主な要因である。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補助費は、特養老人ホーム運営費助成増額等により</a:t>
          </a:r>
          <a:r>
            <a:rPr kumimoji="1" lang="en-US" altLang="ja-JP" sz="900">
              <a:solidFill>
                <a:schemeClr val="dk1"/>
              </a:solidFill>
              <a:effectLst/>
              <a:latin typeface="+mn-lt"/>
              <a:ea typeface="+mn-ea"/>
              <a:cs typeface="+mn-cs"/>
            </a:rPr>
            <a:t>3.6</a:t>
          </a:r>
          <a:r>
            <a:rPr kumimoji="1" lang="ja-JP" altLang="ja-JP" sz="900">
              <a:solidFill>
                <a:schemeClr val="dk1"/>
              </a:solidFill>
              <a:effectLst/>
              <a:latin typeface="+mn-lt"/>
              <a:ea typeface="+mn-ea"/>
              <a:cs typeface="+mn-cs"/>
            </a:rPr>
            <a:t>％増となった。普通建設事業は、</a:t>
          </a:r>
          <a:r>
            <a:rPr kumimoji="1" lang="ja-JP" altLang="en-US" sz="900">
              <a:solidFill>
                <a:schemeClr val="dk1"/>
              </a:solidFill>
              <a:effectLst/>
              <a:latin typeface="+mn-lt"/>
              <a:ea typeface="+mn-ea"/>
              <a:cs typeface="+mn-cs"/>
            </a:rPr>
            <a:t>式根島温泉憩の家プラットフォーム整備事業、水産加工施設乾燥機更新事業、式根島教員住宅新築事業、連絡船代船購入等により</a:t>
          </a:r>
          <a:r>
            <a:rPr kumimoji="1" lang="en-US" altLang="ja-JP" sz="900">
              <a:solidFill>
                <a:schemeClr val="dk1"/>
              </a:solidFill>
              <a:effectLst/>
              <a:latin typeface="+mn-lt"/>
              <a:ea typeface="+mn-ea"/>
              <a:cs typeface="+mn-cs"/>
            </a:rPr>
            <a:t>15.1</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災害復旧費は、前年度は</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年度に発生した豪雨被害に対する復旧事業</a:t>
          </a:r>
          <a:r>
            <a:rPr kumimoji="1" lang="ja-JP" altLang="en-US" sz="900">
              <a:solidFill>
                <a:schemeClr val="dk1"/>
              </a:solidFill>
              <a:effectLst/>
              <a:latin typeface="+mn-lt"/>
              <a:ea typeface="+mn-ea"/>
              <a:cs typeface="+mn-cs"/>
            </a:rPr>
            <a:t>があったが、今年度は災害が発生しなかったため減となった。</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繰出金については、</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となった。主な要因は、</a:t>
          </a:r>
          <a:r>
            <a:rPr kumimoji="1" lang="ja-JP" altLang="en-US" sz="900">
              <a:solidFill>
                <a:schemeClr val="dk1"/>
              </a:solidFill>
              <a:effectLst/>
              <a:latin typeface="+mn-lt"/>
              <a:ea typeface="+mn-ea"/>
              <a:cs typeface="+mn-cs"/>
            </a:rPr>
            <a:t>国保診療所特別会計、下水道事業特別会計、介護保険事業特別会計への助成が減少したことによる。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健全な財政運営のため、経常経費の削減を図ることを維持し、影響が大きい普通建設事業について可能な限り年度間の平準化を図り有利起債の活用など、将来負担軽減を見越した事業検討を進める必要があ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2,440
27.54
4,548,685
4,253,321
289,165
1,986,023
2,129,161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55791</xdr:rowOff>
    </xdr:from>
    <xdr:to>
      <xdr:col>24</xdr:col>
      <xdr:colOff>63500</xdr:colOff>
      <xdr:row>37</xdr:row>
      <xdr:rowOff>133121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9441"/>
          <a:ext cx="838200" cy="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133121</xdr:rowOff>
    </xdr:from>
    <xdr:to>
      <xdr:col>19</xdr:col>
      <xdr:colOff>177800</xdr:colOff>
      <xdr:row>37</xdr:row>
      <xdr:rowOff>150254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6771"/>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150254</xdr:rowOff>
    </xdr:from>
    <xdr:to>
      <xdr:col>15</xdr:col>
      <xdr:colOff>50800</xdr:colOff>
      <xdr:row>37</xdr:row>
      <xdr:rowOff>151435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390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140107</xdr:rowOff>
    </xdr:from>
    <xdr:to>
      <xdr:col>10</xdr:col>
      <xdr:colOff>114300</xdr:colOff>
      <xdr:row>37</xdr:row>
      <xdr:rowOff>151435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3757"/>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4991</xdr:rowOff>
    </xdr:from>
    <xdr:to>
      <xdr:col>24</xdr:col>
      <xdr:colOff>114300</xdr:colOff>
      <xdr:row>37</xdr:row>
      <xdr:rowOff>106591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27868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82321</xdr:rowOff>
    </xdr:from>
    <xdr:to>
      <xdr:col>20</xdr:col>
      <xdr:colOff>38100</xdr:colOff>
      <xdr:row>38</xdr:row>
      <xdr:rowOff>12471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3598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99454</xdr:rowOff>
    </xdr:from>
    <xdr:to>
      <xdr:col>15</xdr:col>
      <xdr:colOff>101600</xdr:colOff>
      <xdr:row>38</xdr:row>
      <xdr:rowOff>29604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20731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100635</xdr:rowOff>
    </xdr:from>
    <xdr:to>
      <xdr:col>10</xdr:col>
      <xdr:colOff>165100</xdr:colOff>
      <xdr:row>38</xdr:row>
      <xdr:rowOff>30785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21912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89307</xdr:rowOff>
    </xdr:from>
    <xdr:to>
      <xdr:col>6</xdr:col>
      <xdr:colOff>38100</xdr:colOff>
      <xdr:row>38</xdr:row>
      <xdr:rowOff>19456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2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10583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25829</xdr:rowOff>
    </xdr:from>
    <xdr:to>
      <xdr:col>24</xdr:col>
      <xdr:colOff>63500</xdr:colOff>
      <xdr:row>58</xdr:row>
      <xdr:rowOff>27087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9929"/>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25829</xdr:rowOff>
    </xdr:from>
    <xdr:to>
      <xdr:col>19</xdr:col>
      <xdr:colOff>177800</xdr:colOff>
      <xdr:row>58</xdr:row>
      <xdr:rowOff>29340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9929"/>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29340</xdr:rowOff>
    </xdr:from>
    <xdr:to>
      <xdr:col>15</xdr:col>
      <xdr:colOff>50800</xdr:colOff>
      <xdr:row>58</xdr:row>
      <xdr:rowOff>42179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3440"/>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42179</xdr:rowOff>
    </xdr:from>
    <xdr:to>
      <xdr:col>10</xdr:col>
      <xdr:colOff>114300</xdr:colOff>
      <xdr:row>58</xdr:row>
      <xdr:rowOff>68931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6279"/>
          <a:ext cx="889000" cy="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147737</xdr:rowOff>
    </xdr:from>
    <xdr:to>
      <xdr:col>24</xdr:col>
      <xdr:colOff>114300</xdr:colOff>
      <xdr:row>58</xdr:row>
      <xdr:rowOff>77887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107114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146479</xdr:rowOff>
    </xdr:from>
    <xdr:to>
      <xdr:col>20</xdr:col>
      <xdr:colOff>38100</xdr:colOff>
      <xdr:row>58</xdr:row>
      <xdr:rowOff>76629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93156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9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149990</xdr:rowOff>
    </xdr:from>
    <xdr:to>
      <xdr:col>15</xdr:col>
      <xdr:colOff>101600</xdr:colOff>
      <xdr:row>58</xdr:row>
      <xdr:rowOff>80140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71267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162829</xdr:rowOff>
    </xdr:from>
    <xdr:to>
      <xdr:col>10</xdr:col>
      <xdr:colOff>165100</xdr:colOff>
      <xdr:row>58</xdr:row>
      <xdr:rowOff>92979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2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18131</xdr:rowOff>
    </xdr:from>
    <xdr:to>
      <xdr:col>6</xdr:col>
      <xdr:colOff>38100</xdr:colOff>
      <xdr:row>58</xdr:row>
      <xdr:rowOff>119731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110858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108460</xdr:rowOff>
    </xdr:from>
    <xdr:to>
      <xdr:col>24</xdr:col>
      <xdr:colOff>63500</xdr:colOff>
      <xdr:row>76</xdr:row>
      <xdr:rowOff>89960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67210"/>
          <a:ext cx="838200" cy="15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89960</xdr:rowOff>
    </xdr:from>
    <xdr:to>
      <xdr:col>19</xdr:col>
      <xdr:colOff>177800</xdr:colOff>
      <xdr:row>76</xdr:row>
      <xdr:rowOff>115455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20160"/>
          <a:ext cx="889000" cy="2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115455</xdr:rowOff>
    </xdr:from>
    <xdr:to>
      <xdr:col>15</xdr:col>
      <xdr:colOff>50800</xdr:colOff>
      <xdr:row>77</xdr:row>
      <xdr:rowOff>80212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45655"/>
          <a:ext cx="8890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146228</xdr:rowOff>
    </xdr:from>
    <xdr:to>
      <xdr:col>10</xdr:col>
      <xdr:colOff>114300</xdr:colOff>
      <xdr:row>77</xdr:row>
      <xdr:rowOff>80212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04978"/>
          <a:ext cx="889000" cy="2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57660</xdr:rowOff>
    </xdr:from>
    <xdr:to>
      <xdr:col>24</xdr:col>
      <xdr:colOff>114300</xdr:colOff>
      <xdr:row>75</xdr:row>
      <xdr:rowOff>159260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80537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39160</xdr:rowOff>
    </xdr:from>
    <xdr:to>
      <xdr:col>20</xdr:col>
      <xdr:colOff>38100</xdr:colOff>
      <xdr:row>76</xdr:row>
      <xdr:rowOff>140760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157287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4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64655</xdr:rowOff>
    </xdr:from>
    <xdr:to>
      <xdr:col>15</xdr:col>
      <xdr:colOff>101600</xdr:colOff>
      <xdr:row>76</xdr:row>
      <xdr:rowOff>166255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157382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29412</xdr:rowOff>
    </xdr:from>
    <xdr:to>
      <xdr:col>10</xdr:col>
      <xdr:colOff>165100</xdr:colOff>
      <xdr:row>77</xdr:row>
      <xdr:rowOff>131012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122139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2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95428</xdr:rowOff>
    </xdr:from>
    <xdr:to>
      <xdr:col>6</xdr:col>
      <xdr:colOff>38100</xdr:colOff>
      <xdr:row>76</xdr:row>
      <xdr:rowOff>25578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42105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2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123394</xdr:rowOff>
    </xdr:from>
    <xdr:to>
      <xdr:col>24</xdr:col>
      <xdr:colOff>63500</xdr:colOff>
      <xdr:row>96</xdr:row>
      <xdr:rowOff>168570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582594"/>
          <a:ext cx="8382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123394</xdr:rowOff>
    </xdr:from>
    <xdr:to>
      <xdr:col>19</xdr:col>
      <xdr:colOff>177800</xdr:colOff>
      <xdr:row>97</xdr:row>
      <xdr:rowOff>32728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582594"/>
          <a:ext cx="889000" cy="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133615</xdr:rowOff>
    </xdr:from>
    <xdr:to>
      <xdr:col>15</xdr:col>
      <xdr:colOff>50800</xdr:colOff>
      <xdr:row>97</xdr:row>
      <xdr:rowOff>32728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592815"/>
          <a:ext cx="889000" cy="7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133615</xdr:rowOff>
    </xdr:from>
    <xdr:to>
      <xdr:col>10</xdr:col>
      <xdr:colOff>114300</xdr:colOff>
      <xdr:row>97</xdr:row>
      <xdr:rowOff>40608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92815"/>
          <a:ext cx="8890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117770</xdr:rowOff>
    </xdr:from>
    <xdr:to>
      <xdr:col>24</xdr:col>
      <xdr:colOff>114300</xdr:colOff>
      <xdr:row>97</xdr:row>
      <xdr:rowOff>47920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96197</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72594</xdr:rowOff>
    </xdr:from>
    <xdr:to>
      <xdr:col>20</xdr:col>
      <xdr:colOff>38100</xdr:colOff>
      <xdr:row>97</xdr:row>
      <xdr:rowOff>2744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19271</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30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153378</xdr:rowOff>
    </xdr:from>
    <xdr:to>
      <xdr:col>15</xdr:col>
      <xdr:colOff>101600</xdr:colOff>
      <xdr:row>97</xdr:row>
      <xdr:rowOff>83528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74655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82815</xdr:rowOff>
    </xdr:from>
    <xdr:to>
      <xdr:col>10</xdr:col>
      <xdr:colOff>165100</xdr:colOff>
      <xdr:row>97</xdr:row>
      <xdr:rowOff>12965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29492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1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161258</xdr:rowOff>
    </xdr:from>
    <xdr:to>
      <xdr:col>6</xdr:col>
      <xdr:colOff>38100</xdr:colOff>
      <xdr:row>97</xdr:row>
      <xdr:rowOff>91408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82535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7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154749</xdr:rowOff>
    </xdr:from>
    <xdr:to>
      <xdr:col>55</xdr:col>
      <xdr:colOff>0</xdr:colOff>
      <xdr:row>36</xdr:row>
      <xdr:rowOff>169399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26949"/>
          <a:ext cx="838200" cy="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169399</xdr:rowOff>
    </xdr:from>
    <xdr:to>
      <xdr:col>50</xdr:col>
      <xdr:colOff>114300</xdr:colOff>
      <xdr:row>37</xdr:row>
      <xdr:rowOff>1397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34159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123355</xdr:rowOff>
    </xdr:from>
    <xdr:to>
      <xdr:col>45</xdr:col>
      <xdr:colOff>177800</xdr:colOff>
      <xdr:row>37</xdr:row>
      <xdr:rowOff>1397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295555"/>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121945</xdr:rowOff>
    </xdr:from>
    <xdr:to>
      <xdr:col>41</xdr:col>
      <xdr:colOff>50800</xdr:colOff>
      <xdr:row>36</xdr:row>
      <xdr:rowOff>123355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9414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20255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103949</xdr:rowOff>
    </xdr:from>
    <xdr:to>
      <xdr:col>55</xdr:col>
      <xdr:colOff>50800</xdr:colOff>
      <xdr:row>37</xdr:row>
      <xdr:rowOff>34099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126826</xdr:rowOff>
    </xdr:from>
    <xdr:ext cx="534377"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118599</xdr:rowOff>
    </xdr:from>
    <xdr:to>
      <xdr:col>50</xdr:col>
      <xdr:colOff>165100</xdr:colOff>
      <xdr:row>37</xdr:row>
      <xdr:rowOff>48749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65276</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72111" y="606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122047</xdr:rowOff>
    </xdr:from>
    <xdr:to>
      <xdr:col>46</xdr:col>
      <xdr:colOff>38100</xdr:colOff>
      <xdr:row>37</xdr:row>
      <xdr:rowOff>52197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68724</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483111" y="60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72555</xdr:rowOff>
    </xdr:from>
    <xdr:to>
      <xdr:col>41</xdr:col>
      <xdr:colOff>101600</xdr:colOff>
      <xdr:row>37</xdr:row>
      <xdr:rowOff>2705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19232</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594111" y="60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71145</xdr:rowOff>
    </xdr:from>
    <xdr:to>
      <xdr:col>36</xdr:col>
      <xdr:colOff>165100</xdr:colOff>
      <xdr:row>37</xdr:row>
      <xdr:rowOff>1295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17822</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05111" y="60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120786</xdr:rowOff>
    </xdr:from>
    <xdr:to>
      <xdr:col>55</xdr:col>
      <xdr:colOff>0</xdr:colOff>
      <xdr:row>58</xdr:row>
      <xdr:rowOff>161765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4886"/>
          <a:ext cx="838200" cy="4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161765</xdr:rowOff>
    </xdr:from>
    <xdr:to>
      <xdr:col>50</xdr:col>
      <xdr:colOff>114300</xdr:colOff>
      <xdr:row>58</xdr:row>
      <xdr:rowOff>167989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05865"/>
          <a:ext cx="889000" cy="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28351</xdr:rowOff>
    </xdr:from>
    <xdr:to>
      <xdr:col>45</xdr:col>
      <xdr:colOff>177800</xdr:colOff>
      <xdr:row>58</xdr:row>
      <xdr:rowOff>167989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72451"/>
          <a:ext cx="889000" cy="1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28351</xdr:rowOff>
    </xdr:from>
    <xdr:to>
      <xdr:col>41</xdr:col>
      <xdr:colOff>50800</xdr:colOff>
      <xdr:row>58</xdr:row>
      <xdr:rowOff>144602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72451"/>
          <a:ext cx="889000" cy="1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69986</xdr:rowOff>
    </xdr:from>
    <xdr:to>
      <xdr:col>55</xdr:col>
      <xdr:colOff>50800</xdr:colOff>
      <xdr:row>59</xdr:row>
      <xdr:rowOff>136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92863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110965</xdr:rowOff>
    </xdr:from>
    <xdr:to>
      <xdr:col>50</xdr:col>
      <xdr:colOff>165100</xdr:colOff>
      <xdr:row>59</xdr:row>
      <xdr:rowOff>41115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32242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117189</xdr:rowOff>
    </xdr:from>
    <xdr:to>
      <xdr:col>46</xdr:col>
      <xdr:colOff>38100</xdr:colOff>
      <xdr:row>59</xdr:row>
      <xdr:rowOff>47339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38466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149001</xdr:rowOff>
    </xdr:from>
    <xdr:to>
      <xdr:col>41</xdr:col>
      <xdr:colOff>101600</xdr:colOff>
      <xdr:row>58</xdr:row>
      <xdr:rowOff>79151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95678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93802</xdr:rowOff>
    </xdr:from>
    <xdr:to>
      <xdr:col>36</xdr:col>
      <xdr:colOff>165100</xdr:colOff>
      <xdr:row>59</xdr:row>
      <xdr:rowOff>23952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15079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1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23033</xdr:rowOff>
    </xdr:from>
    <xdr:to>
      <xdr:col>55</xdr:col>
      <xdr:colOff>0</xdr:colOff>
      <xdr:row>78</xdr:row>
      <xdr:rowOff>37939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96133"/>
          <a:ext cx="838200" cy="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23033</xdr:rowOff>
    </xdr:from>
    <xdr:to>
      <xdr:col>50</xdr:col>
      <xdr:colOff>114300</xdr:colOff>
      <xdr:row>78</xdr:row>
      <xdr:rowOff>56508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6133"/>
          <a:ext cx="889000" cy="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758</xdr:rowOff>
    </xdr:from>
    <xdr:to>
      <xdr:col>45</xdr:col>
      <xdr:colOff>177800</xdr:colOff>
      <xdr:row>78</xdr:row>
      <xdr:rowOff>56508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3858"/>
          <a:ext cx="889000" cy="5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758</xdr:rowOff>
    </xdr:from>
    <xdr:to>
      <xdr:col>41</xdr:col>
      <xdr:colOff>50800</xdr:colOff>
      <xdr:row>78</xdr:row>
      <xdr:rowOff>40838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3858"/>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158589</xdr:rowOff>
    </xdr:from>
    <xdr:to>
      <xdr:col>55</xdr:col>
      <xdr:colOff>50800</xdr:colOff>
      <xdr:row>78</xdr:row>
      <xdr:rowOff>88739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117966</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143683</xdr:rowOff>
    </xdr:from>
    <xdr:to>
      <xdr:col>50</xdr:col>
      <xdr:colOff>165100</xdr:colOff>
      <xdr:row>78</xdr:row>
      <xdr:rowOff>73833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90360</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2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5708</xdr:rowOff>
    </xdr:from>
    <xdr:to>
      <xdr:col>46</xdr:col>
      <xdr:colOff>38100</xdr:colOff>
      <xdr:row>78</xdr:row>
      <xdr:rowOff>107308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123835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121408</xdr:rowOff>
    </xdr:from>
    <xdr:to>
      <xdr:col>41</xdr:col>
      <xdr:colOff>101600</xdr:colOff>
      <xdr:row>78</xdr:row>
      <xdr:rowOff>51558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68085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9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161488</xdr:rowOff>
    </xdr:from>
    <xdr:to>
      <xdr:col>36</xdr:col>
      <xdr:colOff>165100</xdr:colOff>
      <xdr:row>78</xdr:row>
      <xdr:rowOff>91638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108165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3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100633</xdr:rowOff>
    </xdr:from>
    <xdr:to>
      <xdr:col>55</xdr:col>
      <xdr:colOff>0</xdr:colOff>
      <xdr:row>98</xdr:row>
      <xdr:rowOff>106728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02733"/>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106728</xdr:rowOff>
    </xdr:from>
    <xdr:to>
      <xdr:col>50</xdr:col>
      <xdr:colOff>114300</xdr:colOff>
      <xdr:row>98</xdr:row>
      <xdr:rowOff>121723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08828"/>
          <a:ext cx="889000" cy="1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111317</xdr:rowOff>
    </xdr:from>
    <xdr:to>
      <xdr:col>45</xdr:col>
      <xdr:colOff>177800</xdr:colOff>
      <xdr:row>98</xdr:row>
      <xdr:rowOff>121723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13417"/>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66965</xdr:rowOff>
    </xdr:from>
    <xdr:to>
      <xdr:col>41</xdr:col>
      <xdr:colOff>50800</xdr:colOff>
      <xdr:row>98</xdr:row>
      <xdr:rowOff>111317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69065"/>
          <a:ext cx="889000" cy="4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49833</xdr:rowOff>
    </xdr:from>
    <xdr:to>
      <xdr:col>55</xdr:col>
      <xdr:colOff>50800</xdr:colOff>
      <xdr:row>98</xdr:row>
      <xdr:rowOff>151433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55928</xdr:rowOff>
    </xdr:from>
    <xdr:to>
      <xdr:col>50</xdr:col>
      <xdr:colOff>165100</xdr:colOff>
      <xdr:row>98</xdr:row>
      <xdr:rowOff>157528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148655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5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70923</xdr:rowOff>
    </xdr:from>
    <xdr:to>
      <xdr:col>46</xdr:col>
      <xdr:colOff>38100</xdr:colOff>
      <xdr:row>99</xdr:row>
      <xdr:rowOff>1073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163650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60517</xdr:rowOff>
    </xdr:from>
    <xdr:to>
      <xdr:col>41</xdr:col>
      <xdr:colOff>101600</xdr:colOff>
      <xdr:row>98</xdr:row>
      <xdr:rowOff>162117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153244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5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16165</xdr:rowOff>
    </xdr:from>
    <xdr:to>
      <xdr:col>36</xdr:col>
      <xdr:colOff>165100</xdr:colOff>
      <xdr:row>98</xdr:row>
      <xdr:rowOff>117765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134292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9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112794</xdr:rowOff>
    </xdr:from>
    <xdr:to>
      <xdr:col>85</xdr:col>
      <xdr:colOff>127000</xdr:colOff>
      <xdr:row>37</xdr:row>
      <xdr:rowOff>144652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456444"/>
          <a:ext cx="838200" cy="3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112794</xdr:rowOff>
    </xdr:from>
    <xdr:to>
      <xdr:col>81</xdr:col>
      <xdr:colOff>50800</xdr:colOff>
      <xdr:row>37</xdr:row>
      <xdr:rowOff>133313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56444"/>
          <a:ext cx="8890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125957</xdr:rowOff>
    </xdr:from>
    <xdr:to>
      <xdr:col>76</xdr:col>
      <xdr:colOff>114300</xdr:colOff>
      <xdr:row>37</xdr:row>
      <xdr:rowOff>133313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26707"/>
          <a:ext cx="889000" cy="35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125957</xdr:rowOff>
    </xdr:from>
    <xdr:to>
      <xdr:col>71</xdr:col>
      <xdr:colOff>177800</xdr:colOff>
      <xdr:row>35</xdr:row>
      <xdr:rowOff>157924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26707"/>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93852</xdr:rowOff>
    </xdr:from>
    <xdr:to>
      <xdr:col>85</xdr:col>
      <xdr:colOff>177800</xdr:colOff>
      <xdr:row>38</xdr:row>
      <xdr:rowOff>24002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72279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61994</xdr:rowOff>
    </xdr:from>
    <xdr:to>
      <xdr:col>81</xdr:col>
      <xdr:colOff>101600</xdr:colOff>
      <xdr:row>37</xdr:row>
      <xdr:rowOff>163594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154721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82513</xdr:rowOff>
    </xdr:from>
    <xdr:to>
      <xdr:col>76</xdr:col>
      <xdr:colOff>165100</xdr:colOff>
      <xdr:row>38</xdr:row>
      <xdr:rowOff>12663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1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75157</xdr:rowOff>
    </xdr:from>
    <xdr:to>
      <xdr:col>72</xdr:col>
      <xdr:colOff>38100</xdr:colOff>
      <xdr:row>36</xdr:row>
      <xdr:rowOff>5307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21834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85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107124</xdr:rowOff>
    </xdr:from>
    <xdr:to>
      <xdr:col>67</xdr:col>
      <xdr:colOff>101600</xdr:colOff>
      <xdr:row>36</xdr:row>
      <xdr:rowOff>37274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53801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88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97240</xdr:rowOff>
    </xdr:from>
    <xdr:to>
      <xdr:col>85</xdr:col>
      <xdr:colOff>127000</xdr:colOff>
      <xdr:row>58</xdr:row>
      <xdr:rowOff>121988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41340"/>
          <a:ext cx="838200" cy="2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82438</xdr:rowOff>
    </xdr:from>
    <xdr:to>
      <xdr:col>81</xdr:col>
      <xdr:colOff>50800</xdr:colOff>
      <xdr:row>58</xdr:row>
      <xdr:rowOff>121988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26538"/>
          <a:ext cx="889000" cy="3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82438</xdr:rowOff>
    </xdr:from>
    <xdr:to>
      <xdr:col>76</xdr:col>
      <xdr:colOff>114300</xdr:colOff>
      <xdr:row>58</xdr:row>
      <xdr:rowOff>106528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26538"/>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106528</xdr:rowOff>
    </xdr:from>
    <xdr:to>
      <xdr:col>71</xdr:col>
      <xdr:colOff>177800</xdr:colOff>
      <xdr:row>58</xdr:row>
      <xdr:rowOff>134956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50628"/>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46440</xdr:rowOff>
    </xdr:from>
    <xdr:to>
      <xdr:col>85</xdr:col>
      <xdr:colOff>177800</xdr:colOff>
      <xdr:row>58</xdr:row>
      <xdr:rowOff>148040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71188</xdr:rowOff>
    </xdr:from>
    <xdr:to>
      <xdr:col>81</xdr:col>
      <xdr:colOff>101600</xdr:colOff>
      <xdr:row>59</xdr:row>
      <xdr:rowOff>1338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163915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31638</xdr:rowOff>
    </xdr:from>
    <xdr:to>
      <xdr:col>76</xdr:col>
      <xdr:colOff>165100</xdr:colOff>
      <xdr:row>58</xdr:row>
      <xdr:rowOff>133238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149765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5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55728</xdr:rowOff>
    </xdr:from>
    <xdr:to>
      <xdr:col>72</xdr:col>
      <xdr:colOff>38100</xdr:colOff>
      <xdr:row>58</xdr:row>
      <xdr:rowOff>157328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2405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7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84156</xdr:rowOff>
    </xdr:from>
    <xdr:to>
      <xdr:col>67</xdr:col>
      <xdr:colOff>101600</xdr:colOff>
      <xdr:row>59</xdr:row>
      <xdr:rowOff>14306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5433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40187</xdr:rowOff>
    </xdr:from>
    <xdr:to>
      <xdr:col>85</xdr:col>
      <xdr:colOff>127000</xdr:colOff>
      <xdr:row>79</xdr:row>
      <xdr:rowOff>42042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4737"/>
          <a:ext cx="8382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21510</xdr:rowOff>
    </xdr:from>
    <xdr:to>
      <xdr:col>81</xdr:col>
      <xdr:colOff>50800</xdr:colOff>
      <xdr:row>79</xdr:row>
      <xdr:rowOff>40187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6060"/>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29183</xdr:rowOff>
    </xdr:from>
    <xdr:to>
      <xdr:col>76</xdr:col>
      <xdr:colOff>114300</xdr:colOff>
      <xdr:row>79</xdr:row>
      <xdr:rowOff>21510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30833"/>
          <a:ext cx="889000" cy="3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29183</xdr:rowOff>
    </xdr:from>
    <xdr:to>
      <xdr:col>71</xdr:col>
      <xdr:colOff>177800</xdr:colOff>
      <xdr:row>78</xdr:row>
      <xdr:rowOff>3980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230833"/>
          <a:ext cx="889000" cy="1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162692</xdr:rowOff>
    </xdr:from>
    <xdr:to>
      <xdr:col>85</xdr:col>
      <xdr:colOff>177800</xdr:colOff>
      <xdr:row>79</xdr:row>
      <xdr:rowOff>92842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77619</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160837</xdr:rowOff>
    </xdr:from>
    <xdr:to>
      <xdr:col>81</xdr:col>
      <xdr:colOff>101600</xdr:colOff>
      <xdr:row>79</xdr:row>
      <xdr:rowOff>90987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82114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142160</xdr:rowOff>
    </xdr:from>
    <xdr:to>
      <xdr:col>76</xdr:col>
      <xdr:colOff>165100</xdr:colOff>
      <xdr:row>79</xdr:row>
      <xdr:rowOff>72310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63437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0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149833</xdr:rowOff>
    </xdr:from>
    <xdr:to>
      <xdr:col>72</xdr:col>
      <xdr:colOff>38100</xdr:colOff>
      <xdr:row>77</xdr:row>
      <xdr:rowOff>79983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96510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124630</xdr:rowOff>
    </xdr:from>
    <xdr:to>
      <xdr:col>67</xdr:col>
      <xdr:colOff>101600</xdr:colOff>
      <xdr:row>78</xdr:row>
      <xdr:rowOff>54780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71307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88548</xdr:rowOff>
    </xdr:from>
    <xdr:to>
      <xdr:col>85</xdr:col>
      <xdr:colOff>127000</xdr:colOff>
      <xdr:row>97</xdr:row>
      <xdr:rowOff>103301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9198"/>
          <a:ext cx="838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103301</xdr:rowOff>
    </xdr:from>
    <xdr:to>
      <xdr:col>81</xdr:col>
      <xdr:colOff>50800</xdr:colOff>
      <xdr:row>97</xdr:row>
      <xdr:rowOff>157511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33951"/>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157511</xdr:rowOff>
    </xdr:from>
    <xdr:to>
      <xdr:col>76</xdr:col>
      <xdr:colOff>114300</xdr:colOff>
      <xdr:row>98</xdr:row>
      <xdr:rowOff>12703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88161"/>
          <a:ext cx="8890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12703</xdr:rowOff>
    </xdr:from>
    <xdr:to>
      <xdr:col>71</xdr:col>
      <xdr:colOff>177800</xdr:colOff>
      <xdr:row>98</xdr:row>
      <xdr:rowOff>33510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14803"/>
          <a:ext cx="889000" cy="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37748</xdr:rowOff>
    </xdr:from>
    <xdr:to>
      <xdr:col>85</xdr:col>
      <xdr:colOff>177800</xdr:colOff>
      <xdr:row>97</xdr:row>
      <xdr:rowOff>139348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16175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52501</xdr:rowOff>
    </xdr:from>
    <xdr:to>
      <xdr:col>81</xdr:col>
      <xdr:colOff>101600</xdr:colOff>
      <xdr:row>97</xdr:row>
      <xdr:rowOff>154101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145228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77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106711</xdr:rowOff>
    </xdr:from>
    <xdr:to>
      <xdr:col>76</xdr:col>
      <xdr:colOff>165100</xdr:colOff>
      <xdr:row>98</xdr:row>
      <xdr:rowOff>36861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27988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133353</xdr:rowOff>
    </xdr:from>
    <xdr:to>
      <xdr:col>72</xdr:col>
      <xdr:colOff>38100</xdr:colOff>
      <xdr:row>98</xdr:row>
      <xdr:rowOff>63503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54630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5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154160</xdr:rowOff>
    </xdr:from>
    <xdr:to>
      <xdr:col>67</xdr:col>
      <xdr:colOff>101600</xdr:colOff>
      <xdr:row>98</xdr:row>
      <xdr:rowOff>84310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75437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目的別の住民一人当たりコストも、性質別と同様に</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島</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村という特殊な環境にある行政区であるため、公共サービス施設の重複整備による人員配置、管理運営コストがあり、一人当たりコストは高い水準となっている。</a:t>
          </a:r>
          <a:endParaRPr lang="ja-JP" altLang="ja-JP" sz="900">
            <a:effectLst/>
          </a:endParaRPr>
        </a:p>
        <a:p>
          <a:r>
            <a:rPr kumimoji="1" lang="ja-JP" altLang="ja-JP" sz="900">
              <a:solidFill>
                <a:schemeClr val="dk1"/>
              </a:solidFill>
              <a:effectLst/>
              <a:latin typeface="+mn-lt"/>
              <a:ea typeface="+mn-ea"/>
              <a:cs typeface="+mn-cs"/>
            </a:rPr>
            <a:t>総務費は</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となった。式根島地区職員住宅新築事業、村有地法面保護工事</a:t>
          </a:r>
          <a:r>
            <a:rPr kumimoji="1" lang="ja-JP" altLang="en-US" sz="900">
              <a:solidFill>
                <a:schemeClr val="dk1"/>
              </a:solidFill>
              <a:effectLst/>
              <a:latin typeface="+mn-lt"/>
              <a:ea typeface="+mn-ea"/>
              <a:cs typeface="+mn-cs"/>
            </a:rPr>
            <a:t>、建設副産物物置場場内整備事業</a:t>
          </a:r>
          <a:r>
            <a:rPr kumimoji="1" lang="ja-JP" altLang="ja-JP" sz="900">
              <a:solidFill>
                <a:schemeClr val="dk1"/>
              </a:solidFill>
              <a:effectLst/>
              <a:latin typeface="+mn-lt"/>
              <a:ea typeface="+mn-ea"/>
              <a:cs typeface="+mn-cs"/>
            </a:rPr>
            <a:t>等が主な要因である。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民生費は</a:t>
          </a:r>
          <a:r>
            <a:rPr kumimoji="1" lang="en-US" altLang="ja-JP" sz="900">
              <a:solidFill>
                <a:schemeClr val="dk1"/>
              </a:solidFill>
              <a:effectLst/>
              <a:latin typeface="+mn-lt"/>
              <a:ea typeface="+mn-ea"/>
              <a:cs typeface="+mn-cs"/>
            </a:rPr>
            <a:t>16.0</a:t>
          </a:r>
          <a:r>
            <a:rPr kumimoji="1" lang="ja-JP" altLang="ja-JP" sz="900">
              <a:solidFill>
                <a:schemeClr val="dk1"/>
              </a:solidFill>
              <a:effectLst/>
              <a:latin typeface="+mn-lt"/>
              <a:ea typeface="+mn-ea"/>
              <a:cs typeface="+mn-cs"/>
            </a:rPr>
            <a:t>％増となった。</a:t>
          </a:r>
          <a:r>
            <a:rPr kumimoji="1" lang="ja-JP" altLang="en-US" sz="900">
              <a:solidFill>
                <a:schemeClr val="dk1"/>
              </a:solidFill>
              <a:effectLst/>
              <a:latin typeface="+mn-lt"/>
              <a:ea typeface="+mn-ea"/>
              <a:cs typeface="+mn-cs"/>
            </a:rPr>
            <a:t>式根島温泉憩の家プラットフォーム整備事業、特養ホーム運営費への助成、国保事業特別会計への助成</a:t>
          </a:r>
          <a:r>
            <a:rPr kumimoji="1" lang="ja-JP" altLang="ja-JP" sz="900">
              <a:solidFill>
                <a:schemeClr val="dk1"/>
              </a:solidFill>
              <a:effectLst/>
              <a:latin typeface="+mn-lt"/>
              <a:ea typeface="+mn-ea"/>
              <a:cs typeface="+mn-cs"/>
            </a:rPr>
            <a:t>等が主な要因である。</a:t>
          </a:r>
          <a:endParaRPr lang="ja-JP" altLang="ja-JP" sz="900">
            <a:effectLst/>
          </a:endParaRPr>
        </a:p>
        <a:p>
          <a:r>
            <a:rPr kumimoji="1" lang="ja-JP" altLang="ja-JP" sz="900">
              <a:solidFill>
                <a:schemeClr val="dk1"/>
              </a:solidFill>
              <a:effectLst/>
              <a:latin typeface="+mn-lt"/>
              <a:ea typeface="+mn-ea"/>
              <a:cs typeface="+mn-cs"/>
            </a:rPr>
            <a:t>衛生費は</a:t>
          </a:r>
          <a:r>
            <a:rPr kumimoji="1" lang="en-US" altLang="ja-JP" sz="900">
              <a:solidFill>
                <a:schemeClr val="dk1"/>
              </a:solidFill>
              <a:effectLst/>
              <a:latin typeface="+mn-lt"/>
              <a:ea typeface="+mn-ea"/>
              <a:cs typeface="+mn-cs"/>
            </a:rPr>
            <a:t>14.0</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a:t>
          </a:r>
          <a:r>
            <a:rPr kumimoji="1" lang="ja-JP" altLang="en-US" sz="900">
              <a:solidFill>
                <a:schemeClr val="dk1"/>
              </a:solidFill>
              <a:effectLst/>
              <a:latin typeface="+mn-lt"/>
              <a:ea typeface="+mn-ea"/>
              <a:cs typeface="+mn-cs"/>
            </a:rPr>
            <a:t>国保診療所特別会計への助成、廃材等処理事業、新島村一般廃棄物処理基本計画見直し事業等が主要因である</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農林水産業費は</a:t>
          </a:r>
          <a:r>
            <a:rPr kumimoji="1" lang="en-US" altLang="ja-JP" sz="900">
              <a:solidFill>
                <a:schemeClr val="dk1"/>
              </a:solidFill>
              <a:effectLst/>
              <a:latin typeface="+mn-lt"/>
              <a:ea typeface="+mn-ea"/>
              <a:cs typeface="+mn-cs"/>
            </a:rPr>
            <a:t>35.3</a:t>
          </a:r>
          <a:r>
            <a:rPr kumimoji="1" lang="ja-JP" altLang="ja-JP" sz="900">
              <a:solidFill>
                <a:schemeClr val="dk1"/>
              </a:solidFill>
              <a:effectLst/>
              <a:latin typeface="+mn-lt"/>
              <a:ea typeface="+mn-ea"/>
              <a:cs typeface="+mn-cs"/>
            </a:rPr>
            <a:t>％増となった。</a:t>
          </a:r>
          <a:r>
            <a:rPr kumimoji="1" lang="ja-JP" altLang="en-US" sz="900">
              <a:solidFill>
                <a:schemeClr val="dk1"/>
              </a:solidFill>
              <a:effectLst/>
              <a:latin typeface="+mn-lt"/>
              <a:ea typeface="+mn-ea"/>
              <a:cs typeface="+mn-cs"/>
            </a:rPr>
            <a:t>水産加工施設乾燥機更新事業、農業用水施設</a:t>
          </a:r>
          <a:r>
            <a:rPr kumimoji="1" lang="en-US" altLang="ja-JP" sz="900">
              <a:solidFill>
                <a:schemeClr val="dk1"/>
              </a:solidFill>
              <a:effectLst/>
              <a:latin typeface="+mn-lt"/>
              <a:ea typeface="+mn-ea"/>
              <a:cs typeface="+mn-cs"/>
            </a:rPr>
            <a:t>DX</a:t>
          </a:r>
          <a:r>
            <a:rPr kumimoji="1" lang="ja-JP" altLang="en-US" sz="900">
              <a:solidFill>
                <a:schemeClr val="dk1"/>
              </a:solidFill>
              <a:effectLst/>
              <a:latin typeface="+mn-lt"/>
              <a:ea typeface="+mn-ea"/>
              <a:cs typeface="+mn-cs"/>
            </a:rPr>
            <a:t>化事業</a:t>
          </a:r>
          <a:r>
            <a:rPr kumimoji="1" lang="ja-JP" altLang="ja-JP" sz="900">
              <a:solidFill>
                <a:schemeClr val="dk1"/>
              </a:solidFill>
              <a:effectLst/>
              <a:latin typeface="+mn-lt"/>
              <a:ea typeface="+mn-ea"/>
              <a:cs typeface="+mn-cs"/>
            </a:rPr>
            <a:t>等が主な要因である。</a:t>
          </a:r>
          <a:endParaRPr lang="ja-JP" altLang="ja-JP" sz="900">
            <a:effectLst/>
          </a:endParaRPr>
        </a:p>
        <a:p>
          <a:r>
            <a:rPr kumimoji="1" lang="ja-JP" altLang="ja-JP" sz="900">
              <a:solidFill>
                <a:schemeClr val="dk1"/>
              </a:solidFill>
              <a:effectLst/>
              <a:latin typeface="+mn-lt"/>
              <a:ea typeface="+mn-ea"/>
              <a:cs typeface="+mn-cs"/>
            </a:rPr>
            <a:t>商工費は</a:t>
          </a:r>
          <a:r>
            <a:rPr kumimoji="1" lang="en-US" altLang="ja-JP" sz="900">
              <a:solidFill>
                <a:schemeClr val="dk1"/>
              </a:solidFill>
              <a:effectLst/>
              <a:latin typeface="+mn-lt"/>
              <a:ea typeface="+mn-ea"/>
              <a:cs typeface="+mn-cs"/>
            </a:rPr>
            <a:t>14.2</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となった。湯の浜露天温泉大規模改修工事、</a:t>
          </a:r>
          <a:r>
            <a:rPr kumimoji="1" lang="ja-JP" altLang="en-US" sz="900">
              <a:solidFill>
                <a:schemeClr val="dk1"/>
              </a:solidFill>
              <a:effectLst/>
              <a:latin typeface="+mn-lt"/>
              <a:ea typeface="+mn-ea"/>
              <a:cs typeface="+mn-cs"/>
            </a:rPr>
            <a:t>新型コロナ対策誘致誘客宣伝事業</a:t>
          </a:r>
          <a:r>
            <a:rPr kumimoji="1" lang="ja-JP" altLang="ja-JP" sz="900">
              <a:solidFill>
                <a:schemeClr val="dk1"/>
              </a:solidFill>
              <a:effectLst/>
              <a:latin typeface="+mn-lt"/>
              <a:ea typeface="+mn-ea"/>
              <a:cs typeface="+mn-cs"/>
            </a:rPr>
            <a:t>等</a:t>
          </a:r>
          <a:r>
            <a:rPr kumimoji="1" lang="ja-JP" altLang="en-US" sz="900">
              <a:solidFill>
                <a:schemeClr val="dk1"/>
              </a:solidFill>
              <a:effectLst/>
              <a:latin typeface="+mn-lt"/>
              <a:ea typeface="+mn-ea"/>
              <a:cs typeface="+mn-cs"/>
            </a:rPr>
            <a:t>の完了</a:t>
          </a:r>
          <a:r>
            <a:rPr kumimoji="1" lang="ja-JP" altLang="ja-JP" sz="900">
              <a:solidFill>
                <a:schemeClr val="dk1"/>
              </a:solidFill>
              <a:effectLst/>
              <a:latin typeface="+mn-lt"/>
              <a:ea typeface="+mn-ea"/>
              <a:cs typeface="+mn-cs"/>
            </a:rPr>
            <a:t>が主な要因である。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土木費は</a:t>
          </a:r>
          <a:r>
            <a:rPr kumimoji="1" lang="en-US" altLang="ja-JP" sz="900">
              <a:solidFill>
                <a:schemeClr val="dk1"/>
              </a:solidFill>
              <a:effectLst/>
              <a:latin typeface="+mn-lt"/>
              <a:ea typeface="+mn-ea"/>
              <a:cs typeface="+mn-cs"/>
            </a:rPr>
            <a:t>3.9</a:t>
          </a:r>
          <a:r>
            <a:rPr kumimoji="1" lang="ja-JP" altLang="ja-JP" sz="900">
              <a:solidFill>
                <a:schemeClr val="dk1"/>
              </a:solidFill>
              <a:effectLst/>
              <a:latin typeface="+mn-lt"/>
              <a:ea typeface="+mn-ea"/>
              <a:cs typeface="+mn-cs"/>
            </a:rPr>
            <a:t>％増となった。</a:t>
          </a:r>
          <a:r>
            <a:rPr kumimoji="1" lang="ja-JP" altLang="en-US" sz="900">
              <a:solidFill>
                <a:schemeClr val="dk1"/>
              </a:solidFill>
              <a:effectLst/>
              <a:latin typeface="+mn-lt"/>
              <a:ea typeface="+mn-ea"/>
              <a:cs typeface="+mn-cs"/>
            </a:rPr>
            <a:t>新堀川沈砂池覆工板改修工事、九兵ヱ宮藤線外</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路線側溝改修工事、村道無電柱化事業等の実施が主要因である。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消防費は</a:t>
          </a:r>
          <a:r>
            <a:rPr kumimoji="1" lang="en-US" altLang="ja-JP" sz="900">
              <a:solidFill>
                <a:schemeClr val="dk1"/>
              </a:solidFill>
              <a:effectLst/>
              <a:latin typeface="+mn-lt"/>
              <a:ea typeface="+mn-ea"/>
              <a:cs typeface="+mn-cs"/>
            </a:rPr>
            <a:t>16.7</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となった。消防団が使用する</a:t>
          </a:r>
          <a:r>
            <a:rPr kumimoji="1" lang="en-US" altLang="ja-JP" sz="900">
              <a:solidFill>
                <a:schemeClr val="dk1"/>
              </a:solidFill>
              <a:effectLst/>
              <a:latin typeface="+mn-lt"/>
              <a:ea typeface="+mn-ea"/>
              <a:cs typeface="+mn-cs"/>
            </a:rPr>
            <a:t>B3</a:t>
          </a:r>
          <a:r>
            <a:rPr kumimoji="1" lang="ja-JP" altLang="ja-JP" sz="900">
              <a:solidFill>
                <a:schemeClr val="dk1"/>
              </a:solidFill>
              <a:effectLst/>
              <a:latin typeface="+mn-lt"/>
              <a:ea typeface="+mn-ea"/>
              <a:cs typeface="+mn-cs"/>
            </a:rPr>
            <a:t>級小型動力付積載車の購入</a:t>
          </a:r>
          <a:r>
            <a:rPr kumimoji="1" lang="ja-JP" altLang="en-US" sz="900">
              <a:solidFill>
                <a:schemeClr val="dk1"/>
              </a:solidFill>
              <a:effectLst/>
              <a:latin typeface="+mn-lt"/>
              <a:ea typeface="+mn-ea"/>
              <a:cs typeface="+mn-cs"/>
            </a:rPr>
            <a:t>完了</a:t>
          </a:r>
          <a:r>
            <a:rPr kumimoji="1" lang="ja-JP" altLang="ja-JP" sz="900">
              <a:solidFill>
                <a:schemeClr val="dk1"/>
              </a:solidFill>
              <a:effectLst/>
              <a:latin typeface="+mn-lt"/>
              <a:ea typeface="+mn-ea"/>
              <a:cs typeface="+mn-cs"/>
            </a:rPr>
            <a:t>が主な要因である。消防団車両については</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台維持しており、更新時期には複数年に渡り多額の経費を要するため、今後は車両状況を見ながら車両のみ又はポンプのみの更新も考慮し進めていく。</a:t>
          </a:r>
          <a:endParaRPr lang="ja-JP" altLang="ja-JP" sz="900">
            <a:effectLst/>
          </a:endParaRPr>
        </a:p>
        <a:p>
          <a:r>
            <a:rPr kumimoji="1" lang="ja-JP" altLang="ja-JP" sz="900">
              <a:solidFill>
                <a:schemeClr val="dk1"/>
              </a:solidFill>
              <a:effectLst/>
              <a:latin typeface="+mn-lt"/>
              <a:ea typeface="+mn-ea"/>
              <a:cs typeface="+mn-cs"/>
            </a:rPr>
            <a:t>教育費は</a:t>
          </a:r>
          <a:r>
            <a:rPr kumimoji="1" lang="en-US" altLang="ja-JP" sz="900">
              <a:solidFill>
                <a:schemeClr val="dk1"/>
              </a:solidFill>
              <a:effectLst/>
              <a:latin typeface="+mn-lt"/>
              <a:ea typeface="+mn-ea"/>
              <a:cs typeface="+mn-cs"/>
            </a:rPr>
            <a:t>24.0</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となった。主な要因は、</a:t>
          </a:r>
          <a:r>
            <a:rPr kumimoji="1" lang="ja-JP" altLang="en-US" sz="900">
              <a:solidFill>
                <a:schemeClr val="dk1"/>
              </a:solidFill>
              <a:effectLst/>
              <a:latin typeface="+mn-lt"/>
              <a:ea typeface="+mn-ea"/>
              <a:cs typeface="+mn-cs"/>
            </a:rPr>
            <a:t>式根島教職員住宅新築事業、給食センター施設改修工事、式根島小中学校劣化調査業務委託等の実施である</a:t>
          </a:r>
          <a:r>
            <a:rPr kumimoji="1" lang="ja-JP" altLang="ja-JP" sz="900">
              <a:solidFill>
                <a:schemeClr val="dk1"/>
              </a:solidFill>
              <a:effectLst/>
              <a:latin typeface="+mn-lt"/>
              <a:ea typeface="+mn-ea"/>
              <a:cs typeface="+mn-cs"/>
            </a:rPr>
            <a:t>。　　　公債費は</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％増となった。</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年度借入の災害対策債の償還開始等が主な要因である。</a:t>
          </a:r>
          <a:endParaRPr lang="ja-JP" altLang="ja-JP" sz="900">
            <a:effectLst/>
          </a:endParaRPr>
        </a:p>
        <a:p>
          <a:r>
            <a:rPr kumimoji="1" lang="ja-JP" altLang="ja-JP" sz="900">
              <a:solidFill>
                <a:schemeClr val="dk1"/>
              </a:solidFill>
              <a:effectLst/>
              <a:latin typeface="+mn-lt"/>
              <a:ea typeface="+mn-ea"/>
              <a:cs typeface="+mn-cs"/>
            </a:rPr>
            <a:t>健全な財政運営のため、経常経費の削減を図ることを維持し、影響が大きい普通建設事業について可能な限り年度間の平準化を図り有利起債の活用など、将来負担軽減を見越した事業検討を進める必要があ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財政調整基金残高は、</a:t>
          </a:r>
          <a:r>
            <a:rPr kumimoji="1" lang="en-US" altLang="ja-JP" sz="1000">
              <a:solidFill>
                <a:schemeClr val="dk1"/>
              </a:solidFill>
              <a:effectLst/>
              <a:latin typeface="+mn-lt"/>
              <a:ea typeface="+mn-ea"/>
              <a:cs typeface="+mn-cs"/>
            </a:rPr>
            <a:t>4.77</a:t>
          </a:r>
          <a:r>
            <a:rPr kumimoji="1" lang="ja-JP" altLang="ja-JP" sz="1000">
              <a:solidFill>
                <a:schemeClr val="dk1"/>
              </a:solidFill>
              <a:effectLst/>
              <a:latin typeface="+mn-lt"/>
              <a:ea typeface="+mn-ea"/>
              <a:cs typeface="+mn-cs"/>
            </a:rPr>
            <a:t>ポイント増（前年度比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10.95</a:t>
          </a:r>
          <a:r>
            <a:rPr kumimoji="1" lang="ja-JP" altLang="ja-JP" sz="1000">
              <a:solidFill>
                <a:schemeClr val="dk1"/>
              </a:solidFill>
              <a:effectLst/>
              <a:latin typeface="+mn-lt"/>
              <a:ea typeface="+mn-ea"/>
              <a:cs typeface="+mn-cs"/>
            </a:rPr>
            <a:t>ポイント）とな</a:t>
          </a:r>
          <a:r>
            <a:rPr kumimoji="1" lang="ja-JP" altLang="en-US" sz="1000">
              <a:solidFill>
                <a:schemeClr val="dk1"/>
              </a:solidFill>
              <a:effectLst/>
              <a:latin typeface="+mn-lt"/>
              <a:ea typeface="+mn-ea"/>
              <a:cs typeface="+mn-cs"/>
            </a:rPr>
            <a:t>り、物価高騰の影響を多方面で受けたが</a:t>
          </a:r>
          <a:r>
            <a:rPr kumimoji="1" lang="ja-JP" altLang="ja-JP" sz="1000">
              <a:solidFill>
                <a:schemeClr val="dk1"/>
              </a:solidFill>
              <a:effectLst/>
              <a:latin typeface="+mn-lt"/>
              <a:ea typeface="+mn-ea"/>
              <a:cs typeface="+mn-cs"/>
            </a:rPr>
            <a:t>、実質収支額</a:t>
          </a:r>
          <a:r>
            <a:rPr kumimoji="1" lang="en-US" altLang="ja-JP" sz="1000">
              <a:solidFill>
                <a:schemeClr val="dk1"/>
              </a:solidFill>
              <a:effectLst/>
              <a:latin typeface="+mn-lt"/>
              <a:ea typeface="+mn-ea"/>
              <a:cs typeface="+mn-cs"/>
            </a:rPr>
            <a:t>0.36</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の微増</a:t>
          </a:r>
          <a:r>
            <a:rPr kumimoji="1" lang="ja-JP" altLang="ja-JP" sz="1000">
              <a:solidFill>
                <a:schemeClr val="dk1"/>
              </a:solidFill>
              <a:effectLst/>
              <a:latin typeface="+mn-lt"/>
              <a:ea typeface="+mn-ea"/>
              <a:cs typeface="+mn-cs"/>
            </a:rPr>
            <a:t>、実質単年度収支</a:t>
          </a:r>
          <a:r>
            <a:rPr kumimoji="1" lang="en-US" altLang="ja-JP" sz="1000">
              <a:solidFill>
                <a:schemeClr val="dk1"/>
              </a:solidFill>
              <a:effectLst/>
              <a:latin typeface="+mn-lt"/>
              <a:ea typeface="+mn-ea"/>
              <a:cs typeface="+mn-cs"/>
            </a:rPr>
            <a:t>7.54</a:t>
          </a:r>
          <a:r>
            <a:rPr kumimoji="1" lang="ja-JP" altLang="ja-JP" sz="1000">
              <a:solidFill>
                <a:schemeClr val="dk1"/>
              </a:solidFill>
              <a:effectLst/>
              <a:latin typeface="+mn-lt"/>
              <a:ea typeface="+mn-ea"/>
              <a:cs typeface="+mn-cs"/>
            </a:rPr>
            <a:t>ポイント減となった。</a:t>
          </a:r>
          <a:endParaRPr lang="ja-JP" altLang="ja-JP" sz="1000">
            <a:effectLst/>
          </a:endParaRPr>
        </a:p>
        <a:p>
          <a:r>
            <a:rPr kumimoji="1" lang="ja-JP" altLang="en-US" sz="1000">
              <a:solidFill>
                <a:schemeClr val="dk1"/>
              </a:solidFill>
              <a:effectLst/>
              <a:latin typeface="+mn-lt"/>
              <a:ea typeface="+mn-ea"/>
              <a:cs typeface="+mn-cs"/>
            </a:rPr>
            <a:t>物価高騰による各経費の上振れや</a:t>
          </a:r>
          <a:r>
            <a:rPr kumimoji="1" lang="ja-JP" altLang="ja-JP" sz="1000">
              <a:solidFill>
                <a:schemeClr val="dk1"/>
              </a:solidFill>
              <a:effectLst/>
              <a:latin typeface="+mn-lt"/>
              <a:ea typeface="+mn-ea"/>
              <a:cs typeface="+mn-cs"/>
            </a:rPr>
            <a:t>新規事業開始の際に残高等が大きく減少しないよう、各事業において財源の確保を行うなどし、基金の取崩しを抑え、将来の需要に柔軟に対応が図れるよう基金の積立てを行っていく必要がある。</a:t>
          </a:r>
          <a:endParaRPr lang="ja-JP" altLang="ja-JP" sz="1000">
            <a:effectLst/>
          </a:endParaRPr>
        </a:p>
        <a:p>
          <a:r>
            <a:rPr kumimoji="1" lang="ja-JP" altLang="ja-JP" sz="1000">
              <a:solidFill>
                <a:schemeClr val="dk1"/>
              </a:solidFill>
              <a:effectLst/>
              <a:latin typeface="+mn-lt"/>
              <a:ea typeface="+mn-ea"/>
              <a:cs typeface="+mn-cs"/>
            </a:rPr>
            <a:t>人口減少等により厳しい状況ではあるが適正な計画、予算管理が必要となっている。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現状では、一般会計からの赤字補てんにより数値上赤字が生じている会計はない。</a:t>
          </a:r>
          <a:endParaRPr lang="ja-JP" altLang="ja-JP" sz="1400">
            <a:effectLst/>
          </a:endParaRPr>
        </a:p>
        <a:p>
          <a:r>
            <a:rPr kumimoji="1" lang="ja-JP" altLang="ja-JP" sz="1100">
              <a:solidFill>
                <a:schemeClr val="dk1"/>
              </a:solidFill>
              <a:effectLst/>
              <a:latin typeface="+mn-lt"/>
              <a:ea typeface="+mn-ea"/>
              <a:cs typeface="+mn-cs"/>
            </a:rPr>
            <a:t>介護保険事業会計では、新型コロナウイルス感染症の影響によるサービス給付減少が続き比率は微減したが、黒字額を維持している。</a:t>
          </a:r>
          <a:endParaRPr lang="ja-JP" altLang="ja-JP" sz="1400">
            <a:effectLst/>
          </a:endParaRPr>
        </a:p>
        <a:p>
          <a:r>
            <a:rPr kumimoji="1" lang="ja-JP" altLang="ja-JP" sz="1100">
              <a:solidFill>
                <a:schemeClr val="dk1"/>
              </a:solidFill>
              <a:effectLst/>
              <a:latin typeface="+mn-lt"/>
              <a:ea typeface="+mn-ea"/>
              <a:cs typeface="+mn-cs"/>
            </a:rPr>
            <a:t>国保事業会計においては、都標準税率を目標に毎年料率改定を行っており、収支改善を図っているところである。赤字繰出額は前年度より減少したが、未だ多額の赤字繰出しを行っている。</a:t>
          </a:r>
          <a:endParaRPr lang="ja-JP" altLang="ja-JP" sz="1400">
            <a:effectLst/>
          </a:endParaRPr>
        </a:p>
        <a:p>
          <a:r>
            <a:rPr kumimoji="1" lang="ja-JP" altLang="ja-JP" sz="1100">
              <a:solidFill>
                <a:schemeClr val="dk1"/>
              </a:solidFill>
              <a:effectLst/>
              <a:latin typeface="+mn-lt"/>
              <a:ea typeface="+mn-ea"/>
              <a:cs typeface="+mn-cs"/>
            </a:rPr>
            <a:t>簡易水道事業会計は、単独での黒字会計を維持しているが、高齢化や人口減少、節水意識の向上等による使用料収入の減少が続き収支状況は悪化しており、基金残高も減少してきている。更に</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年度から公営企業会計</a:t>
          </a:r>
          <a:r>
            <a:rPr kumimoji="1" lang="ja-JP" altLang="en-US" sz="1100">
              <a:solidFill>
                <a:schemeClr val="dk1"/>
              </a:solidFill>
              <a:effectLst/>
              <a:latin typeface="+mn-lt"/>
              <a:ea typeface="+mn-ea"/>
              <a:cs typeface="+mn-cs"/>
            </a:rPr>
            <a:t>へ移行し、</a:t>
          </a:r>
          <a:r>
            <a:rPr kumimoji="1" lang="ja-JP" altLang="ja-JP" sz="1100">
              <a:solidFill>
                <a:schemeClr val="dk1"/>
              </a:solidFill>
              <a:effectLst/>
              <a:latin typeface="+mn-lt"/>
              <a:ea typeface="+mn-ea"/>
              <a:cs typeface="+mn-cs"/>
            </a:rPr>
            <a:t>苦しい経営となることが予想される。</a:t>
          </a:r>
          <a:endParaRPr lang="ja-JP" altLang="ja-JP" sz="1400">
            <a:effectLst/>
          </a:endParaRPr>
        </a:p>
        <a:p>
          <a:r>
            <a:rPr kumimoji="1" lang="ja-JP" altLang="ja-JP" sz="1100">
              <a:solidFill>
                <a:schemeClr val="dk1"/>
              </a:solidFill>
              <a:effectLst/>
              <a:latin typeface="+mn-lt"/>
              <a:ea typeface="+mn-ea"/>
              <a:cs typeface="+mn-cs"/>
            </a:rPr>
            <a:t>診療所会計では、高齢化及び人口減少による診療収入の減、人件費・運営費等の増により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年度以降は赤字経営となっている。</a:t>
          </a:r>
          <a:endParaRPr lang="ja-JP" altLang="ja-JP" sz="1400">
            <a:effectLst/>
          </a:endParaRPr>
        </a:p>
        <a:p>
          <a:r>
            <a:rPr kumimoji="1" lang="ja-JP" altLang="ja-JP" sz="1100">
              <a:solidFill>
                <a:schemeClr val="dk1"/>
              </a:solidFill>
              <a:effectLst/>
              <a:latin typeface="+mn-lt"/>
              <a:ea typeface="+mn-ea"/>
              <a:cs typeface="+mn-cs"/>
            </a:rPr>
            <a:t>下水道事業では、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年度から式根島地区の整備工事が始ま</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、開始から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年連続で事業繰り越しとなるなど、事業進捗遅延が発生し全体事業期間も延伸している。物価高騰の影響も大きく、</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年度から公営企業会計</a:t>
          </a:r>
          <a:r>
            <a:rPr kumimoji="1" lang="ja-JP" altLang="en-US" sz="1100">
              <a:solidFill>
                <a:schemeClr val="dk1"/>
              </a:solidFill>
              <a:effectLst/>
              <a:latin typeface="+mn-lt"/>
              <a:ea typeface="+mn-ea"/>
              <a:cs typeface="+mn-cs"/>
            </a:rPr>
            <a:t>へ移行し</a:t>
          </a:r>
          <a:r>
            <a:rPr kumimoji="1" lang="ja-JP" altLang="ja-JP" sz="1100">
              <a:solidFill>
                <a:schemeClr val="dk1"/>
              </a:solidFill>
              <a:effectLst/>
              <a:latin typeface="+mn-lt"/>
              <a:ea typeface="+mn-ea"/>
              <a:cs typeface="+mn-cs"/>
            </a:rPr>
            <a:t>今後更なる経費の増が懸念されている。</a:t>
          </a:r>
          <a:endParaRPr lang="ja-JP" altLang="ja-JP" sz="1400">
            <a:effectLst/>
          </a:endParaRPr>
        </a:p>
        <a:p>
          <a:r>
            <a:rPr kumimoji="1" lang="ja-JP" altLang="ja-JP" sz="1100">
              <a:solidFill>
                <a:schemeClr val="dk1"/>
              </a:solidFill>
              <a:effectLst/>
              <a:latin typeface="+mn-lt"/>
              <a:ea typeface="+mn-ea"/>
              <a:cs typeface="+mn-cs"/>
            </a:rPr>
            <a:t>特別会計においては、使用料・税等改定を行い収入の確保に努め、堅実な事業実施、経営を行う必要がある。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年度に借り入れた</a:t>
          </a:r>
          <a:r>
            <a:rPr kumimoji="1" lang="ja-JP" altLang="en-US" sz="1100">
              <a:solidFill>
                <a:schemeClr val="dk1"/>
              </a:solidFill>
              <a:effectLst/>
              <a:latin typeface="+mn-lt"/>
              <a:ea typeface="+mn-ea"/>
              <a:cs typeface="+mn-cs"/>
            </a:rPr>
            <a:t>単独災害対策債</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）、辺地債（</a:t>
          </a:r>
          <a:r>
            <a:rPr kumimoji="1" lang="ja-JP" altLang="en-US" sz="1100">
              <a:solidFill>
                <a:schemeClr val="dk1"/>
              </a:solidFill>
              <a:effectLst/>
              <a:latin typeface="+mn-lt"/>
              <a:ea typeface="+mn-ea"/>
              <a:cs typeface="+mn-cs"/>
            </a:rPr>
            <a:t>若郷コミュニティセンター建設、製氷貯氷冷凍冷蔵施設改修工事、ガラスミュージアム大規模改修工事）</a:t>
          </a:r>
          <a:r>
            <a:rPr kumimoji="1" lang="ja-JP" altLang="ja-JP" sz="1100">
              <a:solidFill>
                <a:schemeClr val="dk1"/>
              </a:solidFill>
              <a:effectLst/>
              <a:latin typeface="+mn-lt"/>
              <a:ea typeface="+mn-ea"/>
              <a:cs typeface="+mn-cs"/>
            </a:rPr>
            <a:t>の元金償還開始等により元利償還金等が増加した。</a:t>
          </a:r>
          <a:endParaRPr lang="ja-JP" altLang="ja-JP" sz="1400">
            <a:effectLst/>
          </a:endParaRPr>
        </a:p>
        <a:p>
          <a:r>
            <a:rPr kumimoji="1" lang="ja-JP" altLang="ja-JP" sz="1100">
              <a:solidFill>
                <a:schemeClr val="dk1"/>
              </a:solidFill>
              <a:effectLst/>
              <a:latin typeface="+mn-lt"/>
              <a:ea typeface="+mn-ea"/>
              <a:cs typeface="+mn-cs"/>
            </a:rPr>
            <a:t>上記借入に伴い算入公債費等は増加したが、元利償還金等と算入公債費の差分により、実質公債費率の分子は増加した。</a:t>
          </a:r>
          <a:endParaRPr lang="ja-JP" altLang="ja-JP" sz="1400">
            <a:effectLst/>
          </a:endParaRPr>
        </a:p>
        <a:p>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年度に借り入れた辺地債（若郷コミュニティセンター建設</a:t>
          </a:r>
          <a:r>
            <a:rPr kumimoji="1" lang="ja-JP" altLang="en-US" sz="1100">
              <a:solidFill>
                <a:schemeClr val="dk1"/>
              </a:solidFill>
              <a:effectLst/>
              <a:latin typeface="+mn-lt"/>
              <a:ea typeface="+mn-ea"/>
              <a:cs typeface="+mn-cs"/>
            </a:rPr>
            <a:t>、村道維持補修等</a:t>
          </a:r>
          <a:r>
            <a:rPr kumimoji="1" lang="ja-JP" altLang="ja-JP" sz="1100">
              <a:solidFill>
                <a:schemeClr val="dk1"/>
              </a:solidFill>
              <a:effectLst/>
              <a:latin typeface="+mn-lt"/>
              <a:ea typeface="+mn-ea"/>
              <a:cs typeface="+mn-cs"/>
            </a:rPr>
            <a:t>）の元金償還が</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年度から開始するため、今後元利償還金の増加が見込まれる。</a:t>
          </a:r>
          <a:endParaRPr lang="ja-JP" altLang="ja-JP" sz="1400">
            <a:effectLst/>
          </a:endParaRPr>
        </a:p>
        <a:p>
          <a:r>
            <a:rPr kumimoji="1" lang="ja-JP" altLang="ja-JP" sz="1100">
              <a:solidFill>
                <a:schemeClr val="dk1"/>
              </a:solidFill>
              <a:effectLst/>
              <a:latin typeface="+mn-lt"/>
              <a:ea typeface="+mn-ea"/>
              <a:cs typeface="+mn-cs"/>
            </a:rPr>
            <a:t>有利起債の活用、適切な基金充当等により健全な財政運営に努める必要がある。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満期一括償還地方債の借入実績が無いため、積立て実績無し。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将来負担比率の分子の減は、一般会計等に係る地方債現在高の減と充当可能基金の増が主な要因である。</a:t>
          </a:r>
          <a:endParaRPr lang="ja-JP" altLang="ja-JP" sz="1400">
            <a:effectLst/>
          </a:endParaRPr>
        </a:p>
        <a:p>
          <a:r>
            <a:rPr kumimoji="1" lang="ja-JP" altLang="ja-JP" sz="1100">
              <a:solidFill>
                <a:schemeClr val="dk1"/>
              </a:solidFill>
              <a:effectLst/>
              <a:latin typeface="+mn-lt"/>
              <a:ea typeface="+mn-ea"/>
              <a:cs typeface="+mn-cs"/>
            </a:rPr>
            <a:t>今年度も前年度に引き続き地方債償還額が借入額を上回ったため現在高</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は増加したが</a:t>
          </a:r>
          <a:r>
            <a:rPr kumimoji="1" lang="ja-JP" altLang="ja-JP" sz="1100">
              <a:solidFill>
                <a:schemeClr val="dk1"/>
              </a:solidFill>
              <a:effectLst/>
              <a:latin typeface="+mn-lt"/>
              <a:ea typeface="+mn-ea"/>
              <a:cs typeface="+mn-cs"/>
            </a:rPr>
            <a:t>、将来負担額は微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物価高騰の影響から、今後も大きく費用の増加が見込まれる。</a:t>
          </a:r>
          <a:endParaRPr lang="ja-JP" altLang="ja-JP" sz="1400">
            <a:effectLst/>
          </a:endParaRPr>
        </a:p>
        <a:p>
          <a:r>
            <a:rPr kumimoji="1" lang="ja-JP" altLang="ja-JP" sz="1100">
              <a:solidFill>
                <a:schemeClr val="dk1"/>
              </a:solidFill>
              <a:effectLst/>
              <a:latin typeface="+mn-lt"/>
              <a:ea typeface="+mn-ea"/>
              <a:cs typeface="+mn-cs"/>
            </a:rPr>
            <a:t>このため、辺地債、過疎債等の有利起債の活用を図るとともに、可能な限り基金の繰戻し積立てを行い、指標と逸脱しないよう健全な財政運営に努める必要がある。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財政調整基金の取り崩しがあったものの、庁舎建設基金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憶</a:t>
          </a:r>
          <a:r>
            <a:rPr kumimoji="1" lang="ja-JP" altLang="ja-JP" sz="1100">
              <a:solidFill>
                <a:schemeClr val="dk1"/>
              </a:solidFill>
              <a:effectLst/>
              <a:latin typeface="+mn-lt"/>
              <a:ea typeface="+mn-ea"/>
              <a:cs typeface="+mn-cs"/>
            </a:rPr>
            <a:t>円を積み立てており、普通会計合計で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en-US" sz="1100">
              <a:solidFill>
                <a:schemeClr val="dk1"/>
              </a:solidFill>
              <a:effectLst/>
              <a:latin typeface="+mn-lt"/>
              <a:ea typeface="+mn-ea"/>
              <a:cs typeface="+mn-cs"/>
            </a:rPr>
            <a:t>物価高騰の影響を大きく受け歳出削減が難しい状態ではあったが、</a:t>
          </a:r>
          <a:r>
            <a:rPr kumimoji="1" lang="ja-JP" altLang="ja-JP" sz="1100">
              <a:solidFill>
                <a:schemeClr val="dk1"/>
              </a:solidFill>
              <a:effectLst/>
              <a:latin typeface="+mn-lt"/>
              <a:ea typeface="+mn-ea"/>
              <a:cs typeface="+mn-cs"/>
            </a:rPr>
            <a:t>コロナ</a:t>
          </a:r>
          <a:r>
            <a:rPr kumimoji="1" lang="ja-JP" altLang="en-US" sz="1100">
              <a:solidFill>
                <a:schemeClr val="dk1"/>
              </a:solidFill>
              <a:effectLst/>
              <a:latin typeface="+mn-lt"/>
              <a:ea typeface="+mn-ea"/>
              <a:cs typeface="+mn-cs"/>
            </a:rPr>
            <a:t>を機に</a:t>
          </a:r>
          <a:r>
            <a:rPr kumimoji="1" lang="ja-JP" altLang="ja-JP" sz="1100">
              <a:solidFill>
                <a:schemeClr val="dk1"/>
              </a:solidFill>
              <a:effectLst/>
              <a:latin typeface="+mn-lt"/>
              <a:ea typeface="+mn-ea"/>
              <a:cs typeface="+mn-cs"/>
            </a:rPr>
            <a:t>縮小していた各種事業も徐々に再開させ</a:t>
          </a:r>
          <a:r>
            <a:rPr kumimoji="1" lang="ja-JP" altLang="en-US" sz="1100">
              <a:solidFill>
                <a:schemeClr val="dk1"/>
              </a:solidFill>
              <a:effectLst/>
              <a:latin typeface="+mn-lt"/>
              <a:ea typeface="+mn-ea"/>
              <a:cs typeface="+mn-cs"/>
            </a:rPr>
            <a:t>ることができ</a:t>
          </a:r>
          <a:r>
            <a:rPr kumimoji="1" lang="ja-JP" altLang="ja-JP" sz="1100">
              <a:solidFill>
                <a:schemeClr val="dk1"/>
              </a:solidFill>
              <a:effectLst/>
              <a:latin typeface="+mn-lt"/>
              <a:ea typeface="+mn-ea"/>
              <a:cs typeface="+mn-cs"/>
            </a:rPr>
            <a:t>、国・都補助金の活用により一般財源充当額を減少できたことが要因である。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ヵ年減少を続けていたが、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残高増加</a:t>
          </a:r>
          <a:r>
            <a:rPr kumimoji="1" lang="ja-JP" altLang="en-US" sz="1100">
              <a:solidFill>
                <a:schemeClr val="dk1"/>
              </a:solidFill>
              <a:effectLst/>
              <a:latin typeface="+mn-lt"/>
              <a:ea typeface="+mn-ea"/>
              <a:cs typeface="+mn-cs"/>
            </a:rPr>
            <a:t>を維持できている</a:t>
          </a:r>
          <a:r>
            <a:rPr kumimoji="1" lang="ja-JP" altLang="ja-JP" sz="1100">
              <a:solidFill>
                <a:schemeClr val="dk1"/>
              </a:solidFill>
              <a:effectLst/>
              <a:latin typeface="+mn-lt"/>
              <a:ea typeface="+mn-ea"/>
              <a:cs typeface="+mn-cs"/>
            </a:rPr>
            <a:t>。しかし、新型コロナ感染症拡大による事業中止等の一過性の要因</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、根本的な財務体質の改善を図る必要がある。</a:t>
          </a:r>
          <a:endParaRPr lang="ja-JP" altLang="ja-JP" sz="1400">
            <a:effectLst/>
          </a:endParaRPr>
        </a:p>
        <a:p>
          <a:r>
            <a:rPr kumimoji="1" lang="ja-JP" altLang="ja-JP" sz="1100">
              <a:solidFill>
                <a:schemeClr val="dk1"/>
              </a:solidFill>
              <a:effectLst/>
              <a:latin typeface="+mn-lt"/>
              <a:ea typeface="+mn-ea"/>
              <a:cs typeface="+mn-cs"/>
            </a:rPr>
            <a:t>今後においても連絡船更新事業及び庁舎移転等の大型事業に備え基金積立が必要となる。</a:t>
          </a:r>
          <a:endParaRPr lang="ja-JP" altLang="ja-JP" sz="1400">
            <a:effectLst/>
          </a:endParaRPr>
        </a:p>
        <a:p>
          <a:r>
            <a:rPr kumimoji="1" lang="ja-JP" altLang="ja-JP" sz="1100">
              <a:solidFill>
                <a:schemeClr val="dk1"/>
              </a:solidFill>
              <a:effectLst/>
              <a:latin typeface="+mn-lt"/>
              <a:ea typeface="+mn-ea"/>
              <a:cs typeface="+mn-cs"/>
            </a:rPr>
            <a:t>昨今の物価高騰</a:t>
          </a:r>
          <a:r>
            <a:rPr kumimoji="1" lang="ja-JP" altLang="en-US" sz="1100">
              <a:solidFill>
                <a:schemeClr val="dk1"/>
              </a:solidFill>
              <a:effectLst/>
              <a:latin typeface="+mn-lt"/>
              <a:ea typeface="+mn-ea"/>
              <a:cs typeface="+mn-cs"/>
            </a:rPr>
            <a:t>は歯止めがかからず、そ</a:t>
          </a:r>
          <a:r>
            <a:rPr kumimoji="1" lang="ja-JP" altLang="ja-JP" sz="1100">
              <a:solidFill>
                <a:schemeClr val="dk1"/>
              </a:solidFill>
              <a:effectLst/>
              <a:latin typeface="+mn-lt"/>
              <a:ea typeface="+mn-ea"/>
              <a:cs typeface="+mn-cs"/>
            </a:rPr>
            <a:t>の影響</a:t>
          </a:r>
          <a:r>
            <a:rPr kumimoji="1" lang="ja-JP" altLang="en-US" sz="1100">
              <a:solidFill>
                <a:schemeClr val="dk1"/>
              </a:solidFill>
              <a:effectLst/>
              <a:latin typeface="+mn-lt"/>
              <a:ea typeface="+mn-ea"/>
              <a:cs typeface="+mn-cs"/>
            </a:rPr>
            <a:t>は多方面に渡っており</a:t>
          </a:r>
          <a:r>
            <a:rPr kumimoji="1" lang="ja-JP" altLang="ja-JP" sz="1100">
              <a:solidFill>
                <a:schemeClr val="dk1"/>
              </a:solidFill>
              <a:effectLst/>
              <a:latin typeface="+mn-lt"/>
              <a:ea typeface="+mn-ea"/>
              <a:cs typeface="+mn-cs"/>
            </a:rPr>
            <a:t>各事業経費が大きく上振れしている。国庫・都費等の財源を確実に確保するとともに、普通建設事業については辺地債・過疎債等の有利起債の活用を行い基金の取崩しを抑える必要がある。</a:t>
          </a:r>
          <a:endParaRPr lang="ja-JP" altLang="ja-JP" sz="1400">
            <a:effectLst/>
          </a:endParaRPr>
        </a:p>
        <a:p>
          <a:r>
            <a:rPr kumimoji="1" lang="ja-JP" altLang="ja-JP" sz="1100">
              <a:solidFill>
                <a:schemeClr val="dk1"/>
              </a:solidFill>
              <a:effectLst/>
              <a:latin typeface="+mn-lt"/>
              <a:ea typeface="+mn-ea"/>
              <a:cs typeface="+mn-cs"/>
            </a:rPr>
            <a:t>また、既存事業の見直しやスリム化を図り経常経費の抑制を行い、無理のない基金運用を行う必要がある。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年度は、積立てによる増のみとなっており、基金の事業充当は無い。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ふるさと創生基金では、基金充当をした漁業及び農業団体へ貸付を行った資金の償還に伴い、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百万円の積立てを行っている。</a:t>
          </a:r>
          <a:endParaRPr lang="ja-JP" altLang="ja-JP" sz="1400">
            <a:effectLst/>
          </a:endParaRPr>
        </a:p>
        <a:p>
          <a:r>
            <a:rPr kumimoji="1" lang="ja-JP" altLang="ja-JP" sz="1100">
              <a:solidFill>
                <a:schemeClr val="dk1"/>
              </a:solidFill>
              <a:effectLst/>
              <a:latin typeface="+mn-lt"/>
              <a:ea typeface="+mn-ea"/>
              <a:cs typeface="+mn-cs"/>
            </a:rPr>
            <a:t>また、村有地の売払いに伴い土地開発基金</a:t>
          </a:r>
          <a:r>
            <a:rPr kumimoji="1" lang="en-US" altLang="ja-JP" sz="1100">
              <a:solidFill>
                <a:schemeClr val="dk1"/>
              </a:solidFill>
              <a:effectLst/>
              <a:latin typeface="+mn-lt"/>
              <a:ea typeface="+mn-ea"/>
              <a:cs typeface="+mn-cs"/>
            </a:rPr>
            <a:t>172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今後も、公共施設老朽化に伴う大規模改修、移転新築等が見込まれている。</a:t>
          </a:r>
          <a:endParaRPr lang="ja-JP" altLang="ja-JP" sz="1400">
            <a:effectLst/>
          </a:endParaRPr>
        </a:p>
        <a:p>
          <a:r>
            <a:rPr kumimoji="1" lang="ja-JP" altLang="ja-JP" sz="1100">
              <a:solidFill>
                <a:schemeClr val="dk1"/>
              </a:solidFill>
              <a:effectLst/>
              <a:latin typeface="+mn-lt"/>
              <a:ea typeface="+mn-ea"/>
              <a:cs typeface="+mn-cs"/>
            </a:rPr>
            <a:t>事業実施にあたっては辺地債・過疎債等の有利起債の活用とともに、各種基金の適性な活用を行っていく。</a:t>
          </a:r>
          <a:endParaRPr lang="ja-JP" altLang="ja-JP" sz="1400">
            <a:effectLst/>
          </a:endParaRPr>
        </a:p>
        <a:p>
          <a:r>
            <a:rPr kumimoji="1" lang="ja-JP" altLang="ja-JP" sz="1100">
              <a:solidFill>
                <a:schemeClr val="dk1"/>
              </a:solidFill>
              <a:effectLst/>
              <a:latin typeface="+mn-lt"/>
              <a:ea typeface="+mn-ea"/>
              <a:cs typeface="+mn-cs"/>
            </a:rPr>
            <a:t>また、役場本庁舎老朽化に伴う建替えに備え、庁舎建設基金への積立て、連絡船更新に備え、連絡船建造基金への積立てを行っていく。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コロナ</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類移行に伴い、オンライン実施だった</a:t>
          </a:r>
          <a:r>
            <a:rPr kumimoji="1" lang="ja-JP" altLang="ja-JP" sz="1100">
              <a:solidFill>
                <a:schemeClr val="dk1"/>
              </a:solidFill>
              <a:effectLst/>
              <a:latin typeface="+mn-ea"/>
              <a:ea typeface="+mn-ea"/>
              <a:cs typeface="+mn-cs"/>
            </a:rPr>
            <a:t>会議・説明会等</a:t>
          </a:r>
          <a:r>
            <a:rPr kumimoji="1" lang="ja-JP" altLang="en-US" sz="1100">
              <a:solidFill>
                <a:schemeClr val="dk1"/>
              </a:solidFill>
              <a:effectLst/>
              <a:latin typeface="+mn-ea"/>
              <a:ea typeface="+mn-ea"/>
              <a:cs typeface="+mn-cs"/>
            </a:rPr>
            <a:t>が徐々に対面式に戻り、旅費が増加したが</a:t>
          </a:r>
          <a:r>
            <a:rPr kumimoji="1" lang="ja-JP" altLang="ja-JP" sz="1100">
              <a:solidFill>
                <a:schemeClr val="dk1"/>
              </a:solidFill>
              <a:effectLst/>
              <a:latin typeface="+mn-lt"/>
              <a:ea typeface="+mn-ea"/>
              <a:cs typeface="+mn-cs"/>
            </a:rPr>
            <a:t>国・都補助金の活用により一般財源充当額を減少でき</a:t>
          </a:r>
          <a:r>
            <a:rPr kumimoji="1" lang="ja-JP" altLang="en-US" sz="1100">
              <a:solidFill>
                <a:schemeClr val="dk1"/>
              </a:solidFill>
              <a:effectLst/>
              <a:latin typeface="+mn-lt"/>
              <a:ea typeface="+mn-ea"/>
              <a:cs typeface="+mn-cs"/>
            </a:rPr>
            <a:t>、微増ではあるが積立て可能となった。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ヶ年連続で積増しを行うことが出来たが、大きな要因は新型コロナの影響によるものである。</a:t>
          </a:r>
          <a:r>
            <a:rPr kumimoji="1" lang="ja-JP" altLang="en-US" sz="1100">
              <a:solidFill>
                <a:schemeClr val="dk1"/>
              </a:solidFill>
              <a:effectLst/>
              <a:latin typeface="+mn-lt"/>
              <a:ea typeface="+mn-ea"/>
              <a:cs typeface="+mn-cs"/>
            </a:rPr>
            <a:t>コロナ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類移行となった</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年度も積増しが出来たが、財務体質の改善は図れておらず</a:t>
          </a:r>
          <a:r>
            <a:rPr kumimoji="1" lang="ja-JP" altLang="ja-JP" sz="1100">
              <a:solidFill>
                <a:schemeClr val="dk1"/>
              </a:solidFill>
              <a:effectLst/>
              <a:latin typeface="+mn-lt"/>
              <a:ea typeface="+mn-ea"/>
              <a:cs typeface="+mn-cs"/>
            </a:rPr>
            <a:t>、事業のスリム化等を図り経常経費の削減を行っていく必要がある。</a:t>
          </a:r>
          <a:endParaRPr lang="ja-JP" altLang="ja-JP" sz="1400">
            <a:effectLst/>
          </a:endParaRPr>
        </a:p>
        <a:p>
          <a:r>
            <a:rPr kumimoji="1" lang="ja-JP" altLang="ja-JP" sz="1100">
              <a:solidFill>
                <a:schemeClr val="dk1"/>
              </a:solidFill>
              <a:effectLst/>
              <a:latin typeface="+mn-lt"/>
              <a:ea typeface="+mn-ea"/>
              <a:cs typeface="+mn-cs"/>
            </a:rPr>
            <a:t>災害等への対応のために目標金額を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憶円に設定し、今後も可能な限り積み増しを行っていく。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年度は、前年度に引き続き、基金預金利子積立及び臨時財政対策債償還に係る交付税措置分積立てによる増のみとなっており取崩しは無い。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繰り上げ償還及び今後の償還財源として同程度を堅持し、可能な限り積立てを行っていく。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4548685</v>
      </c>
      <c r="BO4" s="436"/>
      <c r="BP4" s="436"/>
      <c r="BQ4" s="436"/>
      <c r="BR4" s="436"/>
      <c r="BS4" s="436"/>
      <c r="BT4" s="436"/>
      <c r="BU4" s="437"/>
      <c r="BV4" s="435">
        <v>4389251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14.6</v>
      </c>
      <c r="CU4" s="576"/>
      <c r="CV4" s="576"/>
      <c r="CW4" s="576"/>
      <c r="CX4" s="576"/>
      <c r="CY4" s="576"/>
      <c r="CZ4" s="576"/>
      <c r="DA4" s="577"/>
      <c r="DB4" s="575">
        <v>14.2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4253321</v>
      </c>
      <c r="BO5" s="407"/>
      <c r="BP5" s="407"/>
      <c r="BQ5" s="407"/>
      <c r="BR5" s="407"/>
      <c r="BS5" s="407"/>
      <c r="BT5" s="407"/>
      <c r="BU5" s="408"/>
      <c r="BV5" s="406">
        <v>4100254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82.1</v>
      </c>
      <c r="CU5" s="404"/>
      <c r="CV5" s="404"/>
      <c r="CW5" s="404"/>
      <c r="CX5" s="404"/>
      <c r="CY5" s="404"/>
      <c r="CZ5" s="404"/>
      <c r="DA5" s="405"/>
      <c r="DB5" s="403">
        <v>79</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295364</v>
      </c>
      <c r="BO6" s="407"/>
      <c r="BP6" s="407"/>
      <c r="BQ6" s="407"/>
      <c r="BR6" s="407"/>
      <c r="BS6" s="407"/>
      <c r="BT6" s="407"/>
      <c r="BU6" s="408"/>
      <c r="BV6" s="406">
        <v>288997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82.4</v>
      </c>
      <c r="CU6" s="550"/>
      <c r="CV6" s="550"/>
      <c r="CW6" s="550"/>
      <c r="CX6" s="550"/>
      <c r="CY6" s="550"/>
      <c r="CZ6" s="550"/>
      <c r="DA6" s="551"/>
      <c r="DB6" s="549">
        <v>79.7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6199</v>
      </c>
      <c r="BO7" s="407"/>
      <c r="BP7" s="407"/>
      <c r="BQ7" s="407"/>
      <c r="BR7" s="407"/>
      <c r="BS7" s="407"/>
      <c r="BT7" s="407"/>
      <c r="BU7" s="408"/>
      <c r="BV7" s="406">
        <v>8679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1986023</v>
      </c>
      <c r="CU7" s="407"/>
      <c r="CV7" s="407"/>
      <c r="CW7" s="407"/>
      <c r="CX7" s="407"/>
      <c r="CY7" s="407"/>
      <c r="CZ7" s="407"/>
      <c r="DA7" s="408"/>
      <c r="DB7" s="406">
        <v>1974732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289165</v>
      </c>
      <c r="BO8" s="407"/>
      <c r="BP8" s="407"/>
      <c r="BQ8" s="407"/>
      <c r="BR8" s="407"/>
      <c r="BS8" s="407"/>
      <c r="BT8" s="407"/>
      <c r="BU8" s="408"/>
      <c r="BV8" s="406">
        <v>280318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0.18</v>
      </c>
      <c r="CU8" s="510"/>
      <c r="CV8" s="510"/>
      <c r="CW8" s="510"/>
      <c r="CX8" s="510"/>
      <c r="CY8" s="510"/>
      <c r="CZ8" s="510"/>
      <c r="DA8" s="511"/>
      <c r="DB8" s="509">
        <v>0.19</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2441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8847</v>
      </c>
      <c r="BO9" s="407"/>
      <c r="BP9" s="407"/>
      <c r="BQ9" s="407"/>
      <c r="BR9" s="407"/>
      <c r="BS9" s="407"/>
      <c r="BT9" s="407"/>
      <c r="BU9" s="408"/>
      <c r="BV9" s="406">
        <v>-42694</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14.1</v>
      </c>
      <c r="CU9" s="404"/>
      <c r="CV9" s="404"/>
      <c r="CW9" s="404"/>
      <c r="CX9" s="404"/>
      <c r="CY9" s="404"/>
      <c r="CZ9" s="404"/>
      <c r="DA9" s="405"/>
      <c r="DB9" s="403">
        <v>13.3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2749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150300</v>
      </c>
      <c r="BO10" s="407"/>
      <c r="BP10" s="407"/>
      <c r="BQ10" s="407"/>
      <c r="BR10" s="407"/>
      <c r="BS10" s="407"/>
      <c r="BT10" s="407"/>
      <c r="BU10" s="408"/>
      <c r="BV10" s="406">
        <v>300210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2453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50000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2440</v>
      </c>
      <c r="S13" s="494"/>
      <c r="T13" s="494"/>
      <c r="U13" s="494"/>
      <c r="V13" s="495"/>
      <c r="W13" s="496" t="s">
        <v>131</v>
      </c>
      <c r="X13" s="392"/>
      <c r="Y13" s="392"/>
      <c r="Z13" s="392"/>
      <c r="AA13" s="392"/>
      <c r="AB13" s="393"/>
      <c r="AC13" s="359">
        <v>57</v>
      </c>
      <c r="AD13" s="360"/>
      <c r="AE13" s="360"/>
      <c r="AF13" s="360"/>
      <c r="AG13" s="361"/>
      <c r="AH13" s="359">
        <v>70</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109147</v>
      </c>
      <c r="BO13" s="407"/>
      <c r="BP13" s="407"/>
      <c r="BQ13" s="407"/>
      <c r="BR13" s="407"/>
      <c r="BS13" s="407"/>
      <c r="BT13" s="407"/>
      <c r="BU13" s="408"/>
      <c r="BV13" s="406">
        <v>257516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6.9</v>
      </c>
      <c r="CU13" s="404"/>
      <c r="CV13" s="404"/>
      <c r="CW13" s="404"/>
      <c r="CX13" s="404"/>
      <c r="CY13" s="404"/>
      <c r="CZ13" s="404"/>
      <c r="DA13" s="405"/>
      <c r="DB13" s="403">
        <v>6.5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2495</v>
      </c>
      <c r="S14" s="494"/>
      <c r="T14" s="494"/>
      <c r="U14" s="494"/>
      <c r="V14" s="495"/>
      <c r="W14" s="497"/>
      <c r="X14" s="395"/>
      <c r="Y14" s="395"/>
      <c r="Z14" s="395"/>
      <c r="AA14" s="395"/>
      <c r="AB14" s="396"/>
      <c r="AC14" s="486">
        <v>4.0999999999999996</v>
      </c>
      <c r="AD14" s="487"/>
      <c r="AE14" s="487"/>
      <c r="AF14" s="487"/>
      <c r="AG14" s="488"/>
      <c r="AH14" s="486">
        <v>4.7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2481</v>
      </c>
      <c r="S15" s="494"/>
      <c r="T15" s="494"/>
      <c r="U15" s="494"/>
      <c r="V15" s="495"/>
      <c r="W15" s="496" t="s">
        <v>137</v>
      </c>
      <c r="X15" s="392"/>
      <c r="Y15" s="392"/>
      <c r="Z15" s="392"/>
      <c r="AA15" s="392"/>
      <c r="AB15" s="393"/>
      <c r="AC15" s="359">
        <v>272</v>
      </c>
      <c r="AD15" s="360"/>
      <c r="AE15" s="360"/>
      <c r="AF15" s="360"/>
      <c r="AG15" s="361"/>
      <c r="AH15" s="359">
        <v>314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344210</v>
      </c>
      <c r="BO15" s="436"/>
      <c r="BP15" s="436"/>
      <c r="BQ15" s="436"/>
      <c r="BR15" s="436"/>
      <c r="BS15" s="436"/>
      <c r="BT15" s="436"/>
      <c r="BU15" s="437"/>
      <c r="BV15" s="435">
        <v>327164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19.399999999999999</v>
      </c>
      <c r="AD16" s="487"/>
      <c r="AE16" s="487"/>
      <c r="AF16" s="487"/>
      <c r="AG16" s="488"/>
      <c r="AH16" s="486">
        <v>21.2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1890330</v>
      </c>
      <c r="BO16" s="407"/>
      <c r="BP16" s="407"/>
      <c r="BQ16" s="407"/>
      <c r="BR16" s="407"/>
      <c r="BS16" s="407"/>
      <c r="BT16" s="407"/>
      <c r="BU16" s="408"/>
      <c r="BV16" s="406">
        <v>1871962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1072</v>
      </c>
      <c r="AD17" s="360"/>
      <c r="AE17" s="360"/>
      <c r="AF17" s="360"/>
      <c r="AG17" s="361"/>
      <c r="AH17" s="359">
        <v>1100</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432055</v>
      </c>
      <c r="BO17" s="407"/>
      <c r="BP17" s="407"/>
      <c r="BQ17" s="407"/>
      <c r="BR17" s="407"/>
      <c r="BS17" s="407"/>
      <c r="BT17" s="407"/>
      <c r="BU17" s="408"/>
      <c r="BV17" s="406">
        <v>411090</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27.54</v>
      </c>
      <c r="M18" s="459"/>
      <c r="N18" s="459"/>
      <c r="O18" s="459"/>
      <c r="P18" s="459"/>
      <c r="Q18" s="459"/>
      <c r="R18" s="460"/>
      <c r="S18" s="460"/>
      <c r="T18" s="460"/>
      <c r="U18" s="460"/>
      <c r="V18" s="461"/>
      <c r="W18" s="477"/>
      <c r="X18" s="478"/>
      <c r="Y18" s="478"/>
      <c r="Z18" s="478"/>
      <c r="AA18" s="478"/>
      <c r="AB18" s="502"/>
      <c r="AC18" s="376">
        <v>76.5</v>
      </c>
      <c r="AD18" s="377"/>
      <c r="AE18" s="377"/>
      <c r="AF18" s="377"/>
      <c r="AG18" s="462"/>
      <c r="AH18" s="376">
        <v>74.099999999999994</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1679449</v>
      </c>
      <c r="BO18" s="407"/>
      <c r="BP18" s="407"/>
      <c r="BQ18" s="407"/>
      <c r="BR18" s="407"/>
      <c r="BS18" s="407"/>
      <c r="BT18" s="407"/>
      <c r="BU18" s="408"/>
      <c r="BV18" s="406">
        <v>1633977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89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2707530</v>
      </c>
      <c r="BO19" s="407"/>
      <c r="BP19" s="407"/>
      <c r="BQ19" s="407"/>
      <c r="BR19" s="407"/>
      <c r="BS19" s="407"/>
      <c r="BT19" s="407"/>
      <c r="BU19" s="408"/>
      <c r="BV19" s="406">
        <v>2763210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1163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2129161</v>
      </c>
      <c r="BO22" s="436"/>
      <c r="BP22" s="436"/>
      <c r="BQ22" s="436"/>
      <c r="BR22" s="436"/>
      <c r="BS22" s="436"/>
      <c r="BT22" s="436"/>
      <c r="BU22" s="437"/>
      <c r="BV22" s="435">
        <v>2444404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2100644</v>
      </c>
      <c r="BO23" s="407"/>
      <c r="BP23" s="407"/>
      <c r="BQ23" s="407"/>
      <c r="BR23" s="407"/>
      <c r="BS23" s="407"/>
      <c r="BT23" s="407"/>
      <c r="BU23" s="408"/>
      <c r="BV23" s="406">
        <v>2404315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6500</v>
      </c>
      <c r="R24" s="360"/>
      <c r="S24" s="360"/>
      <c r="T24" s="360"/>
      <c r="U24" s="360"/>
      <c r="V24" s="361"/>
      <c r="W24" s="449"/>
      <c r="X24" s="386"/>
      <c r="Y24" s="387"/>
      <c r="Z24" s="362" t="s">
        <v>161</v>
      </c>
      <c r="AA24" s="363"/>
      <c r="AB24" s="363"/>
      <c r="AC24" s="363"/>
      <c r="AD24" s="363"/>
      <c r="AE24" s="363"/>
      <c r="AF24" s="363"/>
      <c r="AG24" s="364"/>
      <c r="AH24" s="359">
        <v>89</v>
      </c>
      <c r="AI24" s="360"/>
      <c r="AJ24" s="360"/>
      <c r="AK24" s="360"/>
      <c r="AL24" s="361"/>
      <c r="AM24" s="359">
        <v>250179</v>
      </c>
      <c r="AN24" s="360"/>
      <c r="AO24" s="360"/>
      <c r="AP24" s="360"/>
      <c r="AQ24" s="360"/>
      <c r="AR24" s="361"/>
      <c r="AS24" s="359">
        <v>2811</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1309495</v>
      </c>
      <c r="BO24" s="407"/>
      <c r="BP24" s="407"/>
      <c r="BQ24" s="407"/>
      <c r="BR24" s="407"/>
      <c r="BS24" s="407"/>
      <c r="BT24" s="407"/>
      <c r="BU24" s="408"/>
      <c r="BV24" s="406">
        <v>1537238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5800</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154749</v>
      </c>
      <c r="BO25" s="436"/>
      <c r="BP25" s="436"/>
      <c r="BQ25" s="436"/>
      <c r="BR25" s="436"/>
      <c r="BS25" s="436"/>
      <c r="BT25" s="436"/>
      <c r="BU25" s="437"/>
      <c r="BV25" s="435" t="s">
        <v>122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5600</v>
      </c>
      <c r="R26" s="360"/>
      <c r="S26" s="360"/>
      <c r="T26" s="360"/>
      <c r="U26" s="360"/>
      <c r="V26" s="361"/>
      <c r="W26" s="449"/>
      <c r="X26" s="386"/>
      <c r="Y26" s="387"/>
      <c r="Z26" s="362" t="s">
        <v>167</v>
      </c>
      <c r="AA26" s="417"/>
      <c r="AB26" s="417"/>
      <c r="AC26" s="417"/>
      <c r="AD26" s="417"/>
      <c r="AE26" s="417"/>
      <c r="AF26" s="417"/>
      <c r="AG26" s="418"/>
      <c r="AH26" s="359">
        <v>5</v>
      </c>
      <c r="AI26" s="360"/>
      <c r="AJ26" s="360"/>
      <c r="AK26" s="360"/>
      <c r="AL26" s="361"/>
      <c r="AM26" s="359">
        <v>11875</v>
      </c>
      <c r="AN26" s="360"/>
      <c r="AO26" s="360"/>
      <c r="AP26" s="360"/>
      <c r="AQ26" s="360"/>
      <c r="AR26" s="361"/>
      <c r="AS26" s="359">
        <v>2375</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2500</v>
      </c>
      <c r="R27" s="360"/>
      <c r="S27" s="360"/>
      <c r="T27" s="360"/>
      <c r="U27" s="360"/>
      <c r="V27" s="361"/>
      <c r="W27" s="449"/>
      <c r="X27" s="386"/>
      <c r="Y27" s="387"/>
      <c r="Z27" s="362" t="s">
        <v>170</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172</v>
      </c>
      <c r="F28" s="363"/>
      <c r="G28" s="363"/>
      <c r="H28" s="363"/>
      <c r="I28" s="363"/>
      <c r="J28" s="363"/>
      <c r="K28" s="364"/>
      <c r="L28" s="359">
        <v>1</v>
      </c>
      <c r="M28" s="360"/>
      <c r="N28" s="360"/>
      <c r="O28" s="360"/>
      <c r="P28" s="361"/>
      <c r="Q28" s="359">
        <v>1900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1100769</v>
      </c>
      <c r="BO28" s="436"/>
      <c r="BP28" s="436"/>
      <c r="BQ28" s="436"/>
      <c r="BR28" s="436"/>
      <c r="BS28" s="436"/>
      <c r="BT28" s="436"/>
      <c r="BU28" s="437"/>
      <c r="BV28" s="435">
        <v>1000469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175</v>
      </c>
      <c r="F29" s="363"/>
      <c r="G29" s="363"/>
      <c r="H29" s="363"/>
      <c r="I29" s="363"/>
      <c r="J29" s="363"/>
      <c r="K29" s="364"/>
      <c r="L29" s="359">
        <v>8</v>
      </c>
      <c r="M29" s="360"/>
      <c r="N29" s="360"/>
      <c r="O29" s="360"/>
      <c r="P29" s="361"/>
      <c r="Q29" s="359">
        <v>1700</v>
      </c>
      <c r="R29" s="360"/>
      <c r="S29" s="360"/>
      <c r="T29" s="360"/>
      <c r="U29" s="360"/>
      <c r="V29" s="361"/>
      <c r="W29" s="450"/>
      <c r="X29" s="451"/>
      <c r="Y29" s="452"/>
      <c r="Z29" s="362" t="s">
        <v>176</v>
      </c>
      <c r="AA29" s="363"/>
      <c r="AB29" s="363"/>
      <c r="AC29" s="363"/>
      <c r="AD29" s="363"/>
      <c r="AE29" s="363"/>
      <c r="AF29" s="363"/>
      <c r="AG29" s="364"/>
      <c r="AH29" s="359">
        <v>89</v>
      </c>
      <c r="AI29" s="360"/>
      <c r="AJ29" s="360"/>
      <c r="AK29" s="360"/>
      <c r="AL29" s="361"/>
      <c r="AM29" s="359">
        <v>250179</v>
      </c>
      <c r="AN29" s="360"/>
      <c r="AO29" s="360"/>
      <c r="AP29" s="360"/>
      <c r="AQ29" s="360"/>
      <c r="AR29" s="361"/>
      <c r="AS29" s="359">
        <v>2811</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211680</v>
      </c>
      <c r="BO29" s="407"/>
      <c r="BP29" s="407"/>
      <c r="BQ29" s="407"/>
      <c r="BR29" s="407"/>
      <c r="BS29" s="407"/>
      <c r="BT29" s="407"/>
      <c r="BU29" s="408"/>
      <c r="BV29" s="406">
        <v>211617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88.9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1775120</v>
      </c>
      <c r="BO30" s="441"/>
      <c r="BP30" s="441"/>
      <c r="BQ30" s="441"/>
      <c r="BR30" s="441"/>
      <c r="BS30" s="441"/>
      <c r="BT30" s="441"/>
      <c r="BU30" s="442"/>
      <c r="BV30" s="440">
        <v>1667447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国民健康保険事業会計（事業勘定）</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IF('各会計、関係団体の財政状況及び健全化判断比率'!B32="","",'各会計、関係団体の財政状況及び健全化判断比率'!B32)</f>
        <v>簡易水道事業会計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東京都後期高齢者医療広域連合（一般会計）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連絡船事業会計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国民健康保険事業会計（直診勘定）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IF('各会計、関係団体の財政状況及び健全化判断比率'!B33="","",'各会計、関係団体の財政状況及び健全化判断比率'!B33)</f>
        <v>下水道事業会計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東京都後期高齢者医療広域連合
（後期高齢者医療特別会計）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f>IF(E36="","",C35+1)</f>
        <v>3</v>
      </c>
      <c r="D36" s="354"/>
      <c r="E36" s="355" t="str">
        <f>IF('各会計、関係団体の財政状況及び健全化判断比率'!B9="","",'各会計、関係団体の財政状況及び健全化判断比率'!B9)</f>
        <v>温泉ロッジ事業会計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介護保険事業会計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東京都島嶼町村一部事務組合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後期高齢者医療事業会計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東京都市町村職員退職手当組合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東京都市町村議会議員公務災害補償等組合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東京市町村総合事務組合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東京市町村総合事務組合（交通災害共済事業特別会計）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vDzEAsR/DKdO3DJntmETbipQL+0mWJzN0xnnDCa8US0WTm/MyP/l96b2GlVJ3OS8bPMKHaaWT5Ie96/One/zkg==" saltValue="Df6Ujqxj8KTUz7kCTTP4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214</v>
      </c>
      <c r="C5" s="664"/>
      <c r="D5" s="664"/>
      <c r="E5" s="664"/>
      <c r="F5" s="664"/>
      <c r="G5" s="664"/>
      <c r="H5" s="664"/>
      <c r="I5" s="664"/>
      <c r="J5" s="664"/>
      <c r="K5" s="664"/>
      <c r="L5" s="664"/>
      <c r="M5" s="664"/>
      <c r="N5" s="664"/>
      <c r="O5" s="664"/>
      <c r="P5" s="664"/>
      <c r="Q5" s="665"/>
      <c r="R5" s="660">
        <v>323327</v>
      </c>
      <c r="S5" s="661"/>
      <c r="T5" s="661"/>
      <c r="U5" s="661"/>
      <c r="V5" s="661"/>
      <c r="W5" s="661"/>
      <c r="X5" s="661"/>
      <c r="Y5" s="689"/>
      <c r="Z5" s="702">
        <v>7.1</v>
      </c>
      <c r="AA5" s="702"/>
      <c r="AB5" s="702"/>
      <c r="AC5" s="702"/>
      <c r="AD5" s="703">
        <v>323327</v>
      </c>
      <c r="AE5" s="703"/>
      <c r="AF5" s="703"/>
      <c r="AG5" s="703"/>
      <c r="AH5" s="703"/>
      <c r="AI5" s="703"/>
      <c r="AJ5" s="703"/>
      <c r="AK5" s="703"/>
      <c r="AL5" s="690">
        <v>15.9</v>
      </c>
      <c r="AM5" s="672"/>
      <c r="AN5" s="672"/>
      <c r="AO5" s="691"/>
      <c r="AP5" s="663" t="s">
        <v>215</v>
      </c>
      <c r="AQ5" s="664"/>
      <c r="AR5" s="664"/>
      <c r="AS5" s="664"/>
      <c r="AT5" s="664"/>
      <c r="AU5" s="664"/>
      <c r="AV5" s="664"/>
      <c r="AW5" s="664"/>
      <c r="AX5" s="664"/>
      <c r="AY5" s="664"/>
      <c r="AZ5" s="664"/>
      <c r="BA5" s="664"/>
      <c r="BB5" s="664"/>
      <c r="BC5" s="664"/>
      <c r="BD5" s="664"/>
      <c r="BE5" s="664"/>
      <c r="BF5" s="665"/>
      <c r="BG5" s="608">
        <v>323327</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x14ac:dyDescent="0.2">
      <c r="B6" s="605" t="s">
        <v>219</v>
      </c>
      <c r="C6" s="606"/>
      <c r="D6" s="606"/>
      <c r="E6" s="606"/>
      <c r="F6" s="606"/>
      <c r="G6" s="606"/>
      <c r="H6" s="606"/>
      <c r="I6" s="606"/>
      <c r="J6" s="606"/>
      <c r="K6" s="606"/>
      <c r="L6" s="606"/>
      <c r="M6" s="606"/>
      <c r="N6" s="606"/>
      <c r="O6" s="606"/>
      <c r="P6" s="606"/>
      <c r="Q6" s="607"/>
      <c r="R6" s="608">
        <v>18324</v>
      </c>
      <c r="S6" s="609"/>
      <c r="T6" s="609"/>
      <c r="U6" s="609"/>
      <c r="V6" s="609"/>
      <c r="W6" s="609"/>
      <c r="X6" s="609"/>
      <c r="Y6" s="610"/>
      <c r="Z6" s="646">
        <v>0.4</v>
      </c>
      <c r="AA6" s="646"/>
      <c r="AB6" s="646"/>
      <c r="AC6" s="646"/>
      <c r="AD6" s="647">
        <v>18324</v>
      </c>
      <c r="AE6" s="647"/>
      <c r="AF6" s="647"/>
      <c r="AG6" s="647"/>
      <c r="AH6" s="647"/>
      <c r="AI6" s="647"/>
      <c r="AJ6" s="647"/>
      <c r="AK6" s="647"/>
      <c r="AL6" s="611">
        <v>0.9</v>
      </c>
      <c r="AM6" s="612"/>
      <c r="AN6" s="612"/>
      <c r="AO6" s="648"/>
      <c r="AP6" s="605" t="s">
        <v>220</v>
      </c>
      <c r="AQ6" s="606"/>
      <c r="AR6" s="606"/>
      <c r="AS6" s="606"/>
      <c r="AT6" s="606"/>
      <c r="AU6" s="606"/>
      <c r="AV6" s="606"/>
      <c r="AW6" s="606"/>
      <c r="AX6" s="606"/>
      <c r="AY6" s="606"/>
      <c r="AZ6" s="606"/>
      <c r="BA6" s="606"/>
      <c r="BB6" s="606"/>
      <c r="BC6" s="606"/>
      <c r="BD6" s="606"/>
      <c r="BE6" s="606"/>
      <c r="BF6" s="607"/>
      <c r="BG6" s="608">
        <v>323327</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3" t="s">
        <v>221</v>
      </c>
      <c r="CE6" s="664"/>
      <c r="CF6" s="664"/>
      <c r="CG6" s="664"/>
      <c r="CH6" s="664"/>
      <c r="CI6" s="664"/>
      <c r="CJ6" s="664"/>
      <c r="CK6" s="664"/>
      <c r="CL6" s="664"/>
      <c r="CM6" s="664"/>
      <c r="CN6" s="664"/>
      <c r="CO6" s="664"/>
      <c r="CP6" s="664"/>
      <c r="CQ6" s="665"/>
      <c r="CR6" s="608">
        <v>64040</v>
      </c>
      <c r="CS6" s="609"/>
      <c r="CT6" s="609"/>
      <c r="CU6" s="609"/>
      <c r="CV6" s="609"/>
      <c r="CW6" s="609"/>
      <c r="CX6" s="609"/>
      <c r="CY6" s="610"/>
      <c r="CZ6" s="690">
        <v>1.5</v>
      </c>
      <c r="DA6" s="672"/>
      <c r="DB6" s="672"/>
      <c r="DC6" s="692"/>
      <c r="DD6" s="614">
        <v>13198</v>
      </c>
      <c r="DE6" s="609"/>
      <c r="DF6" s="609"/>
      <c r="DG6" s="609"/>
      <c r="DH6" s="609"/>
      <c r="DI6" s="609"/>
      <c r="DJ6" s="609"/>
      <c r="DK6" s="609"/>
      <c r="DL6" s="609"/>
      <c r="DM6" s="609"/>
      <c r="DN6" s="609"/>
      <c r="DO6" s="609"/>
      <c r="DP6" s="610"/>
      <c r="DQ6" s="614">
        <v>50842</v>
      </c>
      <c r="DR6" s="609"/>
      <c r="DS6" s="609"/>
      <c r="DT6" s="609"/>
      <c r="DU6" s="609"/>
      <c r="DV6" s="609"/>
      <c r="DW6" s="609"/>
      <c r="DX6" s="609"/>
      <c r="DY6" s="609"/>
      <c r="DZ6" s="609"/>
      <c r="EA6" s="609"/>
      <c r="EB6" s="609"/>
      <c r="EC6" s="645"/>
    </row>
    <row r="7" spans="2:143" ht="11.25" customHeight="1" x14ac:dyDescent="0.2">
      <c r="B7" s="605" t="s">
        <v>222</v>
      </c>
      <c r="C7" s="606"/>
      <c r="D7" s="606"/>
      <c r="E7" s="606"/>
      <c r="F7" s="606"/>
      <c r="G7" s="606"/>
      <c r="H7" s="606"/>
      <c r="I7" s="606"/>
      <c r="J7" s="606"/>
      <c r="K7" s="606"/>
      <c r="L7" s="606"/>
      <c r="M7" s="606"/>
      <c r="N7" s="606"/>
      <c r="O7" s="606"/>
      <c r="P7" s="606"/>
      <c r="Q7" s="607"/>
      <c r="R7" s="608">
        <v>563</v>
      </c>
      <c r="S7" s="609"/>
      <c r="T7" s="609"/>
      <c r="U7" s="609"/>
      <c r="V7" s="609"/>
      <c r="W7" s="609"/>
      <c r="X7" s="609"/>
      <c r="Y7" s="610"/>
      <c r="Z7" s="646">
        <v>0</v>
      </c>
      <c r="AA7" s="646"/>
      <c r="AB7" s="646"/>
      <c r="AC7" s="646"/>
      <c r="AD7" s="647">
        <v>563</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141154</v>
      </c>
      <c r="BH7" s="609"/>
      <c r="BI7" s="609"/>
      <c r="BJ7" s="609"/>
      <c r="BK7" s="609"/>
      <c r="BL7" s="609"/>
      <c r="BM7" s="609"/>
      <c r="BN7" s="610"/>
      <c r="BO7" s="646">
        <v>43.7</v>
      </c>
      <c r="BP7" s="646"/>
      <c r="BQ7" s="646"/>
      <c r="BR7" s="646"/>
      <c r="BS7" s="647" t="s">
        <v>122</v>
      </c>
      <c r="BT7" s="647"/>
      <c r="BU7" s="647"/>
      <c r="BV7" s="647"/>
      <c r="BW7" s="647"/>
      <c r="BX7" s="647"/>
      <c r="BY7" s="647"/>
      <c r="BZ7" s="647"/>
      <c r="CA7" s="647"/>
      <c r="CB7" s="682"/>
      <c r="CD7" s="605" t="s">
        <v>224</v>
      </c>
      <c r="CE7" s="606"/>
      <c r="CF7" s="606"/>
      <c r="CG7" s="606"/>
      <c r="CH7" s="606"/>
      <c r="CI7" s="606"/>
      <c r="CJ7" s="606"/>
      <c r="CK7" s="606"/>
      <c r="CL7" s="606"/>
      <c r="CM7" s="606"/>
      <c r="CN7" s="606"/>
      <c r="CO7" s="606"/>
      <c r="CP7" s="606"/>
      <c r="CQ7" s="607"/>
      <c r="CR7" s="608">
        <v>1208392</v>
      </c>
      <c r="CS7" s="609"/>
      <c r="CT7" s="609"/>
      <c r="CU7" s="609"/>
      <c r="CV7" s="609"/>
      <c r="CW7" s="609"/>
      <c r="CX7" s="609"/>
      <c r="CY7" s="610"/>
      <c r="CZ7" s="646">
        <v>28.4</v>
      </c>
      <c r="DA7" s="646"/>
      <c r="DB7" s="646"/>
      <c r="DC7" s="646"/>
      <c r="DD7" s="614">
        <v>96016</v>
      </c>
      <c r="DE7" s="609"/>
      <c r="DF7" s="609"/>
      <c r="DG7" s="609"/>
      <c r="DH7" s="609"/>
      <c r="DI7" s="609"/>
      <c r="DJ7" s="609"/>
      <c r="DK7" s="609"/>
      <c r="DL7" s="609"/>
      <c r="DM7" s="609"/>
      <c r="DN7" s="609"/>
      <c r="DO7" s="609"/>
      <c r="DP7" s="610"/>
      <c r="DQ7" s="614">
        <v>739465</v>
      </c>
      <c r="DR7" s="609"/>
      <c r="DS7" s="609"/>
      <c r="DT7" s="609"/>
      <c r="DU7" s="609"/>
      <c r="DV7" s="609"/>
      <c r="DW7" s="609"/>
      <c r="DX7" s="609"/>
      <c r="DY7" s="609"/>
      <c r="DZ7" s="609"/>
      <c r="EA7" s="609"/>
      <c r="EB7" s="609"/>
      <c r="EC7" s="645"/>
    </row>
    <row r="8" spans="2:143" ht="11.25" customHeight="1" x14ac:dyDescent="0.2">
      <c r="B8" s="605" t="s">
        <v>225</v>
      </c>
      <c r="C8" s="606"/>
      <c r="D8" s="606"/>
      <c r="E8" s="606"/>
      <c r="F8" s="606"/>
      <c r="G8" s="606"/>
      <c r="H8" s="606"/>
      <c r="I8" s="606"/>
      <c r="J8" s="606"/>
      <c r="K8" s="606"/>
      <c r="L8" s="606"/>
      <c r="M8" s="606"/>
      <c r="N8" s="606"/>
      <c r="O8" s="606"/>
      <c r="P8" s="606"/>
      <c r="Q8" s="607"/>
      <c r="R8" s="608">
        <v>3001</v>
      </c>
      <c r="S8" s="609"/>
      <c r="T8" s="609"/>
      <c r="U8" s="609"/>
      <c r="V8" s="609"/>
      <c r="W8" s="609"/>
      <c r="X8" s="609"/>
      <c r="Y8" s="610"/>
      <c r="Z8" s="646">
        <v>0.1</v>
      </c>
      <c r="AA8" s="646"/>
      <c r="AB8" s="646"/>
      <c r="AC8" s="646"/>
      <c r="AD8" s="647">
        <v>3001</v>
      </c>
      <c r="AE8" s="647"/>
      <c r="AF8" s="647"/>
      <c r="AG8" s="647"/>
      <c r="AH8" s="647"/>
      <c r="AI8" s="647"/>
      <c r="AJ8" s="647"/>
      <c r="AK8" s="647"/>
      <c r="AL8" s="611">
        <v>0.1</v>
      </c>
      <c r="AM8" s="612"/>
      <c r="AN8" s="612"/>
      <c r="AO8" s="648"/>
      <c r="AP8" s="605" t="s">
        <v>226</v>
      </c>
      <c r="AQ8" s="606"/>
      <c r="AR8" s="606"/>
      <c r="AS8" s="606"/>
      <c r="AT8" s="606"/>
      <c r="AU8" s="606"/>
      <c r="AV8" s="606"/>
      <c r="AW8" s="606"/>
      <c r="AX8" s="606"/>
      <c r="AY8" s="606"/>
      <c r="AZ8" s="606"/>
      <c r="BA8" s="606"/>
      <c r="BB8" s="606"/>
      <c r="BC8" s="606"/>
      <c r="BD8" s="606"/>
      <c r="BE8" s="606"/>
      <c r="BF8" s="607"/>
      <c r="BG8" s="608">
        <v>4433</v>
      </c>
      <c r="BH8" s="609"/>
      <c r="BI8" s="609"/>
      <c r="BJ8" s="609"/>
      <c r="BK8" s="609"/>
      <c r="BL8" s="609"/>
      <c r="BM8" s="609"/>
      <c r="BN8" s="610"/>
      <c r="BO8" s="646">
        <v>1.4</v>
      </c>
      <c r="BP8" s="646"/>
      <c r="BQ8" s="646"/>
      <c r="BR8" s="646"/>
      <c r="BS8" s="647" t="s">
        <v>122</v>
      </c>
      <c r="BT8" s="647"/>
      <c r="BU8" s="647"/>
      <c r="BV8" s="647"/>
      <c r="BW8" s="647"/>
      <c r="BX8" s="647"/>
      <c r="BY8" s="647"/>
      <c r="BZ8" s="647"/>
      <c r="CA8" s="647"/>
      <c r="CB8" s="682"/>
      <c r="CD8" s="605" t="s">
        <v>227</v>
      </c>
      <c r="CE8" s="606"/>
      <c r="CF8" s="606"/>
      <c r="CG8" s="606"/>
      <c r="CH8" s="606"/>
      <c r="CI8" s="606"/>
      <c r="CJ8" s="606"/>
      <c r="CK8" s="606"/>
      <c r="CL8" s="606"/>
      <c r="CM8" s="606"/>
      <c r="CN8" s="606"/>
      <c r="CO8" s="606"/>
      <c r="CP8" s="606"/>
      <c r="CQ8" s="607"/>
      <c r="CR8" s="608">
        <v>753233</v>
      </c>
      <c r="CS8" s="609"/>
      <c r="CT8" s="609"/>
      <c r="CU8" s="609"/>
      <c r="CV8" s="609"/>
      <c r="CW8" s="609"/>
      <c r="CX8" s="609"/>
      <c r="CY8" s="610"/>
      <c r="CZ8" s="646">
        <v>17.7</v>
      </c>
      <c r="DA8" s="646"/>
      <c r="DB8" s="646"/>
      <c r="DC8" s="646"/>
      <c r="DD8" s="614">
        <v>98352</v>
      </c>
      <c r="DE8" s="609"/>
      <c r="DF8" s="609"/>
      <c r="DG8" s="609"/>
      <c r="DH8" s="609"/>
      <c r="DI8" s="609"/>
      <c r="DJ8" s="609"/>
      <c r="DK8" s="609"/>
      <c r="DL8" s="609"/>
      <c r="DM8" s="609"/>
      <c r="DN8" s="609"/>
      <c r="DO8" s="609"/>
      <c r="DP8" s="610"/>
      <c r="DQ8" s="614">
        <v>434469</v>
      </c>
      <c r="DR8" s="609"/>
      <c r="DS8" s="609"/>
      <c r="DT8" s="609"/>
      <c r="DU8" s="609"/>
      <c r="DV8" s="609"/>
      <c r="DW8" s="609"/>
      <c r="DX8" s="609"/>
      <c r="DY8" s="609"/>
      <c r="DZ8" s="609"/>
      <c r="EA8" s="609"/>
      <c r="EB8" s="609"/>
      <c r="EC8" s="645"/>
    </row>
    <row r="9" spans="2:143" ht="11.25" customHeight="1" x14ac:dyDescent="0.2">
      <c r="B9" s="605" t="s">
        <v>228</v>
      </c>
      <c r="C9" s="606"/>
      <c r="D9" s="606"/>
      <c r="E9" s="606"/>
      <c r="F9" s="606"/>
      <c r="G9" s="606"/>
      <c r="H9" s="606"/>
      <c r="I9" s="606"/>
      <c r="J9" s="606"/>
      <c r="K9" s="606"/>
      <c r="L9" s="606"/>
      <c r="M9" s="606"/>
      <c r="N9" s="606"/>
      <c r="O9" s="606"/>
      <c r="P9" s="606"/>
      <c r="Q9" s="607"/>
      <c r="R9" s="608">
        <v>3220</v>
      </c>
      <c r="S9" s="609"/>
      <c r="T9" s="609"/>
      <c r="U9" s="609"/>
      <c r="V9" s="609"/>
      <c r="W9" s="609"/>
      <c r="X9" s="609"/>
      <c r="Y9" s="610"/>
      <c r="Z9" s="646">
        <v>0.1</v>
      </c>
      <c r="AA9" s="646"/>
      <c r="AB9" s="646"/>
      <c r="AC9" s="646"/>
      <c r="AD9" s="647">
        <v>3220</v>
      </c>
      <c r="AE9" s="647"/>
      <c r="AF9" s="647"/>
      <c r="AG9" s="647"/>
      <c r="AH9" s="647"/>
      <c r="AI9" s="647"/>
      <c r="AJ9" s="647"/>
      <c r="AK9" s="647"/>
      <c r="AL9" s="611">
        <v>0.2</v>
      </c>
      <c r="AM9" s="612"/>
      <c r="AN9" s="612"/>
      <c r="AO9" s="648"/>
      <c r="AP9" s="605" t="s">
        <v>229</v>
      </c>
      <c r="AQ9" s="606"/>
      <c r="AR9" s="606"/>
      <c r="AS9" s="606"/>
      <c r="AT9" s="606"/>
      <c r="AU9" s="606"/>
      <c r="AV9" s="606"/>
      <c r="AW9" s="606"/>
      <c r="AX9" s="606"/>
      <c r="AY9" s="606"/>
      <c r="AZ9" s="606"/>
      <c r="BA9" s="606"/>
      <c r="BB9" s="606"/>
      <c r="BC9" s="606"/>
      <c r="BD9" s="606"/>
      <c r="BE9" s="606"/>
      <c r="BF9" s="607"/>
      <c r="BG9" s="608">
        <v>128678</v>
      </c>
      <c r="BH9" s="609"/>
      <c r="BI9" s="609"/>
      <c r="BJ9" s="609"/>
      <c r="BK9" s="609"/>
      <c r="BL9" s="609"/>
      <c r="BM9" s="609"/>
      <c r="BN9" s="610"/>
      <c r="BO9" s="646">
        <v>39.799999999999997</v>
      </c>
      <c r="BP9" s="646"/>
      <c r="BQ9" s="646"/>
      <c r="BR9" s="646"/>
      <c r="BS9" s="647" t="s">
        <v>122</v>
      </c>
      <c r="BT9" s="647"/>
      <c r="BU9" s="647"/>
      <c r="BV9" s="647"/>
      <c r="BW9" s="647"/>
      <c r="BX9" s="647"/>
      <c r="BY9" s="647"/>
      <c r="BZ9" s="647"/>
      <c r="CA9" s="647"/>
      <c r="CB9" s="682"/>
      <c r="CD9" s="605" t="s">
        <v>230</v>
      </c>
      <c r="CE9" s="606"/>
      <c r="CF9" s="606"/>
      <c r="CG9" s="606"/>
      <c r="CH9" s="606"/>
      <c r="CI9" s="606"/>
      <c r="CJ9" s="606"/>
      <c r="CK9" s="606"/>
      <c r="CL9" s="606"/>
      <c r="CM9" s="606"/>
      <c r="CN9" s="606"/>
      <c r="CO9" s="606"/>
      <c r="CP9" s="606"/>
      <c r="CQ9" s="607"/>
      <c r="CR9" s="608">
        <v>336972</v>
      </c>
      <c r="CS9" s="609"/>
      <c r="CT9" s="609"/>
      <c r="CU9" s="609"/>
      <c r="CV9" s="609"/>
      <c r="CW9" s="609"/>
      <c r="CX9" s="609"/>
      <c r="CY9" s="610"/>
      <c r="CZ9" s="646">
        <v>7.9</v>
      </c>
      <c r="DA9" s="646"/>
      <c r="DB9" s="646"/>
      <c r="DC9" s="646"/>
      <c r="DD9" s="614">
        <v>20878</v>
      </c>
      <c r="DE9" s="609"/>
      <c r="DF9" s="609"/>
      <c r="DG9" s="609"/>
      <c r="DH9" s="609"/>
      <c r="DI9" s="609"/>
      <c r="DJ9" s="609"/>
      <c r="DK9" s="609"/>
      <c r="DL9" s="609"/>
      <c r="DM9" s="609"/>
      <c r="DN9" s="609"/>
      <c r="DO9" s="609"/>
      <c r="DP9" s="610"/>
      <c r="DQ9" s="614">
        <v>132053</v>
      </c>
      <c r="DR9" s="609"/>
      <c r="DS9" s="609"/>
      <c r="DT9" s="609"/>
      <c r="DU9" s="609"/>
      <c r="DV9" s="609"/>
      <c r="DW9" s="609"/>
      <c r="DX9" s="609"/>
      <c r="DY9" s="609"/>
      <c r="DZ9" s="609"/>
      <c r="EA9" s="609"/>
      <c r="EB9" s="609"/>
      <c r="EC9" s="645"/>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5617</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2"/>
      <c r="CD10" s="605" t="s">
        <v>233</v>
      </c>
      <c r="CE10" s="606"/>
      <c r="CF10" s="606"/>
      <c r="CG10" s="606"/>
      <c r="CH10" s="606"/>
      <c r="CI10" s="606"/>
      <c r="CJ10" s="606"/>
      <c r="CK10" s="606"/>
      <c r="CL10" s="606"/>
      <c r="CM10" s="606"/>
      <c r="CN10" s="606"/>
      <c r="CO10" s="606"/>
      <c r="CP10" s="606"/>
      <c r="CQ10" s="607"/>
      <c r="CR10" s="608">
        <v>52027</v>
      </c>
      <c r="CS10" s="609"/>
      <c r="CT10" s="609"/>
      <c r="CU10" s="609"/>
      <c r="CV10" s="609"/>
      <c r="CW10" s="609"/>
      <c r="CX10" s="609"/>
      <c r="CY10" s="610"/>
      <c r="CZ10" s="646">
        <v>1.2</v>
      </c>
      <c r="DA10" s="646"/>
      <c r="DB10" s="646"/>
      <c r="DC10" s="646"/>
      <c r="DD10" s="614" t="s">
        <v>122</v>
      </c>
      <c r="DE10" s="609"/>
      <c r="DF10" s="609"/>
      <c r="DG10" s="609"/>
      <c r="DH10" s="609"/>
      <c r="DI10" s="609"/>
      <c r="DJ10" s="609"/>
      <c r="DK10" s="609"/>
      <c r="DL10" s="609"/>
      <c r="DM10" s="609"/>
      <c r="DN10" s="609"/>
      <c r="DO10" s="609"/>
      <c r="DP10" s="610"/>
      <c r="DQ10" s="614">
        <v>19438</v>
      </c>
      <c r="DR10" s="609"/>
      <c r="DS10" s="609"/>
      <c r="DT10" s="609"/>
      <c r="DU10" s="609"/>
      <c r="DV10" s="609"/>
      <c r="DW10" s="609"/>
      <c r="DX10" s="609"/>
      <c r="DY10" s="609"/>
      <c r="DZ10" s="609"/>
      <c r="EA10" s="609"/>
      <c r="EB10" s="609"/>
      <c r="EC10" s="645"/>
    </row>
    <row r="11" spans="2:143" ht="11.25" customHeight="1" x14ac:dyDescent="0.2">
      <c r="B11" s="605" t="s">
        <v>234</v>
      </c>
      <c r="C11" s="606"/>
      <c r="D11" s="606"/>
      <c r="E11" s="606"/>
      <c r="F11" s="606"/>
      <c r="G11" s="606"/>
      <c r="H11" s="606"/>
      <c r="I11" s="606"/>
      <c r="J11" s="606"/>
      <c r="K11" s="606"/>
      <c r="L11" s="606"/>
      <c r="M11" s="606"/>
      <c r="N11" s="606"/>
      <c r="O11" s="606"/>
      <c r="P11" s="606"/>
      <c r="Q11" s="607"/>
      <c r="R11" s="608">
        <v>61353</v>
      </c>
      <c r="S11" s="609"/>
      <c r="T11" s="609"/>
      <c r="U11" s="609"/>
      <c r="V11" s="609"/>
      <c r="W11" s="609"/>
      <c r="X11" s="609"/>
      <c r="Y11" s="610"/>
      <c r="Z11" s="611">
        <v>1.3</v>
      </c>
      <c r="AA11" s="612"/>
      <c r="AB11" s="612"/>
      <c r="AC11" s="613"/>
      <c r="AD11" s="614">
        <v>61353</v>
      </c>
      <c r="AE11" s="609"/>
      <c r="AF11" s="609"/>
      <c r="AG11" s="609"/>
      <c r="AH11" s="609"/>
      <c r="AI11" s="609"/>
      <c r="AJ11" s="609"/>
      <c r="AK11" s="610"/>
      <c r="AL11" s="611">
        <v>3</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2426</v>
      </c>
      <c r="BH11" s="609"/>
      <c r="BI11" s="609"/>
      <c r="BJ11" s="609"/>
      <c r="BK11" s="609"/>
      <c r="BL11" s="609"/>
      <c r="BM11" s="609"/>
      <c r="BN11" s="610"/>
      <c r="BO11" s="646">
        <v>0.8</v>
      </c>
      <c r="BP11" s="646"/>
      <c r="BQ11" s="646"/>
      <c r="BR11" s="646"/>
      <c r="BS11" s="647" t="s">
        <v>122</v>
      </c>
      <c r="BT11" s="647"/>
      <c r="BU11" s="647"/>
      <c r="BV11" s="647"/>
      <c r="BW11" s="647"/>
      <c r="BX11" s="647"/>
      <c r="BY11" s="647"/>
      <c r="BZ11" s="647"/>
      <c r="CA11" s="647"/>
      <c r="CB11" s="682"/>
      <c r="CD11" s="605" t="s">
        <v>236</v>
      </c>
      <c r="CE11" s="606"/>
      <c r="CF11" s="606"/>
      <c r="CG11" s="606"/>
      <c r="CH11" s="606"/>
      <c r="CI11" s="606"/>
      <c r="CJ11" s="606"/>
      <c r="CK11" s="606"/>
      <c r="CL11" s="606"/>
      <c r="CM11" s="606"/>
      <c r="CN11" s="606"/>
      <c r="CO11" s="606"/>
      <c r="CP11" s="606"/>
      <c r="CQ11" s="607"/>
      <c r="CR11" s="608">
        <v>336980</v>
      </c>
      <c r="CS11" s="609"/>
      <c r="CT11" s="609"/>
      <c r="CU11" s="609"/>
      <c r="CV11" s="609"/>
      <c r="CW11" s="609"/>
      <c r="CX11" s="609"/>
      <c r="CY11" s="610"/>
      <c r="CZ11" s="646">
        <v>7.9</v>
      </c>
      <c r="DA11" s="646"/>
      <c r="DB11" s="646"/>
      <c r="DC11" s="646"/>
      <c r="DD11" s="614">
        <v>112896</v>
      </c>
      <c r="DE11" s="609"/>
      <c r="DF11" s="609"/>
      <c r="DG11" s="609"/>
      <c r="DH11" s="609"/>
      <c r="DI11" s="609"/>
      <c r="DJ11" s="609"/>
      <c r="DK11" s="609"/>
      <c r="DL11" s="609"/>
      <c r="DM11" s="609"/>
      <c r="DN11" s="609"/>
      <c r="DO11" s="609"/>
      <c r="DP11" s="610"/>
      <c r="DQ11" s="614">
        <v>127796</v>
      </c>
      <c r="DR11" s="609"/>
      <c r="DS11" s="609"/>
      <c r="DT11" s="609"/>
      <c r="DU11" s="609"/>
      <c r="DV11" s="609"/>
      <c r="DW11" s="609"/>
      <c r="DX11" s="609"/>
      <c r="DY11" s="609"/>
      <c r="DZ11" s="609"/>
      <c r="EA11" s="609"/>
      <c r="EB11" s="609"/>
      <c r="EC11" s="645"/>
    </row>
    <row r="12" spans="2:143" ht="11.25" customHeight="1" x14ac:dyDescent="0.2">
      <c r="B12" s="605" t="s">
        <v>237</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141302</v>
      </c>
      <c r="BH12" s="609"/>
      <c r="BI12" s="609"/>
      <c r="BJ12" s="609"/>
      <c r="BK12" s="609"/>
      <c r="BL12" s="609"/>
      <c r="BM12" s="609"/>
      <c r="BN12" s="610"/>
      <c r="BO12" s="646">
        <v>43.7</v>
      </c>
      <c r="BP12" s="646"/>
      <c r="BQ12" s="646"/>
      <c r="BR12" s="646"/>
      <c r="BS12" s="647" t="s">
        <v>122</v>
      </c>
      <c r="BT12" s="647"/>
      <c r="BU12" s="647"/>
      <c r="BV12" s="647"/>
      <c r="BW12" s="647"/>
      <c r="BX12" s="647"/>
      <c r="BY12" s="647"/>
      <c r="BZ12" s="647"/>
      <c r="CA12" s="647"/>
      <c r="CB12" s="682"/>
      <c r="CD12" s="605" t="s">
        <v>239</v>
      </c>
      <c r="CE12" s="606"/>
      <c r="CF12" s="606"/>
      <c r="CG12" s="606"/>
      <c r="CH12" s="606"/>
      <c r="CI12" s="606"/>
      <c r="CJ12" s="606"/>
      <c r="CK12" s="606"/>
      <c r="CL12" s="606"/>
      <c r="CM12" s="606"/>
      <c r="CN12" s="606"/>
      <c r="CO12" s="606"/>
      <c r="CP12" s="606"/>
      <c r="CQ12" s="607"/>
      <c r="CR12" s="608">
        <v>272988</v>
      </c>
      <c r="CS12" s="609"/>
      <c r="CT12" s="609"/>
      <c r="CU12" s="609"/>
      <c r="CV12" s="609"/>
      <c r="CW12" s="609"/>
      <c r="CX12" s="609"/>
      <c r="CY12" s="610"/>
      <c r="CZ12" s="646">
        <v>6.4</v>
      </c>
      <c r="DA12" s="646"/>
      <c r="DB12" s="646"/>
      <c r="DC12" s="646"/>
      <c r="DD12" s="614">
        <v>29451</v>
      </c>
      <c r="DE12" s="609"/>
      <c r="DF12" s="609"/>
      <c r="DG12" s="609"/>
      <c r="DH12" s="609"/>
      <c r="DI12" s="609"/>
      <c r="DJ12" s="609"/>
      <c r="DK12" s="609"/>
      <c r="DL12" s="609"/>
      <c r="DM12" s="609"/>
      <c r="DN12" s="609"/>
      <c r="DO12" s="609"/>
      <c r="DP12" s="610"/>
      <c r="DQ12" s="614">
        <v>73474</v>
      </c>
      <c r="DR12" s="609"/>
      <c r="DS12" s="609"/>
      <c r="DT12" s="609"/>
      <c r="DU12" s="609"/>
      <c r="DV12" s="609"/>
      <c r="DW12" s="609"/>
      <c r="DX12" s="609"/>
      <c r="DY12" s="609"/>
      <c r="DZ12" s="609"/>
      <c r="EA12" s="609"/>
      <c r="EB12" s="609"/>
      <c r="EC12" s="645"/>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125446</v>
      </c>
      <c r="BH13" s="609"/>
      <c r="BI13" s="609"/>
      <c r="BJ13" s="609"/>
      <c r="BK13" s="609"/>
      <c r="BL13" s="609"/>
      <c r="BM13" s="609"/>
      <c r="BN13" s="610"/>
      <c r="BO13" s="646">
        <v>38.799999999999997</v>
      </c>
      <c r="BP13" s="646"/>
      <c r="BQ13" s="646"/>
      <c r="BR13" s="646"/>
      <c r="BS13" s="647" t="s">
        <v>122</v>
      </c>
      <c r="BT13" s="647"/>
      <c r="BU13" s="647"/>
      <c r="BV13" s="647"/>
      <c r="BW13" s="647"/>
      <c r="BX13" s="647"/>
      <c r="BY13" s="647"/>
      <c r="BZ13" s="647"/>
      <c r="CA13" s="647"/>
      <c r="CB13" s="682"/>
      <c r="CD13" s="605" t="s">
        <v>242</v>
      </c>
      <c r="CE13" s="606"/>
      <c r="CF13" s="606"/>
      <c r="CG13" s="606"/>
      <c r="CH13" s="606"/>
      <c r="CI13" s="606"/>
      <c r="CJ13" s="606"/>
      <c r="CK13" s="606"/>
      <c r="CL13" s="606"/>
      <c r="CM13" s="606"/>
      <c r="CN13" s="606"/>
      <c r="CO13" s="606"/>
      <c r="CP13" s="606"/>
      <c r="CQ13" s="607"/>
      <c r="CR13" s="608">
        <v>371065</v>
      </c>
      <c r="CS13" s="609"/>
      <c r="CT13" s="609"/>
      <c r="CU13" s="609"/>
      <c r="CV13" s="609"/>
      <c r="CW13" s="609"/>
      <c r="CX13" s="609"/>
      <c r="CY13" s="610"/>
      <c r="CZ13" s="646">
        <v>8.6999999999999993</v>
      </c>
      <c r="DA13" s="646"/>
      <c r="DB13" s="646"/>
      <c r="DC13" s="646"/>
      <c r="DD13" s="614">
        <v>206864</v>
      </c>
      <c r="DE13" s="609"/>
      <c r="DF13" s="609"/>
      <c r="DG13" s="609"/>
      <c r="DH13" s="609"/>
      <c r="DI13" s="609"/>
      <c r="DJ13" s="609"/>
      <c r="DK13" s="609"/>
      <c r="DL13" s="609"/>
      <c r="DM13" s="609"/>
      <c r="DN13" s="609"/>
      <c r="DO13" s="609"/>
      <c r="DP13" s="610"/>
      <c r="DQ13" s="614">
        <v>139812</v>
      </c>
      <c r="DR13" s="609"/>
      <c r="DS13" s="609"/>
      <c r="DT13" s="609"/>
      <c r="DU13" s="609"/>
      <c r="DV13" s="609"/>
      <c r="DW13" s="609"/>
      <c r="DX13" s="609"/>
      <c r="DY13" s="609"/>
      <c r="DZ13" s="609"/>
      <c r="EA13" s="609"/>
      <c r="EB13" s="609"/>
      <c r="EC13" s="645"/>
    </row>
    <row r="14" spans="2:143" ht="11.25" customHeight="1" x14ac:dyDescent="0.2">
      <c r="B14" s="605" t="s">
        <v>243</v>
      </c>
      <c r="C14" s="606"/>
      <c r="D14" s="606"/>
      <c r="E14" s="606"/>
      <c r="F14" s="606"/>
      <c r="G14" s="606"/>
      <c r="H14" s="606"/>
      <c r="I14" s="606"/>
      <c r="J14" s="606"/>
      <c r="K14" s="606"/>
      <c r="L14" s="606"/>
      <c r="M14" s="606"/>
      <c r="N14" s="606"/>
      <c r="O14" s="606"/>
      <c r="P14" s="606"/>
      <c r="Q14" s="607"/>
      <c r="R14" s="608">
        <v>134</v>
      </c>
      <c r="S14" s="609"/>
      <c r="T14" s="609"/>
      <c r="U14" s="609"/>
      <c r="V14" s="609"/>
      <c r="W14" s="609"/>
      <c r="X14" s="609"/>
      <c r="Y14" s="610"/>
      <c r="Z14" s="646">
        <v>0</v>
      </c>
      <c r="AA14" s="646"/>
      <c r="AB14" s="646"/>
      <c r="AC14" s="646"/>
      <c r="AD14" s="647">
        <v>134</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16961</v>
      </c>
      <c r="BH14" s="609"/>
      <c r="BI14" s="609"/>
      <c r="BJ14" s="609"/>
      <c r="BK14" s="609"/>
      <c r="BL14" s="609"/>
      <c r="BM14" s="609"/>
      <c r="BN14" s="610"/>
      <c r="BO14" s="646">
        <v>5.2</v>
      </c>
      <c r="BP14" s="646"/>
      <c r="BQ14" s="646"/>
      <c r="BR14" s="646"/>
      <c r="BS14" s="647" t="s">
        <v>122</v>
      </c>
      <c r="BT14" s="647"/>
      <c r="BU14" s="647"/>
      <c r="BV14" s="647"/>
      <c r="BW14" s="647"/>
      <c r="BX14" s="647"/>
      <c r="BY14" s="647"/>
      <c r="BZ14" s="647"/>
      <c r="CA14" s="647"/>
      <c r="CB14" s="682"/>
      <c r="CD14" s="605" t="s">
        <v>245</v>
      </c>
      <c r="CE14" s="606"/>
      <c r="CF14" s="606"/>
      <c r="CG14" s="606"/>
      <c r="CH14" s="606"/>
      <c r="CI14" s="606"/>
      <c r="CJ14" s="606"/>
      <c r="CK14" s="606"/>
      <c r="CL14" s="606"/>
      <c r="CM14" s="606"/>
      <c r="CN14" s="606"/>
      <c r="CO14" s="606"/>
      <c r="CP14" s="606"/>
      <c r="CQ14" s="607"/>
      <c r="CR14" s="608">
        <v>89330</v>
      </c>
      <c r="CS14" s="609"/>
      <c r="CT14" s="609"/>
      <c r="CU14" s="609"/>
      <c r="CV14" s="609"/>
      <c r="CW14" s="609"/>
      <c r="CX14" s="609"/>
      <c r="CY14" s="610"/>
      <c r="CZ14" s="646">
        <v>2.1</v>
      </c>
      <c r="DA14" s="646"/>
      <c r="DB14" s="646"/>
      <c r="DC14" s="646"/>
      <c r="DD14" s="614">
        <v>19309</v>
      </c>
      <c r="DE14" s="609"/>
      <c r="DF14" s="609"/>
      <c r="DG14" s="609"/>
      <c r="DH14" s="609"/>
      <c r="DI14" s="609"/>
      <c r="DJ14" s="609"/>
      <c r="DK14" s="609"/>
      <c r="DL14" s="609"/>
      <c r="DM14" s="609"/>
      <c r="DN14" s="609"/>
      <c r="DO14" s="609"/>
      <c r="DP14" s="610"/>
      <c r="DQ14" s="614">
        <v>40785</v>
      </c>
      <c r="DR14" s="609"/>
      <c r="DS14" s="609"/>
      <c r="DT14" s="609"/>
      <c r="DU14" s="609"/>
      <c r="DV14" s="609"/>
      <c r="DW14" s="609"/>
      <c r="DX14" s="609"/>
      <c r="DY14" s="609"/>
      <c r="DZ14" s="609"/>
      <c r="EA14" s="609"/>
      <c r="EB14" s="609"/>
      <c r="EC14" s="645"/>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23910</v>
      </c>
      <c r="BH15" s="609"/>
      <c r="BI15" s="609"/>
      <c r="BJ15" s="609"/>
      <c r="BK15" s="609"/>
      <c r="BL15" s="609"/>
      <c r="BM15" s="609"/>
      <c r="BN15" s="610"/>
      <c r="BO15" s="646">
        <v>7.4</v>
      </c>
      <c r="BP15" s="646"/>
      <c r="BQ15" s="646"/>
      <c r="BR15" s="646"/>
      <c r="BS15" s="647" t="s">
        <v>122</v>
      </c>
      <c r="BT15" s="647"/>
      <c r="BU15" s="647"/>
      <c r="BV15" s="647"/>
      <c r="BW15" s="647"/>
      <c r="BX15" s="647"/>
      <c r="BY15" s="647"/>
      <c r="BZ15" s="647"/>
      <c r="CA15" s="647"/>
      <c r="CB15" s="682"/>
      <c r="CD15" s="605" t="s">
        <v>248</v>
      </c>
      <c r="CE15" s="606"/>
      <c r="CF15" s="606"/>
      <c r="CG15" s="606"/>
      <c r="CH15" s="606"/>
      <c r="CI15" s="606"/>
      <c r="CJ15" s="606"/>
      <c r="CK15" s="606"/>
      <c r="CL15" s="606"/>
      <c r="CM15" s="606"/>
      <c r="CN15" s="606"/>
      <c r="CO15" s="606"/>
      <c r="CP15" s="606"/>
      <c r="CQ15" s="607"/>
      <c r="CR15" s="608">
        <v>381987</v>
      </c>
      <c r="CS15" s="609"/>
      <c r="CT15" s="609"/>
      <c r="CU15" s="609"/>
      <c r="CV15" s="609"/>
      <c r="CW15" s="609"/>
      <c r="CX15" s="609"/>
      <c r="CY15" s="610"/>
      <c r="CZ15" s="646">
        <v>9</v>
      </c>
      <c r="DA15" s="646"/>
      <c r="DB15" s="646"/>
      <c r="DC15" s="646"/>
      <c r="DD15" s="614">
        <v>121745</v>
      </c>
      <c r="DE15" s="609"/>
      <c r="DF15" s="609"/>
      <c r="DG15" s="609"/>
      <c r="DH15" s="609"/>
      <c r="DI15" s="609"/>
      <c r="DJ15" s="609"/>
      <c r="DK15" s="609"/>
      <c r="DL15" s="609"/>
      <c r="DM15" s="609"/>
      <c r="DN15" s="609"/>
      <c r="DO15" s="609"/>
      <c r="DP15" s="610"/>
      <c r="DQ15" s="614">
        <v>272964</v>
      </c>
      <c r="DR15" s="609"/>
      <c r="DS15" s="609"/>
      <c r="DT15" s="609"/>
      <c r="DU15" s="609"/>
      <c r="DV15" s="609"/>
      <c r="DW15" s="609"/>
      <c r="DX15" s="609"/>
      <c r="DY15" s="609"/>
      <c r="DZ15" s="609"/>
      <c r="EA15" s="609"/>
      <c r="EB15" s="609"/>
      <c r="EC15" s="645"/>
    </row>
    <row r="16" spans="2:143" ht="11.25" customHeight="1" x14ac:dyDescent="0.2">
      <c r="B16" s="605" t="s">
        <v>249</v>
      </c>
      <c r="C16" s="606"/>
      <c r="D16" s="606"/>
      <c r="E16" s="606"/>
      <c r="F16" s="606"/>
      <c r="G16" s="606"/>
      <c r="H16" s="606"/>
      <c r="I16" s="606"/>
      <c r="J16" s="606"/>
      <c r="K16" s="606"/>
      <c r="L16" s="606"/>
      <c r="M16" s="606"/>
      <c r="N16" s="606"/>
      <c r="O16" s="606"/>
      <c r="P16" s="606"/>
      <c r="Q16" s="607"/>
      <c r="R16" s="608">
        <v>5029</v>
      </c>
      <c r="S16" s="609"/>
      <c r="T16" s="609"/>
      <c r="U16" s="609"/>
      <c r="V16" s="609"/>
      <c r="W16" s="609"/>
      <c r="X16" s="609"/>
      <c r="Y16" s="610"/>
      <c r="Z16" s="646">
        <v>0.1</v>
      </c>
      <c r="AA16" s="646"/>
      <c r="AB16" s="646"/>
      <c r="AC16" s="646"/>
      <c r="AD16" s="647">
        <v>5029</v>
      </c>
      <c r="AE16" s="647"/>
      <c r="AF16" s="647"/>
      <c r="AG16" s="647"/>
      <c r="AH16" s="647"/>
      <c r="AI16" s="647"/>
      <c r="AJ16" s="647"/>
      <c r="AK16" s="647"/>
      <c r="AL16" s="611">
        <v>0.2</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251</v>
      </c>
      <c r="CE16" s="606"/>
      <c r="CF16" s="606"/>
      <c r="CG16" s="606"/>
      <c r="CH16" s="606"/>
      <c r="CI16" s="606"/>
      <c r="CJ16" s="606"/>
      <c r="CK16" s="606"/>
      <c r="CL16" s="606"/>
      <c r="CM16" s="606"/>
      <c r="CN16" s="606"/>
      <c r="CO16" s="606"/>
      <c r="CP16" s="606"/>
      <c r="CQ16" s="607"/>
      <c r="CR16" s="608">
        <v>1551</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252</v>
      </c>
      <c r="C17" s="606"/>
      <c r="D17" s="606"/>
      <c r="E17" s="606"/>
      <c r="F17" s="606"/>
      <c r="G17" s="606"/>
      <c r="H17" s="606"/>
      <c r="I17" s="606"/>
      <c r="J17" s="606"/>
      <c r="K17" s="606"/>
      <c r="L17" s="606"/>
      <c r="M17" s="606"/>
      <c r="N17" s="606"/>
      <c r="O17" s="606"/>
      <c r="P17" s="606"/>
      <c r="Q17" s="607"/>
      <c r="R17" s="608">
        <v>13957</v>
      </c>
      <c r="S17" s="609"/>
      <c r="T17" s="609"/>
      <c r="U17" s="609"/>
      <c r="V17" s="609"/>
      <c r="W17" s="609"/>
      <c r="X17" s="609"/>
      <c r="Y17" s="610"/>
      <c r="Z17" s="646">
        <v>0.3</v>
      </c>
      <c r="AA17" s="646"/>
      <c r="AB17" s="646"/>
      <c r="AC17" s="646"/>
      <c r="AD17" s="647">
        <v>13957</v>
      </c>
      <c r="AE17" s="647"/>
      <c r="AF17" s="647"/>
      <c r="AG17" s="647"/>
      <c r="AH17" s="647"/>
      <c r="AI17" s="647"/>
      <c r="AJ17" s="647"/>
      <c r="AK17" s="647"/>
      <c r="AL17" s="611">
        <v>0.7</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254</v>
      </c>
      <c r="CE17" s="606"/>
      <c r="CF17" s="606"/>
      <c r="CG17" s="606"/>
      <c r="CH17" s="606"/>
      <c r="CI17" s="606"/>
      <c r="CJ17" s="606"/>
      <c r="CK17" s="606"/>
      <c r="CL17" s="606"/>
      <c r="CM17" s="606"/>
      <c r="CN17" s="606"/>
      <c r="CO17" s="606"/>
      <c r="CP17" s="606"/>
      <c r="CQ17" s="607"/>
      <c r="CR17" s="608">
        <v>384756</v>
      </c>
      <c r="CS17" s="609"/>
      <c r="CT17" s="609"/>
      <c r="CU17" s="609"/>
      <c r="CV17" s="609"/>
      <c r="CW17" s="609"/>
      <c r="CX17" s="609"/>
      <c r="CY17" s="610"/>
      <c r="CZ17" s="646">
        <v>9</v>
      </c>
      <c r="DA17" s="646"/>
      <c r="DB17" s="646"/>
      <c r="DC17" s="646"/>
      <c r="DD17" s="614" t="s">
        <v>122</v>
      </c>
      <c r="DE17" s="609"/>
      <c r="DF17" s="609"/>
      <c r="DG17" s="609"/>
      <c r="DH17" s="609"/>
      <c r="DI17" s="609"/>
      <c r="DJ17" s="609"/>
      <c r="DK17" s="609"/>
      <c r="DL17" s="609"/>
      <c r="DM17" s="609"/>
      <c r="DN17" s="609"/>
      <c r="DO17" s="609"/>
      <c r="DP17" s="610"/>
      <c r="DQ17" s="614">
        <v>381068</v>
      </c>
      <c r="DR17" s="609"/>
      <c r="DS17" s="609"/>
      <c r="DT17" s="609"/>
      <c r="DU17" s="609"/>
      <c r="DV17" s="609"/>
      <c r="DW17" s="609"/>
      <c r="DX17" s="609"/>
      <c r="DY17" s="609"/>
      <c r="DZ17" s="609"/>
      <c r="EA17" s="609"/>
      <c r="EB17" s="609"/>
      <c r="EC17" s="645"/>
    </row>
    <row r="18" spans="2:133" ht="11.25" customHeight="1" x14ac:dyDescent="0.2">
      <c r="B18" s="605" t="s">
        <v>255</v>
      </c>
      <c r="C18" s="606"/>
      <c r="D18" s="606"/>
      <c r="E18" s="606"/>
      <c r="F18" s="606"/>
      <c r="G18" s="606"/>
      <c r="H18" s="606"/>
      <c r="I18" s="606"/>
      <c r="J18" s="606"/>
      <c r="K18" s="606"/>
      <c r="L18" s="606"/>
      <c r="M18" s="606"/>
      <c r="N18" s="606"/>
      <c r="O18" s="606"/>
      <c r="P18" s="606"/>
      <c r="Q18" s="607"/>
      <c r="R18" s="608">
        <v>888</v>
      </c>
      <c r="S18" s="609"/>
      <c r="T18" s="609"/>
      <c r="U18" s="609"/>
      <c r="V18" s="609"/>
      <c r="W18" s="609"/>
      <c r="X18" s="609"/>
      <c r="Y18" s="610"/>
      <c r="Z18" s="646">
        <v>0</v>
      </c>
      <c r="AA18" s="646"/>
      <c r="AB18" s="646"/>
      <c r="AC18" s="646"/>
      <c r="AD18" s="647">
        <v>888</v>
      </c>
      <c r="AE18" s="647"/>
      <c r="AF18" s="647"/>
      <c r="AG18" s="647"/>
      <c r="AH18" s="647"/>
      <c r="AI18" s="647"/>
      <c r="AJ18" s="647"/>
      <c r="AK18" s="647"/>
      <c r="AL18" s="611">
        <v>0</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258</v>
      </c>
      <c r="C19" s="606"/>
      <c r="D19" s="606"/>
      <c r="E19" s="606"/>
      <c r="F19" s="606"/>
      <c r="G19" s="606"/>
      <c r="H19" s="606"/>
      <c r="I19" s="606"/>
      <c r="J19" s="606"/>
      <c r="K19" s="606"/>
      <c r="L19" s="606"/>
      <c r="M19" s="606"/>
      <c r="N19" s="606"/>
      <c r="O19" s="606"/>
      <c r="P19" s="606"/>
      <c r="Q19" s="607"/>
      <c r="R19" s="608">
        <v>888</v>
      </c>
      <c r="S19" s="609"/>
      <c r="T19" s="609"/>
      <c r="U19" s="609"/>
      <c r="V19" s="609"/>
      <c r="W19" s="609"/>
      <c r="X19" s="609"/>
      <c r="Y19" s="610"/>
      <c r="Z19" s="646">
        <v>0</v>
      </c>
      <c r="AA19" s="646"/>
      <c r="AB19" s="646"/>
      <c r="AC19" s="646"/>
      <c r="AD19" s="647">
        <v>888</v>
      </c>
      <c r="AE19" s="647"/>
      <c r="AF19" s="647"/>
      <c r="AG19" s="647"/>
      <c r="AH19" s="647"/>
      <c r="AI19" s="647"/>
      <c r="AJ19" s="647"/>
      <c r="AK19" s="647"/>
      <c r="AL19" s="611">
        <v>0</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261</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263</v>
      </c>
      <c r="CE20" s="606"/>
      <c r="CF20" s="606"/>
      <c r="CG20" s="606"/>
      <c r="CH20" s="606"/>
      <c r="CI20" s="606"/>
      <c r="CJ20" s="606"/>
      <c r="CK20" s="606"/>
      <c r="CL20" s="606"/>
      <c r="CM20" s="606"/>
      <c r="CN20" s="606"/>
      <c r="CO20" s="606"/>
      <c r="CP20" s="606"/>
      <c r="CQ20" s="607"/>
      <c r="CR20" s="608">
        <v>4253321</v>
      </c>
      <c r="CS20" s="609"/>
      <c r="CT20" s="609"/>
      <c r="CU20" s="609"/>
      <c r="CV20" s="609"/>
      <c r="CW20" s="609"/>
      <c r="CX20" s="609"/>
      <c r="CY20" s="610"/>
      <c r="CZ20" s="646">
        <v>100</v>
      </c>
      <c r="DA20" s="646"/>
      <c r="DB20" s="646"/>
      <c r="DC20" s="646"/>
      <c r="DD20" s="614">
        <v>718709</v>
      </c>
      <c r="DE20" s="609"/>
      <c r="DF20" s="609"/>
      <c r="DG20" s="609"/>
      <c r="DH20" s="609"/>
      <c r="DI20" s="609"/>
      <c r="DJ20" s="609"/>
      <c r="DK20" s="609"/>
      <c r="DL20" s="609"/>
      <c r="DM20" s="609"/>
      <c r="DN20" s="609"/>
      <c r="DO20" s="609"/>
      <c r="DP20" s="610"/>
      <c r="DQ20" s="614">
        <v>2412166</v>
      </c>
      <c r="DR20" s="609"/>
      <c r="DS20" s="609"/>
      <c r="DT20" s="609"/>
      <c r="DU20" s="609"/>
      <c r="DV20" s="609"/>
      <c r="DW20" s="609"/>
      <c r="DX20" s="609"/>
      <c r="DY20" s="609"/>
      <c r="DZ20" s="609"/>
      <c r="EA20" s="609"/>
      <c r="EB20" s="609"/>
      <c r="EC20" s="645"/>
    </row>
    <row r="21" spans="2:133" ht="11.25" customHeight="1" x14ac:dyDescent="0.2">
      <c r="B21" s="605" t="s">
        <v>264</v>
      </c>
      <c r="C21" s="606"/>
      <c r="D21" s="606"/>
      <c r="E21" s="606"/>
      <c r="F21" s="606"/>
      <c r="G21" s="606"/>
      <c r="H21" s="606"/>
      <c r="I21" s="606"/>
      <c r="J21" s="606"/>
      <c r="K21" s="606"/>
      <c r="L21" s="606"/>
      <c r="M21" s="606"/>
      <c r="N21" s="606"/>
      <c r="O21" s="606"/>
      <c r="P21" s="606"/>
      <c r="Q21" s="607"/>
      <c r="R21" s="608">
        <v>1759880</v>
      </c>
      <c r="S21" s="609"/>
      <c r="T21" s="609"/>
      <c r="U21" s="609"/>
      <c r="V21" s="609"/>
      <c r="W21" s="609"/>
      <c r="X21" s="609"/>
      <c r="Y21" s="610"/>
      <c r="Z21" s="646">
        <v>38.700000000000003</v>
      </c>
      <c r="AA21" s="646"/>
      <c r="AB21" s="646"/>
      <c r="AC21" s="646"/>
      <c r="AD21" s="647">
        <v>1546120</v>
      </c>
      <c r="AE21" s="647"/>
      <c r="AF21" s="647"/>
      <c r="AG21" s="647"/>
      <c r="AH21" s="647"/>
      <c r="AI21" s="647"/>
      <c r="AJ21" s="647"/>
      <c r="AK21" s="647"/>
      <c r="AL21" s="611">
        <v>75.8</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266</v>
      </c>
      <c r="C22" s="606"/>
      <c r="D22" s="606"/>
      <c r="E22" s="606"/>
      <c r="F22" s="606"/>
      <c r="G22" s="606"/>
      <c r="H22" s="606"/>
      <c r="I22" s="606"/>
      <c r="J22" s="606"/>
      <c r="K22" s="606"/>
      <c r="L22" s="606"/>
      <c r="M22" s="606"/>
      <c r="N22" s="606"/>
      <c r="O22" s="606"/>
      <c r="P22" s="606"/>
      <c r="Q22" s="607"/>
      <c r="R22" s="608">
        <v>1546120</v>
      </c>
      <c r="S22" s="609"/>
      <c r="T22" s="609"/>
      <c r="U22" s="609"/>
      <c r="V22" s="609"/>
      <c r="W22" s="609"/>
      <c r="X22" s="609"/>
      <c r="Y22" s="610"/>
      <c r="Z22" s="646">
        <v>34</v>
      </c>
      <c r="AA22" s="646"/>
      <c r="AB22" s="646"/>
      <c r="AC22" s="646"/>
      <c r="AD22" s="647">
        <v>1546120</v>
      </c>
      <c r="AE22" s="647"/>
      <c r="AF22" s="647"/>
      <c r="AG22" s="647"/>
      <c r="AH22" s="647"/>
      <c r="AI22" s="647"/>
      <c r="AJ22" s="647"/>
      <c r="AK22" s="647"/>
      <c r="AL22" s="611">
        <v>75.8</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269</v>
      </c>
      <c r="C23" s="606"/>
      <c r="D23" s="606"/>
      <c r="E23" s="606"/>
      <c r="F23" s="606"/>
      <c r="G23" s="606"/>
      <c r="H23" s="606"/>
      <c r="I23" s="606"/>
      <c r="J23" s="606"/>
      <c r="K23" s="606"/>
      <c r="L23" s="606"/>
      <c r="M23" s="606"/>
      <c r="N23" s="606"/>
      <c r="O23" s="606"/>
      <c r="P23" s="606"/>
      <c r="Q23" s="607"/>
      <c r="R23" s="608">
        <v>213760</v>
      </c>
      <c r="S23" s="609"/>
      <c r="T23" s="609"/>
      <c r="U23" s="609"/>
      <c r="V23" s="609"/>
      <c r="W23" s="609"/>
      <c r="X23" s="609"/>
      <c r="Y23" s="610"/>
      <c r="Z23" s="646">
        <v>4.7</v>
      </c>
      <c r="AA23" s="646"/>
      <c r="AB23" s="646"/>
      <c r="AC23" s="646"/>
      <c r="AD23" s="647" t="s">
        <v>122</v>
      </c>
      <c r="AE23" s="647"/>
      <c r="AF23" s="647"/>
      <c r="AG23" s="647"/>
      <c r="AH23" s="647"/>
      <c r="AI23" s="647"/>
      <c r="AJ23" s="647"/>
      <c r="AK23" s="647"/>
      <c r="AL23" s="611" t="s">
        <v>122</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8" t="s">
        <v>274</v>
      </c>
      <c r="DM23" s="699"/>
      <c r="DN23" s="699"/>
      <c r="DO23" s="699"/>
      <c r="DP23" s="699"/>
      <c r="DQ23" s="699"/>
      <c r="DR23" s="699"/>
      <c r="DS23" s="699"/>
      <c r="DT23" s="699"/>
      <c r="DU23" s="699"/>
      <c r="DV23" s="700"/>
      <c r="DW23" s="666" t="s">
        <v>275</v>
      </c>
      <c r="DX23" s="667"/>
      <c r="DY23" s="667"/>
      <c r="DZ23" s="667"/>
      <c r="EA23" s="667"/>
      <c r="EB23" s="667"/>
      <c r="EC23" s="668"/>
    </row>
    <row r="24" spans="2:133" ht="11.25" customHeight="1" x14ac:dyDescent="0.2">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278</v>
      </c>
      <c r="CE24" s="664"/>
      <c r="CF24" s="664"/>
      <c r="CG24" s="664"/>
      <c r="CH24" s="664"/>
      <c r="CI24" s="664"/>
      <c r="CJ24" s="664"/>
      <c r="CK24" s="664"/>
      <c r="CL24" s="664"/>
      <c r="CM24" s="664"/>
      <c r="CN24" s="664"/>
      <c r="CO24" s="664"/>
      <c r="CP24" s="664"/>
      <c r="CQ24" s="665"/>
      <c r="CR24" s="660">
        <v>1311609</v>
      </c>
      <c r="CS24" s="661"/>
      <c r="CT24" s="661"/>
      <c r="CU24" s="661"/>
      <c r="CV24" s="661"/>
      <c r="CW24" s="661"/>
      <c r="CX24" s="661"/>
      <c r="CY24" s="689"/>
      <c r="CZ24" s="690">
        <v>30.8</v>
      </c>
      <c r="DA24" s="672"/>
      <c r="DB24" s="672"/>
      <c r="DC24" s="692"/>
      <c r="DD24" s="688">
        <v>1152257</v>
      </c>
      <c r="DE24" s="661"/>
      <c r="DF24" s="661"/>
      <c r="DG24" s="661"/>
      <c r="DH24" s="661"/>
      <c r="DI24" s="661"/>
      <c r="DJ24" s="661"/>
      <c r="DK24" s="689"/>
      <c r="DL24" s="688">
        <v>1096605</v>
      </c>
      <c r="DM24" s="661"/>
      <c r="DN24" s="661"/>
      <c r="DO24" s="661"/>
      <c r="DP24" s="661"/>
      <c r="DQ24" s="661"/>
      <c r="DR24" s="661"/>
      <c r="DS24" s="661"/>
      <c r="DT24" s="661"/>
      <c r="DU24" s="661"/>
      <c r="DV24" s="689"/>
      <c r="DW24" s="690">
        <v>53.6</v>
      </c>
      <c r="DX24" s="672"/>
      <c r="DY24" s="672"/>
      <c r="DZ24" s="672"/>
      <c r="EA24" s="672"/>
      <c r="EB24" s="672"/>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2189676</v>
      </c>
      <c r="S25" s="609"/>
      <c r="T25" s="609"/>
      <c r="U25" s="609"/>
      <c r="V25" s="609"/>
      <c r="W25" s="609"/>
      <c r="X25" s="609"/>
      <c r="Y25" s="610"/>
      <c r="Z25" s="646">
        <v>48.1</v>
      </c>
      <c r="AA25" s="646"/>
      <c r="AB25" s="646"/>
      <c r="AC25" s="646"/>
      <c r="AD25" s="647">
        <v>1975916</v>
      </c>
      <c r="AE25" s="647"/>
      <c r="AF25" s="647"/>
      <c r="AG25" s="647"/>
      <c r="AH25" s="647"/>
      <c r="AI25" s="647"/>
      <c r="AJ25" s="647"/>
      <c r="AK25" s="647"/>
      <c r="AL25" s="611">
        <v>96.9</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281</v>
      </c>
      <c r="CE25" s="606"/>
      <c r="CF25" s="606"/>
      <c r="CG25" s="606"/>
      <c r="CH25" s="606"/>
      <c r="CI25" s="606"/>
      <c r="CJ25" s="606"/>
      <c r="CK25" s="606"/>
      <c r="CL25" s="606"/>
      <c r="CM25" s="606"/>
      <c r="CN25" s="606"/>
      <c r="CO25" s="606"/>
      <c r="CP25" s="606"/>
      <c r="CQ25" s="607"/>
      <c r="CR25" s="608">
        <v>813400</v>
      </c>
      <c r="CS25" s="621"/>
      <c r="CT25" s="621"/>
      <c r="CU25" s="621"/>
      <c r="CV25" s="621"/>
      <c r="CW25" s="621"/>
      <c r="CX25" s="621"/>
      <c r="CY25" s="622"/>
      <c r="CZ25" s="611">
        <v>19.100000000000001</v>
      </c>
      <c r="DA25" s="623"/>
      <c r="DB25" s="623"/>
      <c r="DC25" s="624"/>
      <c r="DD25" s="614">
        <v>724453</v>
      </c>
      <c r="DE25" s="621"/>
      <c r="DF25" s="621"/>
      <c r="DG25" s="621"/>
      <c r="DH25" s="621"/>
      <c r="DI25" s="621"/>
      <c r="DJ25" s="621"/>
      <c r="DK25" s="622"/>
      <c r="DL25" s="614">
        <v>702911</v>
      </c>
      <c r="DM25" s="621"/>
      <c r="DN25" s="621"/>
      <c r="DO25" s="621"/>
      <c r="DP25" s="621"/>
      <c r="DQ25" s="621"/>
      <c r="DR25" s="621"/>
      <c r="DS25" s="621"/>
      <c r="DT25" s="621"/>
      <c r="DU25" s="621"/>
      <c r="DV25" s="622"/>
      <c r="DW25" s="611">
        <v>34.299999999999997</v>
      </c>
      <c r="DX25" s="623"/>
      <c r="DY25" s="623"/>
      <c r="DZ25" s="623"/>
      <c r="EA25" s="623"/>
      <c r="EB25" s="623"/>
      <c r="EC25" s="635"/>
    </row>
    <row r="26" spans="2:133" ht="11.25" customHeight="1" x14ac:dyDescent="0.2">
      <c r="B26" s="605" t="s">
        <v>282</v>
      </c>
      <c r="C26" s="606"/>
      <c r="D26" s="606"/>
      <c r="E26" s="606"/>
      <c r="F26" s="606"/>
      <c r="G26" s="606"/>
      <c r="H26" s="606"/>
      <c r="I26" s="606"/>
      <c r="J26" s="606"/>
      <c r="K26" s="606"/>
      <c r="L26" s="606"/>
      <c r="M26" s="606"/>
      <c r="N26" s="606"/>
      <c r="O26" s="606"/>
      <c r="P26" s="606"/>
      <c r="Q26" s="607"/>
      <c r="R26" s="608">
        <v>1020</v>
      </c>
      <c r="S26" s="609"/>
      <c r="T26" s="609"/>
      <c r="U26" s="609"/>
      <c r="V26" s="609"/>
      <c r="W26" s="609"/>
      <c r="X26" s="609"/>
      <c r="Y26" s="610"/>
      <c r="Z26" s="646">
        <v>0</v>
      </c>
      <c r="AA26" s="646"/>
      <c r="AB26" s="646"/>
      <c r="AC26" s="646"/>
      <c r="AD26" s="647">
        <v>1020</v>
      </c>
      <c r="AE26" s="647"/>
      <c r="AF26" s="647"/>
      <c r="AG26" s="647"/>
      <c r="AH26" s="647"/>
      <c r="AI26" s="647"/>
      <c r="AJ26" s="647"/>
      <c r="AK26" s="647"/>
      <c r="AL26" s="611">
        <v>0.1</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284</v>
      </c>
      <c r="CE26" s="606"/>
      <c r="CF26" s="606"/>
      <c r="CG26" s="606"/>
      <c r="CH26" s="606"/>
      <c r="CI26" s="606"/>
      <c r="CJ26" s="606"/>
      <c r="CK26" s="606"/>
      <c r="CL26" s="606"/>
      <c r="CM26" s="606"/>
      <c r="CN26" s="606"/>
      <c r="CO26" s="606"/>
      <c r="CP26" s="606"/>
      <c r="CQ26" s="607"/>
      <c r="CR26" s="608">
        <v>510409</v>
      </c>
      <c r="CS26" s="609"/>
      <c r="CT26" s="609"/>
      <c r="CU26" s="609"/>
      <c r="CV26" s="609"/>
      <c r="CW26" s="609"/>
      <c r="CX26" s="609"/>
      <c r="CY26" s="610"/>
      <c r="CZ26" s="611">
        <v>12</v>
      </c>
      <c r="DA26" s="623"/>
      <c r="DB26" s="623"/>
      <c r="DC26" s="624"/>
      <c r="DD26" s="614">
        <v>432244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285</v>
      </c>
      <c r="C27" s="606"/>
      <c r="D27" s="606"/>
      <c r="E27" s="606"/>
      <c r="F27" s="606"/>
      <c r="G27" s="606"/>
      <c r="H27" s="606"/>
      <c r="I27" s="606"/>
      <c r="J27" s="606"/>
      <c r="K27" s="606"/>
      <c r="L27" s="606"/>
      <c r="M27" s="606"/>
      <c r="N27" s="606"/>
      <c r="O27" s="606"/>
      <c r="P27" s="606"/>
      <c r="Q27" s="607"/>
      <c r="R27" s="608" t="s">
        <v>122</v>
      </c>
      <c r="S27" s="609"/>
      <c r="T27" s="609"/>
      <c r="U27" s="609"/>
      <c r="V27" s="609"/>
      <c r="W27" s="609"/>
      <c r="X27" s="609"/>
      <c r="Y27" s="610"/>
      <c r="Z27" s="646" t="s">
        <v>122</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323327</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287</v>
      </c>
      <c r="CE27" s="606"/>
      <c r="CF27" s="606"/>
      <c r="CG27" s="606"/>
      <c r="CH27" s="606"/>
      <c r="CI27" s="606"/>
      <c r="CJ27" s="606"/>
      <c r="CK27" s="606"/>
      <c r="CL27" s="606"/>
      <c r="CM27" s="606"/>
      <c r="CN27" s="606"/>
      <c r="CO27" s="606"/>
      <c r="CP27" s="606"/>
      <c r="CQ27" s="607"/>
      <c r="CR27" s="608">
        <v>113453</v>
      </c>
      <c r="CS27" s="621"/>
      <c r="CT27" s="621"/>
      <c r="CU27" s="621"/>
      <c r="CV27" s="621"/>
      <c r="CW27" s="621"/>
      <c r="CX27" s="621"/>
      <c r="CY27" s="622"/>
      <c r="CZ27" s="611">
        <v>2.7</v>
      </c>
      <c r="DA27" s="623"/>
      <c r="DB27" s="623"/>
      <c r="DC27" s="624"/>
      <c r="DD27" s="614">
        <v>46736</v>
      </c>
      <c r="DE27" s="621"/>
      <c r="DF27" s="621"/>
      <c r="DG27" s="621"/>
      <c r="DH27" s="621"/>
      <c r="DI27" s="621"/>
      <c r="DJ27" s="621"/>
      <c r="DK27" s="622"/>
      <c r="DL27" s="614">
        <v>12626</v>
      </c>
      <c r="DM27" s="621"/>
      <c r="DN27" s="621"/>
      <c r="DO27" s="621"/>
      <c r="DP27" s="621"/>
      <c r="DQ27" s="621"/>
      <c r="DR27" s="621"/>
      <c r="DS27" s="621"/>
      <c r="DT27" s="621"/>
      <c r="DU27" s="621"/>
      <c r="DV27" s="622"/>
      <c r="DW27" s="611">
        <v>0.6</v>
      </c>
      <c r="DX27" s="623"/>
      <c r="DY27" s="623"/>
      <c r="DZ27" s="623"/>
      <c r="EA27" s="623"/>
      <c r="EB27" s="623"/>
      <c r="EC27" s="635"/>
    </row>
    <row r="28" spans="2:133" ht="11.25" customHeight="1" x14ac:dyDescent="0.2">
      <c r="B28" s="605" t="s">
        <v>288</v>
      </c>
      <c r="C28" s="606"/>
      <c r="D28" s="606"/>
      <c r="E28" s="606"/>
      <c r="F28" s="606"/>
      <c r="G28" s="606"/>
      <c r="H28" s="606"/>
      <c r="I28" s="606"/>
      <c r="J28" s="606"/>
      <c r="K28" s="606"/>
      <c r="L28" s="606"/>
      <c r="M28" s="606"/>
      <c r="N28" s="606"/>
      <c r="O28" s="606"/>
      <c r="P28" s="606"/>
      <c r="Q28" s="607"/>
      <c r="R28" s="608">
        <v>47409</v>
      </c>
      <c r="S28" s="609"/>
      <c r="T28" s="609"/>
      <c r="U28" s="609"/>
      <c r="V28" s="609"/>
      <c r="W28" s="609"/>
      <c r="X28" s="609"/>
      <c r="Y28" s="610"/>
      <c r="Z28" s="646">
        <v>1</v>
      </c>
      <c r="AA28" s="646"/>
      <c r="AB28" s="646"/>
      <c r="AC28" s="646"/>
      <c r="AD28" s="647">
        <v>3152</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384756</v>
      </c>
      <c r="CS28" s="609"/>
      <c r="CT28" s="609"/>
      <c r="CU28" s="609"/>
      <c r="CV28" s="609"/>
      <c r="CW28" s="609"/>
      <c r="CX28" s="609"/>
      <c r="CY28" s="610"/>
      <c r="CZ28" s="611">
        <v>9</v>
      </c>
      <c r="DA28" s="623"/>
      <c r="DB28" s="623"/>
      <c r="DC28" s="624"/>
      <c r="DD28" s="614">
        <v>381068</v>
      </c>
      <c r="DE28" s="609"/>
      <c r="DF28" s="609"/>
      <c r="DG28" s="609"/>
      <c r="DH28" s="609"/>
      <c r="DI28" s="609"/>
      <c r="DJ28" s="609"/>
      <c r="DK28" s="610"/>
      <c r="DL28" s="614">
        <v>381068</v>
      </c>
      <c r="DM28" s="609"/>
      <c r="DN28" s="609"/>
      <c r="DO28" s="609"/>
      <c r="DP28" s="609"/>
      <c r="DQ28" s="609"/>
      <c r="DR28" s="609"/>
      <c r="DS28" s="609"/>
      <c r="DT28" s="609"/>
      <c r="DU28" s="609"/>
      <c r="DV28" s="610"/>
      <c r="DW28" s="611">
        <v>18.600000000000001</v>
      </c>
      <c r="DX28" s="623"/>
      <c r="DY28" s="623"/>
      <c r="DZ28" s="623"/>
      <c r="EA28" s="623"/>
      <c r="EB28" s="623"/>
      <c r="EC28" s="635"/>
    </row>
    <row r="29" spans="2:133" ht="11.25" customHeight="1" x14ac:dyDescent="0.2">
      <c r="B29" s="605" t="s">
        <v>290</v>
      </c>
      <c r="C29" s="606"/>
      <c r="D29" s="606"/>
      <c r="E29" s="606"/>
      <c r="F29" s="606"/>
      <c r="G29" s="606"/>
      <c r="H29" s="606"/>
      <c r="I29" s="606"/>
      <c r="J29" s="606"/>
      <c r="K29" s="606"/>
      <c r="L29" s="606"/>
      <c r="M29" s="606"/>
      <c r="N29" s="606"/>
      <c r="O29" s="606"/>
      <c r="P29" s="606"/>
      <c r="Q29" s="607"/>
      <c r="R29" s="608">
        <v>8809</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291</v>
      </c>
      <c r="CE29" s="628"/>
      <c r="CF29" s="605" t="s">
        <v>66</v>
      </c>
      <c r="CG29" s="606"/>
      <c r="CH29" s="606"/>
      <c r="CI29" s="606"/>
      <c r="CJ29" s="606"/>
      <c r="CK29" s="606"/>
      <c r="CL29" s="606"/>
      <c r="CM29" s="606"/>
      <c r="CN29" s="606"/>
      <c r="CO29" s="606"/>
      <c r="CP29" s="606"/>
      <c r="CQ29" s="607"/>
      <c r="CR29" s="608">
        <v>384756</v>
      </c>
      <c r="CS29" s="621"/>
      <c r="CT29" s="621"/>
      <c r="CU29" s="621"/>
      <c r="CV29" s="621"/>
      <c r="CW29" s="621"/>
      <c r="CX29" s="621"/>
      <c r="CY29" s="622"/>
      <c r="CZ29" s="611">
        <v>9</v>
      </c>
      <c r="DA29" s="623"/>
      <c r="DB29" s="623"/>
      <c r="DC29" s="624"/>
      <c r="DD29" s="614">
        <v>381068</v>
      </c>
      <c r="DE29" s="621"/>
      <c r="DF29" s="621"/>
      <c r="DG29" s="621"/>
      <c r="DH29" s="621"/>
      <c r="DI29" s="621"/>
      <c r="DJ29" s="621"/>
      <c r="DK29" s="622"/>
      <c r="DL29" s="614">
        <v>381068</v>
      </c>
      <c r="DM29" s="621"/>
      <c r="DN29" s="621"/>
      <c r="DO29" s="621"/>
      <c r="DP29" s="621"/>
      <c r="DQ29" s="621"/>
      <c r="DR29" s="621"/>
      <c r="DS29" s="621"/>
      <c r="DT29" s="621"/>
      <c r="DU29" s="621"/>
      <c r="DV29" s="622"/>
      <c r="DW29" s="611">
        <v>18.600000000000001</v>
      </c>
      <c r="DX29" s="623"/>
      <c r="DY29" s="623"/>
      <c r="DZ29" s="623"/>
      <c r="EA29" s="623"/>
      <c r="EB29" s="623"/>
      <c r="EC29" s="635"/>
    </row>
    <row r="30" spans="2:133" ht="11.25" customHeight="1" x14ac:dyDescent="0.2">
      <c r="B30" s="605" t="s">
        <v>292</v>
      </c>
      <c r="C30" s="606"/>
      <c r="D30" s="606"/>
      <c r="E30" s="606"/>
      <c r="F30" s="606"/>
      <c r="G30" s="606"/>
      <c r="H30" s="606"/>
      <c r="I30" s="606"/>
      <c r="J30" s="606"/>
      <c r="K30" s="606"/>
      <c r="L30" s="606"/>
      <c r="M30" s="606"/>
      <c r="N30" s="606"/>
      <c r="O30" s="606"/>
      <c r="P30" s="606"/>
      <c r="Q30" s="607"/>
      <c r="R30" s="608">
        <v>142191</v>
      </c>
      <c r="S30" s="609"/>
      <c r="T30" s="609"/>
      <c r="U30" s="609"/>
      <c r="V30" s="609"/>
      <c r="W30" s="609"/>
      <c r="X30" s="609"/>
      <c r="Y30" s="610"/>
      <c r="Z30" s="646">
        <v>3.1</v>
      </c>
      <c r="AA30" s="646"/>
      <c r="AB30" s="646"/>
      <c r="AC30" s="646"/>
      <c r="AD30" s="647" t="s">
        <v>122</v>
      </c>
      <c r="AE30" s="647"/>
      <c r="AF30" s="647"/>
      <c r="AG30" s="647"/>
      <c r="AH30" s="647"/>
      <c r="AI30" s="647"/>
      <c r="AJ30" s="647"/>
      <c r="AK30" s="647"/>
      <c r="AL30" s="611" t="s">
        <v>122</v>
      </c>
      <c r="AM30" s="612"/>
      <c r="AN30" s="612"/>
      <c r="AO30" s="648"/>
      <c r="AP30" s="666" t="s">
        <v>210</v>
      </c>
      <c r="AQ30" s="667"/>
      <c r="AR30" s="667"/>
      <c r="AS30" s="667"/>
      <c r="AT30" s="667"/>
      <c r="AU30" s="667"/>
      <c r="AV30" s="667"/>
      <c r="AW30" s="667"/>
      <c r="AX30" s="667"/>
      <c r="AY30" s="667"/>
      <c r="AZ30" s="667"/>
      <c r="BA30" s="667"/>
      <c r="BB30" s="667"/>
      <c r="BC30" s="667"/>
      <c r="BD30" s="667"/>
      <c r="BE30" s="667"/>
      <c r="BF30" s="668"/>
      <c r="BG30" s="666" t="s">
        <v>293</v>
      </c>
      <c r="BH30" s="680"/>
      <c r="BI30" s="680"/>
      <c r="BJ30" s="680"/>
      <c r="BK30" s="680"/>
      <c r="BL30" s="680"/>
      <c r="BM30" s="680"/>
      <c r="BN30" s="680"/>
      <c r="BO30" s="680"/>
      <c r="BP30" s="680"/>
      <c r="BQ30" s="681"/>
      <c r="BR30" s="666" t="s">
        <v>294</v>
      </c>
      <c r="BS30" s="680"/>
      <c r="BT30" s="680"/>
      <c r="BU30" s="680"/>
      <c r="BV30" s="680"/>
      <c r="BW30" s="680"/>
      <c r="BX30" s="680"/>
      <c r="BY30" s="680"/>
      <c r="BZ30" s="680"/>
      <c r="CA30" s="680"/>
      <c r="CB30" s="681"/>
      <c r="CD30" s="629"/>
      <c r="CE30" s="630"/>
      <c r="CF30" s="605" t="s">
        <v>295</v>
      </c>
      <c r="CG30" s="606"/>
      <c r="CH30" s="606"/>
      <c r="CI30" s="606"/>
      <c r="CJ30" s="606"/>
      <c r="CK30" s="606"/>
      <c r="CL30" s="606"/>
      <c r="CM30" s="606"/>
      <c r="CN30" s="606"/>
      <c r="CO30" s="606"/>
      <c r="CP30" s="606"/>
      <c r="CQ30" s="607"/>
      <c r="CR30" s="608">
        <v>380091</v>
      </c>
      <c r="CS30" s="609"/>
      <c r="CT30" s="609"/>
      <c r="CU30" s="609"/>
      <c r="CV30" s="609"/>
      <c r="CW30" s="609"/>
      <c r="CX30" s="609"/>
      <c r="CY30" s="610"/>
      <c r="CZ30" s="611">
        <v>8.9</v>
      </c>
      <c r="DA30" s="623"/>
      <c r="DB30" s="623"/>
      <c r="DC30" s="624"/>
      <c r="DD30" s="614">
        <v>377083</v>
      </c>
      <c r="DE30" s="609"/>
      <c r="DF30" s="609"/>
      <c r="DG30" s="609"/>
      <c r="DH30" s="609"/>
      <c r="DI30" s="609"/>
      <c r="DJ30" s="609"/>
      <c r="DK30" s="610"/>
      <c r="DL30" s="614">
        <v>377083</v>
      </c>
      <c r="DM30" s="609"/>
      <c r="DN30" s="609"/>
      <c r="DO30" s="609"/>
      <c r="DP30" s="609"/>
      <c r="DQ30" s="609"/>
      <c r="DR30" s="609"/>
      <c r="DS30" s="609"/>
      <c r="DT30" s="609"/>
      <c r="DU30" s="609"/>
      <c r="DV30" s="610"/>
      <c r="DW30" s="611">
        <v>18.399999999999999</v>
      </c>
      <c r="DX30" s="623"/>
      <c r="DY30" s="623"/>
      <c r="DZ30" s="623"/>
      <c r="EA30" s="623"/>
      <c r="EB30" s="623"/>
      <c r="EC30" s="635"/>
    </row>
    <row r="31" spans="2:133" ht="11.25" customHeight="1" x14ac:dyDescent="0.2">
      <c r="B31" s="683" t="s">
        <v>296</v>
      </c>
      <c r="C31" s="684"/>
      <c r="D31" s="684"/>
      <c r="E31" s="684"/>
      <c r="F31" s="684"/>
      <c r="G31" s="684"/>
      <c r="H31" s="684"/>
      <c r="I31" s="684"/>
      <c r="J31" s="684"/>
      <c r="K31" s="684"/>
      <c r="L31" s="684"/>
      <c r="M31" s="684"/>
      <c r="N31" s="684"/>
      <c r="O31" s="684"/>
      <c r="P31" s="684"/>
      <c r="Q31" s="685"/>
      <c r="R31" s="608">
        <v>19684</v>
      </c>
      <c r="S31" s="609"/>
      <c r="T31" s="609"/>
      <c r="U31" s="609"/>
      <c r="V31" s="609"/>
      <c r="W31" s="609"/>
      <c r="X31" s="609"/>
      <c r="Y31" s="610"/>
      <c r="Z31" s="646">
        <v>0.4</v>
      </c>
      <c r="AA31" s="646"/>
      <c r="AB31" s="646"/>
      <c r="AC31" s="646"/>
      <c r="AD31" s="647">
        <v>19684</v>
      </c>
      <c r="AE31" s="647"/>
      <c r="AF31" s="647"/>
      <c r="AG31" s="647"/>
      <c r="AH31" s="647"/>
      <c r="AI31" s="647"/>
      <c r="AJ31" s="647"/>
      <c r="AK31" s="647"/>
      <c r="AL31" s="611">
        <v>1</v>
      </c>
      <c r="AM31" s="612"/>
      <c r="AN31" s="612"/>
      <c r="AO31" s="648"/>
      <c r="AP31" s="674" t="s">
        <v>297</v>
      </c>
      <c r="AQ31" s="675"/>
      <c r="AR31" s="675"/>
      <c r="AS31" s="675"/>
      <c r="AT31" s="676" t="s">
        <v>298</v>
      </c>
      <c r="AU31" s="212"/>
      <c r="AV31" s="212"/>
      <c r="AW31" s="212"/>
      <c r="AX31" s="663" t="s">
        <v>176</v>
      </c>
      <c r="AY31" s="664"/>
      <c r="AZ31" s="664"/>
      <c r="BA31" s="664"/>
      <c r="BB31" s="664"/>
      <c r="BC31" s="664"/>
      <c r="BD31" s="664"/>
      <c r="BE31" s="664"/>
      <c r="BF31" s="665"/>
      <c r="BG31" s="670">
        <v>99</v>
      </c>
      <c r="BH31" s="671"/>
      <c r="BI31" s="671"/>
      <c r="BJ31" s="671"/>
      <c r="BK31" s="671"/>
      <c r="BL31" s="671"/>
      <c r="BM31" s="672">
        <v>95.6</v>
      </c>
      <c r="BN31" s="671"/>
      <c r="BO31" s="671"/>
      <c r="BP31" s="671"/>
      <c r="BQ31" s="673"/>
      <c r="BR31" s="670">
        <v>98.6</v>
      </c>
      <c r="BS31" s="671"/>
      <c r="BT31" s="671"/>
      <c r="BU31" s="671"/>
      <c r="BV31" s="671"/>
      <c r="BW31" s="671"/>
      <c r="BX31" s="672">
        <v>91.1</v>
      </c>
      <c r="BY31" s="671"/>
      <c r="BZ31" s="671"/>
      <c r="CA31" s="671"/>
      <c r="CB31" s="673"/>
      <c r="CD31" s="629"/>
      <c r="CE31" s="630"/>
      <c r="CF31" s="605" t="s">
        <v>299</v>
      </c>
      <c r="CG31" s="606"/>
      <c r="CH31" s="606"/>
      <c r="CI31" s="606"/>
      <c r="CJ31" s="606"/>
      <c r="CK31" s="606"/>
      <c r="CL31" s="606"/>
      <c r="CM31" s="606"/>
      <c r="CN31" s="606"/>
      <c r="CO31" s="606"/>
      <c r="CP31" s="606"/>
      <c r="CQ31" s="607"/>
      <c r="CR31" s="608">
        <v>4665</v>
      </c>
      <c r="CS31" s="621"/>
      <c r="CT31" s="621"/>
      <c r="CU31" s="621"/>
      <c r="CV31" s="621"/>
      <c r="CW31" s="621"/>
      <c r="CX31" s="621"/>
      <c r="CY31" s="622"/>
      <c r="CZ31" s="611">
        <v>0.1</v>
      </c>
      <c r="DA31" s="623"/>
      <c r="DB31" s="623"/>
      <c r="DC31" s="624"/>
      <c r="DD31" s="614">
        <v>3985</v>
      </c>
      <c r="DE31" s="621"/>
      <c r="DF31" s="621"/>
      <c r="DG31" s="621"/>
      <c r="DH31" s="621"/>
      <c r="DI31" s="621"/>
      <c r="DJ31" s="621"/>
      <c r="DK31" s="622"/>
      <c r="DL31" s="614">
        <v>3985</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300</v>
      </c>
      <c r="C32" s="606"/>
      <c r="D32" s="606"/>
      <c r="E32" s="606"/>
      <c r="F32" s="606"/>
      <c r="G32" s="606"/>
      <c r="H32" s="606"/>
      <c r="I32" s="606"/>
      <c r="J32" s="606"/>
      <c r="K32" s="606"/>
      <c r="L32" s="606"/>
      <c r="M32" s="606"/>
      <c r="N32" s="606"/>
      <c r="O32" s="606"/>
      <c r="P32" s="606"/>
      <c r="Q32" s="607"/>
      <c r="R32" s="608">
        <v>1462823</v>
      </c>
      <c r="S32" s="609"/>
      <c r="T32" s="609"/>
      <c r="U32" s="609"/>
      <c r="V32" s="609"/>
      <c r="W32" s="609"/>
      <c r="X32" s="609"/>
      <c r="Y32" s="610"/>
      <c r="Z32" s="646">
        <v>32.200000000000003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301</v>
      </c>
      <c r="AX32" s="605" t="s">
        <v>302</v>
      </c>
      <c r="AY32" s="606"/>
      <c r="AZ32" s="606"/>
      <c r="BA32" s="606"/>
      <c r="BB32" s="606"/>
      <c r="BC32" s="606"/>
      <c r="BD32" s="606"/>
      <c r="BE32" s="606"/>
      <c r="BF32" s="607"/>
      <c r="BG32" s="679">
        <v>99.1</v>
      </c>
      <c r="BH32" s="621"/>
      <c r="BI32" s="621"/>
      <c r="BJ32" s="621"/>
      <c r="BK32" s="621"/>
      <c r="BL32" s="621"/>
      <c r="BM32" s="612">
        <v>96.9</v>
      </c>
      <c r="BN32" s="621"/>
      <c r="BO32" s="621"/>
      <c r="BP32" s="621"/>
      <c r="BQ32" s="644"/>
      <c r="BR32" s="679">
        <v>98.6</v>
      </c>
      <c r="BS32" s="621"/>
      <c r="BT32" s="621"/>
      <c r="BU32" s="621"/>
      <c r="BV32" s="621"/>
      <c r="BW32" s="621"/>
      <c r="BX32" s="612">
        <v>96.6</v>
      </c>
      <c r="BY32" s="621"/>
      <c r="BZ32" s="621"/>
      <c r="CA32" s="621"/>
      <c r="CB32" s="644"/>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304</v>
      </c>
      <c r="C33" s="606"/>
      <c r="D33" s="606"/>
      <c r="E33" s="606"/>
      <c r="F33" s="606"/>
      <c r="G33" s="606"/>
      <c r="H33" s="606"/>
      <c r="I33" s="606"/>
      <c r="J33" s="606"/>
      <c r="K33" s="606"/>
      <c r="L33" s="606"/>
      <c r="M33" s="606"/>
      <c r="N33" s="606"/>
      <c r="O33" s="606"/>
      <c r="P33" s="606"/>
      <c r="Q33" s="607"/>
      <c r="R33" s="608">
        <v>48319</v>
      </c>
      <c r="S33" s="609"/>
      <c r="T33" s="609"/>
      <c r="U33" s="609"/>
      <c r="V33" s="609"/>
      <c r="W33" s="609"/>
      <c r="X33" s="609"/>
      <c r="Y33" s="610"/>
      <c r="Z33" s="646">
        <v>1.1000000000000001</v>
      </c>
      <c r="AA33" s="646"/>
      <c r="AB33" s="646"/>
      <c r="AC33" s="646"/>
      <c r="AD33" s="647">
        <v>14993</v>
      </c>
      <c r="AE33" s="647"/>
      <c r="AF33" s="647"/>
      <c r="AG33" s="647"/>
      <c r="AH33" s="647"/>
      <c r="AI33" s="647"/>
      <c r="AJ33" s="647"/>
      <c r="AK33" s="647"/>
      <c r="AL33" s="611">
        <v>0.7</v>
      </c>
      <c r="AM33" s="612"/>
      <c r="AN33" s="612"/>
      <c r="AO33" s="648"/>
      <c r="AP33" s="651"/>
      <c r="AQ33" s="652"/>
      <c r="AR33" s="652"/>
      <c r="AS33" s="652"/>
      <c r="AT33" s="678"/>
      <c r="AU33" s="213"/>
      <c r="AV33" s="213"/>
      <c r="AW33" s="213"/>
      <c r="AX33" s="589" t="s">
        <v>305</v>
      </c>
      <c r="AY33" s="590"/>
      <c r="AZ33" s="590"/>
      <c r="BA33" s="590"/>
      <c r="BB33" s="590"/>
      <c r="BC33" s="590"/>
      <c r="BD33" s="590"/>
      <c r="BE33" s="590"/>
      <c r="BF33" s="591"/>
      <c r="BG33" s="669">
        <v>98.5</v>
      </c>
      <c r="BH33" s="593"/>
      <c r="BI33" s="593"/>
      <c r="BJ33" s="593"/>
      <c r="BK33" s="593"/>
      <c r="BL33" s="593"/>
      <c r="BM33" s="639">
        <v>92.9</v>
      </c>
      <c r="BN33" s="593"/>
      <c r="BO33" s="593"/>
      <c r="BP33" s="593"/>
      <c r="BQ33" s="656"/>
      <c r="BR33" s="669">
        <v>98.3</v>
      </c>
      <c r="BS33" s="593"/>
      <c r="BT33" s="593"/>
      <c r="BU33" s="593"/>
      <c r="BV33" s="593"/>
      <c r="BW33" s="593"/>
      <c r="BX33" s="639">
        <v>83</v>
      </c>
      <c r="BY33" s="593"/>
      <c r="BZ33" s="593"/>
      <c r="CA33" s="593"/>
      <c r="CB33" s="656"/>
      <c r="CD33" s="605" t="s">
        <v>306</v>
      </c>
      <c r="CE33" s="606"/>
      <c r="CF33" s="606"/>
      <c r="CG33" s="606"/>
      <c r="CH33" s="606"/>
      <c r="CI33" s="606"/>
      <c r="CJ33" s="606"/>
      <c r="CK33" s="606"/>
      <c r="CL33" s="606"/>
      <c r="CM33" s="606"/>
      <c r="CN33" s="606"/>
      <c r="CO33" s="606"/>
      <c r="CP33" s="606"/>
      <c r="CQ33" s="607"/>
      <c r="CR33" s="608">
        <v>2221452</v>
      </c>
      <c r="CS33" s="621"/>
      <c r="CT33" s="621"/>
      <c r="CU33" s="621"/>
      <c r="CV33" s="621"/>
      <c r="CW33" s="621"/>
      <c r="CX33" s="621"/>
      <c r="CY33" s="622"/>
      <c r="CZ33" s="611">
        <v>52.2</v>
      </c>
      <c r="DA33" s="623"/>
      <c r="DB33" s="623"/>
      <c r="DC33" s="624"/>
      <c r="DD33" s="614">
        <v>1049171</v>
      </c>
      <c r="DE33" s="621"/>
      <c r="DF33" s="621"/>
      <c r="DG33" s="621"/>
      <c r="DH33" s="621"/>
      <c r="DI33" s="621"/>
      <c r="DJ33" s="621"/>
      <c r="DK33" s="622"/>
      <c r="DL33" s="614">
        <v>582844</v>
      </c>
      <c r="DM33" s="621"/>
      <c r="DN33" s="621"/>
      <c r="DO33" s="621"/>
      <c r="DP33" s="621"/>
      <c r="DQ33" s="621"/>
      <c r="DR33" s="621"/>
      <c r="DS33" s="621"/>
      <c r="DT33" s="621"/>
      <c r="DU33" s="621"/>
      <c r="DV33" s="622"/>
      <c r="DW33" s="611">
        <v>28.5</v>
      </c>
      <c r="DX33" s="623"/>
      <c r="DY33" s="623"/>
      <c r="DZ33" s="623"/>
      <c r="EA33" s="623"/>
      <c r="EB33" s="623"/>
      <c r="EC33" s="635"/>
    </row>
    <row r="34" spans="2:133" ht="11.25" customHeight="1" x14ac:dyDescent="0.2">
      <c r="B34" s="605" t="s">
        <v>307</v>
      </c>
      <c r="C34" s="606"/>
      <c r="D34" s="606"/>
      <c r="E34" s="606"/>
      <c r="F34" s="606"/>
      <c r="G34" s="606"/>
      <c r="H34" s="606"/>
      <c r="I34" s="606"/>
      <c r="J34" s="606"/>
      <c r="K34" s="606"/>
      <c r="L34" s="606"/>
      <c r="M34" s="606"/>
      <c r="N34" s="606"/>
      <c r="O34" s="606"/>
      <c r="P34" s="606"/>
      <c r="Q34" s="607"/>
      <c r="R34" s="608">
        <v>5727</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308</v>
      </c>
      <c r="CE34" s="606"/>
      <c r="CF34" s="606"/>
      <c r="CG34" s="606"/>
      <c r="CH34" s="606"/>
      <c r="CI34" s="606"/>
      <c r="CJ34" s="606"/>
      <c r="CK34" s="606"/>
      <c r="CL34" s="606"/>
      <c r="CM34" s="606"/>
      <c r="CN34" s="606"/>
      <c r="CO34" s="606"/>
      <c r="CP34" s="606"/>
      <c r="CQ34" s="607"/>
      <c r="CR34" s="608">
        <v>987332</v>
      </c>
      <c r="CS34" s="609"/>
      <c r="CT34" s="609"/>
      <c r="CU34" s="609"/>
      <c r="CV34" s="609"/>
      <c r="CW34" s="609"/>
      <c r="CX34" s="609"/>
      <c r="CY34" s="610"/>
      <c r="CZ34" s="611">
        <v>23.2</v>
      </c>
      <c r="DA34" s="623"/>
      <c r="DB34" s="623"/>
      <c r="DC34" s="624"/>
      <c r="DD34" s="614">
        <v>278449</v>
      </c>
      <c r="DE34" s="609"/>
      <c r="DF34" s="609"/>
      <c r="DG34" s="609"/>
      <c r="DH34" s="609"/>
      <c r="DI34" s="609"/>
      <c r="DJ34" s="609"/>
      <c r="DK34" s="610"/>
      <c r="DL34" s="614">
        <v>226667</v>
      </c>
      <c r="DM34" s="609"/>
      <c r="DN34" s="609"/>
      <c r="DO34" s="609"/>
      <c r="DP34" s="609"/>
      <c r="DQ34" s="609"/>
      <c r="DR34" s="609"/>
      <c r="DS34" s="609"/>
      <c r="DT34" s="609"/>
      <c r="DU34" s="609"/>
      <c r="DV34" s="610"/>
      <c r="DW34" s="611">
        <v>11.1</v>
      </c>
      <c r="DX34" s="623"/>
      <c r="DY34" s="623"/>
      <c r="DZ34" s="623"/>
      <c r="EA34" s="623"/>
      <c r="EB34" s="623"/>
      <c r="EC34" s="635"/>
    </row>
    <row r="35" spans="2:133" ht="11.25" customHeight="1" x14ac:dyDescent="0.2">
      <c r="B35" s="605" t="s">
        <v>309</v>
      </c>
      <c r="C35" s="606"/>
      <c r="D35" s="606"/>
      <c r="E35" s="606"/>
      <c r="F35" s="606"/>
      <c r="G35" s="606"/>
      <c r="H35" s="606"/>
      <c r="I35" s="606"/>
      <c r="J35" s="606"/>
      <c r="K35" s="606"/>
      <c r="L35" s="606"/>
      <c r="M35" s="606"/>
      <c r="N35" s="606"/>
      <c r="O35" s="606"/>
      <c r="P35" s="606"/>
      <c r="Q35" s="607"/>
      <c r="R35" s="608">
        <v>50710</v>
      </c>
      <c r="S35" s="609"/>
      <c r="T35" s="609"/>
      <c r="U35" s="609"/>
      <c r="V35" s="609"/>
      <c r="W35" s="609"/>
      <c r="X35" s="609"/>
      <c r="Y35" s="610"/>
      <c r="Z35" s="646">
        <v>1.1000000000000001</v>
      </c>
      <c r="AA35" s="646"/>
      <c r="AB35" s="646"/>
      <c r="AC35" s="646"/>
      <c r="AD35" s="647" t="s">
        <v>122</v>
      </c>
      <c r="AE35" s="647"/>
      <c r="AF35" s="647"/>
      <c r="AG35" s="647"/>
      <c r="AH35" s="647"/>
      <c r="AI35" s="647"/>
      <c r="AJ35" s="647"/>
      <c r="AK35" s="647"/>
      <c r="AL35" s="611" t="s">
        <v>122</v>
      </c>
      <c r="AM35" s="612"/>
      <c r="AN35" s="612"/>
      <c r="AO35" s="648"/>
      <c r="AP35" s="216"/>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312</v>
      </c>
      <c r="CE35" s="606"/>
      <c r="CF35" s="606"/>
      <c r="CG35" s="606"/>
      <c r="CH35" s="606"/>
      <c r="CI35" s="606"/>
      <c r="CJ35" s="606"/>
      <c r="CK35" s="606"/>
      <c r="CL35" s="606"/>
      <c r="CM35" s="606"/>
      <c r="CN35" s="606"/>
      <c r="CO35" s="606"/>
      <c r="CP35" s="606"/>
      <c r="CQ35" s="607"/>
      <c r="CR35" s="608">
        <v>307347</v>
      </c>
      <c r="CS35" s="621"/>
      <c r="CT35" s="621"/>
      <c r="CU35" s="621"/>
      <c r="CV35" s="621"/>
      <c r="CW35" s="621"/>
      <c r="CX35" s="621"/>
      <c r="CY35" s="622"/>
      <c r="CZ35" s="611">
        <v>7.2</v>
      </c>
      <c r="DA35" s="623"/>
      <c r="DB35" s="623"/>
      <c r="DC35" s="624"/>
      <c r="DD35" s="614">
        <v>27744</v>
      </c>
      <c r="DE35" s="621"/>
      <c r="DF35" s="621"/>
      <c r="DG35" s="621"/>
      <c r="DH35" s="621"/>
      <c r="DI35" s="621"/>
      <c r="DJ35" s="621"/>
      <c r="DK35" s="622"/>
      <c r="DL35" s="614">
        <v>27691</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313</v>
      </c>
      <c r="C36" s="606"/>
      <c r="D36" s="606"/>
      <c r="E36" s="606"/>
      <c r="F36" s="606"/>
      <c r="G36" s="606"/>
      <c r="H36" s="606"/>
      <c r="I36" s="606"/>
      <c r="J36" s="606"/>
      <c r="K36" s="606"/>
      <c r="L36" s="606"/>
      <c r="M36" s="606"/>
      <c r="N36" s="606"/>
      <c r="O36" s="606"/>
      <c r="P36" s="606"/>
      <c r="Q36" s="607"/>
      <c r="R36" s="608">
        <v>288997</v>
      </c>
      <c r="S36" s="609"/>
      <c r="T36" s="609"/>
      <c r="U36" s="609"/>
      <c r="V36" s="609"/>
      <c r="W36" s="609"/>
      <c r="X36" s="609"/>
      <c r="Y36" s="610"/>
      <c r="Z36" s="646">
        <v>6.4</v>
      </c>
      <c r="AA36" s="646"/>
      <c r="AB36" s="646"/>
      <c r="AC36" s="646"/>
      <c r="AD36" s="647" t="s">
        <v>122</v>
      </c>
      <c r="AE36" s="647"/>
      <c r="AF36" s="647"/>
      <c r="AG36" s="647"/>
      <c r="AH36" s="647"/>
      <c r="AI36" s="647"/>
      <c r="AJ36" s="647"/>
      <c r="AK36" s="647"/>
      <c r="AL36" s="611" t="s">
        <v>122</v>
      </c>
      <c r="AM36" s="612"/>
      <c r="AN36" s="612"/>
      <c r="AO36" s="648"/>
      <c r="AP36" s="216"/>
      <c r="AQ36" s="657" t="s">
        <v>314</v>
      </c>
      <c r="AR36" s="658"/>
      <c r="AS36" s="658"/>
      <c r="AT36" s="658"/>
      <c r="AU36" s="658"/>
      <c r="AV36" s="658"/>
      <c r="AW36" s="658"/>
      <c r="AX36" s="658"/>
      <c r="AY36" s="659"/>
      <c r="AZ36" s="660">
        <v>362840</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4573</v>
      </c>
      <c r="BW36" s="661"/>
      <c r="BX36" s="661"/>
      <c r="BY36" s="661"/>
      <c r="BZ36" s="661"/>
      <c r="CA36" s="661"/>
      <c r="CB36" s="662"/>
      <c r="CD36" s="605" t="s">
        <v>316</v>
      </c>
      <c r="CE36" s="606"/>
      <c r="CF36" s="606"/>
      <c r="CG36" s="606"/>
      <c r="CH36" s="606"/>
      <c r="CI36" s="606"/>
      <c r="CJ36" s="606"/>
      <c r="CK36" s="606"/>
      <c r="CL36" s="606"/>
      <c r="CM36" s="606"/>
      <c r="CN36" s="606"/>
      <c r="CO36" s="606"/>
      <c r="CP36" s="606"/>
      <c r="CQ36" s="607"/>
      <c r="CR36" s="608">
        <v>289697</v>
      </c>
      <c r="CS36" s="609"/>
      <c r="CT36" s="609"/>
      <c r="CU36" s="609"/>
      <c r="CV36" s="609"/>
      <c r="CW36" s="609"/>
      <c r="CX36" s="609"/>
      <c r="CY36" s="610"/>
      <c r="CZ36" s="611">
        <v>6.8</v>
      </c>
      <c r="DA36" s="623"/>
      <c r="DB36" s="623"/>
      <c r="DC36" s="624"/>
      <c r="DD36" s="614">
        <v>157112</v>
      </c>
      <c r="DE36" s="609"/>
      <c r="DF36" s="609"/>
      <c r="DG36" s="609"/>
      <c r="DH36" s="609"/>
      <c r="DI36" s="609"/>
      <c r="DJ36" s="609"/>
      <c r="DK36" s="610"/>
      <c r="DL36" s="614">
        <v>97701</v>
      </c>
      <c r="DM36" s="609"/>
      <c r="DN36" s="609"/>
      <c r="DO36" s="609"/>
      <c r="DP36" s="609"/>
      <c r="DQ36" s="609"/>
      <c r="DR36" s="609"/>
      <c r="DS36" s="609"/>
      <c r="DT36" s="609"/>
      <c r="DU36" s="609"/>
      <c r="DV36" s="610"/>
      <c r="DW36" s="611">
        <v>4.8</v>
      </c>
      <c r="DX36" s="623"/>
      <c r="DY36" s="623"/>
      <c r="DZ36" s="623"/>
      <c r="EA36" s="623"/>
      <c r="EB36" s="623"/>
      <c r="EC36" s="635"/>
    </row>
    <row r="37" spans="2:133" ht="11.25" customHeight="1" x14ac:dyDescent="0.2">
      <c r="B37" s="605" t="s">
        <v>317</v>
      </c>
      <c r="C37" s="606"/>
      <c r="D37" s="606"/>
      <c r="E37" s="606"/>
      <c r="F37" s="606"/>
      <c r="G37" s="606"/>
      <c r="H37" s="606"/>
      <c r="I37" s="606"/>
      <c r="J37" s="606"/>
      <c r="K37" s="606"/>
      <c r="L37" s="606"/>
      <c r="M37" s="606"/>
      <c r="N37" s="606"/>
      <c r="O37" s="606"/>
      <c r="P37" s="606"/>
      <c r="Q37" s="607"/>
      <c r="R37" s="608">
        <v>218472</v>
      </c>
      <c r="S37" s="609"/>
      <c r="T37" s="609"/>
      <c r="U37" s="609"/>
      <c r="V37" s="609"/>
      <c r="W37" s="609"/>
      <c r="X37" s="609"/>
      <c r="Y37" s="610"/>
      <c r="Z37" s="646">
        <v>4.8</v>
      </c>
      <c r="AA37" s="646"/>
      <c r="AB37" s="646"/>
      <c r="AC37" s="646"/>
      <c r="AD37" s="647">
        <v>24186</v>
      </c>
      <c r="AE37" s="647"/>
      <c r="AF37" s="647"/>
      <c r="AG37" s="647"/>
      <c r="AH37" s="647"/>
      <c r="AI37" s="647"/>
      <c r="AJ37" s="647"/>
      <c r="AK37" s="647"/>
      <c r="AL37" s="611">
        <v>1.2</v>
      </c>
      <c r="AM37" s="612"/>
      <c r="AN37" s="612"/>
      <c r="AO37" s="648"/>
      <c r="AQ37" s="641" t="s">
        <v>318</v>
      </c>
      <c r="AR37" s="642"/>
      <c r="AS37" s="642"/>
      <c r="AT37" s="642"/>
      <c r="AU37" s="642"/>
      <c r="AV37" s="642"/>
      <c r="AW37" s="642"/>
      <c r="AX37" s="642"/>
      <c r="AY37" s="643"/>
      <c r="AZ37" s="608">
        <v>102000</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-60272</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36793</v>
      </c>
      <c r="CS37" s="621"/>
      <c r="CT37" s="621"/>
      <c r="CU37" s="621"/>
      <c r="CV37" s="621"/>
      <c r="CW37" s="621"/>
      <c r="CX37" s="621"/>
      <c r="CY37" s="622"/>
      <c r="CZ37" s="611">
        <v>0.9</v>
      </c>
      <c r="DA37" s="623"/>
      <c r="DB37" s="623"/>
      <c r="DC37" s="624"/>
      <c r="DD37" s="614">
        <v>36793</v>
      </c>
      <c r="DE37" s="621"/>
      <c r="DF37" s="621"/>
      <c r="DG37" s="621"/>
      <c r="DH37" s="621"/>
      <c r="DI37" s="621"/>
      <c r="DJ37" s="621"/>
      <c r="DK37" s="622"/>
      <c r="DL37" s="614">
        <v>36316</v>
      </c>
      <c r="DM37" s="621"/>
      <c r="DN37" s="621"/>
      <c r="DO37" s="621"/>
      <c r="DP37" s="621"/>
      <c r="DQ37" s="621"/>
      <c r="DR37" s="621"/>
      <c r="DS37" s="621"/>
      <c r="DT37" s="621"/>
      <c r="DU37" s="621"/>
      <c r="DV37" s="622"/>
      <c r="DW37" s="611">
        <v>1.8</v>
      </c>
      <c r="DX37" s="623"/>
      <c r="DY37" s="623"/>
      <c r="DZ37" s="623"/>
      <c r="EA37" s="623"/>
      <c r="EB37" s="623"/>
      <c r="EC37" s="635"/>
    </row>
    <row r="38" spans="2:133" ht="11.25" customHeight="1" x14ac:dyDescent="0.2">
      <c r="B38" s="605" t="s">
        <v>321</v>
      </c>
      <c r="C38" s="606"/>
      <c r="D38" s="606"/>
      <c r="E38" s="606"/>
      <c r="F38" s="606"/>
      <c r="G38" s="606"/>
      <c r="H38" s="606"/>
      <c r="I38" s="606"/>
      <c r="J38" s="606"/>
      <c r="K38" s="606"/>
      <c r="L38" s="606"/>
      <c r="M38" s="606"/>
      <c r="N38" s="606"/>
      <c r="O38" s="606"/>
      <c r="P38" s="606"/>
      <c r="Q38" s="607"/>
      <c r="R38" s="608">
        <v>64848</v>
      </c>
      <c r="S38" s="609"/>
      <c r="T38" s="609"/>
      <c r="U38" s="609"/>
      <c r="V38" s="609"/>
      <c r="W38" s="609"/>
      <c r="X38" s="609"/>
      <c r="Y38" s="610"/>
      <c r="Z38" s="646">
        <v>1.4</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31651</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458</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362840</v>
      </c>
      <c r="CS38" s="609"/>
      <c r="CT38" s="609"/>
      <c r="CU38" s="609"/>
      <c r="CV38" s="609"/>
      <c r="CW38" s="609"/>
      <c r="CX38" s="609"/>
      <c r="CY38" s="610"/>
      <c r="CZ38" s="611">
        <v>8.5</v>
      </c>
      <c r="DA38" s="623"/>
      <c r="DB38" s="623"/>
      <c r="DC38" s="624"/>
      <c r="DD38" s="614">
        <v>318870</v>
      </c>
      <c r="DE38" s="609"/>
      <c r="DF38" s="609"/>
      <c r="DG38" s="609"/>
      <c r="DH38" s="609"/>
      <c r="DI38" s="609"/>
      <c r="DJ38" s="609"/>
      <c r="DK38" s="610"/>
      <c r="DL38" s="614">
        <v>214585</v>
      </c>
      <c r="DM38" s="609"/>
      <c r="DN38" s="609"/>
      <c r="DO38" s="609"/>
      <c r="DP38" s="609"/>
      <c r="DQ38" s="609"/>
      <c r="DR38" s="609"/>
      <c r="DS38" s="609"/>
      <c r="DT38" s="609"/>
      <c r="DU38" s="609"/>
      <c r="DV38" s="610"/>
      <c r="DW38" s="611">
        <v>10.5</v>
      </c>
      <c r="DX38" s="623"/>
      <c r="DY38" s="623"/>
      <c r="DZ38" s="623"/>
      <c r="EA38" s="623"/>
      <c r="EB38" s="623"/>
      <c r="EC38" s="635"/>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t="s">
        <v>122</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681</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258036</v>
      </c>
      <c r="CS39" s="621"/>
      <c r="CT39" s="621"/>
      <c r="CU39" s="621"/>
      <c r="CV39" s="621"/>
      <c r="CW39" s="621"/>
      <c r="CX39" s="621"/>
      <c r="CY39" s="622"/>
      <c r="CZ39" s="611">
        <v>6.1</v>
      </c>
      <c r="DA39" s="623"/>
      <c r="DB39" s="623"/>
      <c r="DC39" s="624"/>
      <c r="DD39" s="614">
        <v>250796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329</v>
      </c>
      <c r="C40" s="606"/>
      <c r="D40" s="606"/>
      <c r="E40" s="606"/>
      <c r="F40" s="606"/>
      <c r="G40" s="606"/>
      <c r="H40" s="606"/>
      <c r="I40" s="606"/>
      <c r="J40" s="606"/>
      <c r="K40" s="606"/>
      <c r="L40" s="606"/>
      <c r="M40" s="606"/>
      <c r="N40" s="606"/>
      <c r="O40" s="606"/>
      <c r="P40" s="606"/>
      <c r="Q40" s="607"/>
      <c r="R40" s="608">
        <v>7848</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t="s">
        <v>122</v>
      </c>
      <c r="BA40" s="609"/>
      <c r="BB40" s="609"/>
      <c r="BC40" s="609"/>
      <c r="BD40" s="621"/>
      <c r="BE40" s="621"/>
      <c r="BF40" s="644"/>
      <c r="BG40" s="649" t="s">
        <v>331</v>
      </c>
      <c r="BH40" s="650"/>
      <c r="BI40" s="650"/>
      <c r="BJ40" s="650"/>
      <c r="BK40" s="650"/>
      <c r="BL40" s="217"/>
      <c r="BM40" s="606" t="s">
        <v>332</v>
      </c>
      <c r="BN40" s="606"/>
      <c r="BO40" s="606"/>
      <c r="BP40" s="606"/>
      <c r="BQ40" s="606"/>
      <c r="BR40" s="606"/>
      <c r="BS40" s="606"/>
      <c r="BT40" s="606"/>
      <c r="BU40" s="607"/>
      <c r="BV40" s="608">
        <v>86</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16200</v>
      </c>
      <c r="CS40" s="609"/>
      <c r="CT40" s="609"/>
      <c r="CU40" s="609"/>
      <c r="CV40" s="609"/>
      <c r="CW40" s="609"/>
      <c r="CX40" s="609"/>
      <c r="CY40" s="610"/>
      <c r="CZ40" s="611">
        <v>0.4</v>
      </c>
      <c r="DA40" s="623"/>
      <c r="DB40" s="623"/>
      <c r="DC40" s="624"/>
      <c r="DD40" s="614">
        <v>16200</v>
      </c>
      <c r="DE40" s="609"/>
      <c r="DF40" s="609"/>
      <c r="DG40" s="609"/>
      <c r="DH40" s="609"/>
      <c r="DI40" s="609"/>
      <c r="DJ40" s="609"/>
      <c r="DK40" s="610"/>
      <c r="DL40" s="614">
        <v>16200</v>
      </c>
      <c r="DM40" s="609"/>
      <c r="DN40" s="609"/>
      <c r="DO40" s="609"/>
      <c r="DP40" s="609"/>
      <c r="DQ40" s="609"/>
      <c r="DR40" s="609"/>
      <c r="DS40" s="609"/>
      <c r="DT40" s="609"/>
      <c r="DU40" s="609"/>
      <c r="DV40" s="610"/>
      <c r="DW40" s="611">
        <v>0.8</v>
      </c>
      <c r="DX40" s="623"/>
      <c r="DY40" s="623"/>
      <c r="DZ40" s="623"/>
      <c r="EA40" s="623"/>
      <c r="EB40" s="623"/>
      <c r="EC40" s="635"/>
    </row>
    <row r="41" spans="2:133" ht="11.25" customHeight="1" x14ac:dyDescent="0.2">
      <c r="B41" s="589" t="s">
        <v>334</v>
      </c>
      <c r="C41" s="590"/>
      <c r="D41" s="590"/>
      <c r="E41" s="590"/>
      <c r="F41" s="590"/>
      <c r="G41" s="590"/>
      <c r="H41" s="590"/>
      <c r="I41" s="590"/>
      <c r="J41" s="590"/>
      <c r="K41" s="590"/>
      <c r="L41" s="590"/>
      <c r="M41" s="590"/>
      <c r="N41" s="590"/>
      <c r="O41" s="590"/>
      <c r="P41" s="590"/>
      <c r="Q41" s="591"/>
      <c r="R41" s="592">
        <v>4548685</v>
      </c>
      <c r="S41" s="633"/>
      <c r="T41" s="633"/>
      <c r="U41" s="633"/>
      <c r="V41" s="633"/>
      <c r="W41" s="633"/>
      <c r="X41" s="633"/>
      <c r="Y41" s="636"/>
      <c r="Z41" s="637">
        <v>100</v>
      </c>
      <c r="AA41" s="637"/>
      <c r="AB41" s="637"/>
      <c r="AC41" s="637"/>
      <c r="AD41" s="638">
        <v>2038951</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103243</v>
      </c>
      <c r="BA41" s="609"/>
      <c r="BB41" s="609"/>
      <c r="BC41" s="609"/>
      <c r="BD41" s="621"/>
      <c r="BE41" s="621"/>
      <c r="BF41" s="644"/>
      <c r="BG41" s="649"/>
      <c r="BH41" s="650"/>
      <c r="BI41" s="650"/>
      <c r="BJ41" s="650"/>
      <c r="BK41" s="650"/>
      <c r="BL41" s="217"/>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338</v>
      </c>
      <c r="AR42" s="654"/>
      <c r="AS42" s="654"/>
      <c r="AT42" s="654"/>
      <c r="AU42" s="654"/>
      <c r="AV42" s="654"/>
      <c r="AW42" s="654"/>
      <c r="AX42" s="654"/>
      <c r="AY42" s="655"/>
      <c r="AZ42" s="592">
        <v>125946</v>
      </c>
      <c r="BA42" s="633"/>
      <c r="BB42" s="633"/>
      <c r="BC42" s="633"/>
      <c r="BD42" s="593"/>
      <c r="BE42" s="593"/>
      <c r="BF42" s="656"/>
      <c r="BG42" s="651"/>
      <c r="BH42" s="652"/>
      <c r="BI42" s="652"/>
      <c r="BJ42" s="652"/>
      <c r="BK42" s="652"/>
      <c r="BL42" s="218"/>
      <c r="BM42" s="590" t="s">
        <v>339</v>
      </c>
      <c r="BN42" s="590"/>
      <c r="BO42" s="590"/>
      <c r="BP42" s="590"/>
      <c r="BQ42" s="590"/>
      <c r="BR42" s="590"/>
      <c r="BS42" s="590"/>
      <c r="BT42" s="590"/>
      <c r="BU42" s="591"/>
      <c r="BV42" s="592">
        <v>389</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720260</v>
      </c>
      <c r="CS42" s="621"/>
      <c r="CT42" s="621"/>
      <c r="CU42" s="621"/>
      <c r="CV42" s="621"/>
      <c r="CW42" s="621"/>
      <c r="CX42" s="621"/>
      <c r="CY42" s="622"/>
      <c r="CZ42" s="611">
        <v>16.899999999999999</v>
      </c>
      <c r="DA42" s="623"/>
      <c r="DB42" s="623"/>
      <c r="DC42" s="624"/>
      <c r="DD42" s="614">
        <v>210738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20584</v>
      </c>
      <c r="CS43" s="621"/>
      <c r="CT43" s="621"/>
      <c r="CU43" s="621"/>
      <c r="CV43" s="621"/>
      <c r="CW43" s="621"/>
      <c r="CX43" s="621"/>
      <c r="CY43" s="622"/>
      <c r="CZ43" s="611">
        <v>0.5</v>
      </c>
      <c r="DA43" s="623"/>
      <c r="DB43" s="623"/>
      <c r="DC43" s="624"/>
      <c r="DD43" s="614">
        <v>19837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718709</v>
      </c>
      <c r="CS44" s="609"/>
      <c r="CT44" s="609"/>
      <c r="CU44" s="609"/>
      <c r="CV44" s="609"/>
      <c r="CW44" s="609"/>
      <c r="CX44" s="609"/>
      <c r="CY44" s="610"/>
      <c r="CZ44" s="611">
        <v>16.899999999999999</v>
      </c>
      <c r="DA44" s="612"/>
      <c r="DB44" s="612"/>
      <c r="DC44" s="613"/>
      <c r="DD44" s="614">
        <v>210738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24863</v>
      </c>
      <c r="CS45" s="621"/>
      <c r="CT45" s="621"/>
      <c r="CU45" s="621"/>
      <c r="CV45" s="621"/>
      <c r="CW45" s="621"/>
      <c r="CX45" s="621"/>
      <c r="CY45" s="622"/>
      <c r="CZ45" s="611">
        <v>0.6</v>
      </c>
      <c r="DA45" s="623"/>
      <c r="DB45" s="623"/>
      <c r="DC45" s="624"/>
      <c r="DD45" s="614">
        <v>1317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693846</v>
      </c>
      <c r="CS46" s="609"/>
      <c r="CT46" s="609"/>
      <c r="CU46" s="609"/>
      <c r="CV46" s="609"/>
      <c r="CW46" s="609"/>
      <c r="CX46" s="609"/>
      <c r="CY46" s="610"/>
      <c r="CZ46" s="611">
        <v>16.3</v>
      </c>
      <c r="DA46" s="612"/>
      <c r="DB46" s="612"/>
      <c r="DC46" s="613"/>
      <c r="DD46" s="614">
        <v>209421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1551</v>
      </c>
      <c r="CS47" s="621"/>
      <c r="CT47" s="621"/>
      <c r="CU47" s="621"/>
      <c r="CV47" s="621"/>
      <c r="CW47" s="621"/>
      <c r="CX47" s="621"/>
      <c r="CY47" s="622"/>
      <c r="CZ47" s="611">
        <v>0</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4253321</v>
      </c>
      <c r="CS49" s="593"/>
      <c r="CT49" s="593"/>
      <c r="CU49" s="593"/>
      <c r="CV49" s="593"/>
      <c r="CW49" s="593"/>
      <c r="CX49" s="593"/>
      <c r="CY49" s="594"/>
      <c r="CZ49" s="595">
        <v>100</v>
      </c>
      <c r="DA49" s="596"/>
      <c r="DB49" s="596"/>
      <c r="DC49" s="597"/>
      <c r="DD49" s="598">
        <v>2412166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mF+kZsIA7Mo9IvK70ji3MGVWoBs4aCK2hJoHo8mJsQWrk4/OVYiC3l4NHXV+v1crJT3ZBhSBTuePAF/tISEtzw==" saltValue="PJL892fXX6WVdVmR9SNA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373</v>
      </c>
      <c r="C7" s="1035"/>
      <c r="D7" s="1035"/>
      <c r="E7" s="1035"/>
      <c r="F7" s="1035"/>
      <c r="G7" s="1035"/>
      <c r="H7" s="1035"/>
      <c r="I7" s="1035"/>
      <c r="J7" s="1035"/>
      <c r="K7" s="1035"/>
      <c r="L7" s="1035"/>
      <c r="M7" s="1035"/>
      <c r="N7" s="1035"/>
      <c r="O7" s="1035"/>
      <c r="P7" s="1036"/>
      <c r="Q7" s="1089">
        <v>4442</v>
      </c>
      <c r="R7" s="1090"/>
      <c r="S7" s="1090"/>
      <c r="T7" s="1090"/>
      <c r="U7" s="1090"/>
      <c r="V7" s="1090">
        <v>4147</v>
      </c>
      <c r="W7" s="1090"/>
      <c r="X7" s="1090"/>
      <c r="Y7" s="1090"/>
      <c r="Z7" s="1090"/>
      <c r="AA7" s="1090">
        <v>295</v>
      </c>
      <c r="AB7" s="1090"/>
      <c r="AC7" s="1090"/>
      <c r="AD7" s="1090"/>
      <c r="AE7" s="1091"/>
      <c r="AF7" s="1092">
        <v>289</v>
      </c>
      <c r="AG7" s="1093"/>
      <c r="AH7" s="1093"/>
      <c r="AI7" s="1093"/>
      <c r="AJ7" s="1094"/>
      <c r="AK7" s="1095">
        <v>1</v>
      </c>
      <c r="AL7" s="1096"/>
      <c r="AM7" s="1096"/>
      <c r="AN7" s="1096"/>
      <c r="AO7" s="1096"/>
      <c r="AP7" s="1096">
        <v>2129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t="s">
        <v>374</v>
      </c>
      <c r="C8" s="1018"/>
      <c r="D8" s="1018"/>
      <c r="E8" s="1018"/>
      <c r="F8" s="1018"/>
      <c r="G8" s="1018"/>
      <c r="H8" s="1018"/>
      <c r="I8" s="1018"/>
      <c r="J8" s="1018"/>
      <c r="K8" s="1018"/>
      <c r="L8" s="1018"/>
      <c r="M8" s="1018"/>
      <c r="N8" s="1018"/>
      <c r="O8" s="1018"/>
      <c r="P8" s="1019"/>
      <c r="Q8" s="1025">
        <v>329</v>
      </c>
      <c r="R8" s="1026"/>
      <c r="S8" s="1026"/>
      <c r="T8" s="1026"/>
      <c r="U8" s="1026"/>
      <c r="V8" s="1026">
        <v>329</v>
      </c>
      <c r="W8" s="1026"/>
      <c r="X8" s="1026"/>
      <c r="Y8" s="1026"/>
      <c r="Z8" s="1026"/>
      <c r="AA8" s="1026" t="s">
        <v>552</v>
      </c>
      <c r="AB8" s="1026"/>
      <c r="AC8" s="1026"/>
      <c r="AD8" s="1026"/>
      <c r="AE8" s="1027"/>
      <c r="AF8" s="1022" t="s">
        <v>122</v>
      </c>
      <c r="AG8" s="1023"/>
      <c r="AH8" s="1023"/>
      <c r="AI8" s="1023"/>
      <c r="AJ8" s="1024"/>
      <c r="AK8" s="1067">
        <v>209</v>
      </c>
      <c r="AL8" s="1068"/>
      <c r="AM8" s="1068"/>
      <c r="AN8" s="1068"/>
      <c r="AO8" s="1068"/>
      <c r="AP8" s="1068" t="s">
        <v>552</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t="s">
        <v>375</v>
      </c>
      <c r="C9" s="1018"/>
      <c r="D9" s="1018"/>
      <c r="E9" s="1018"/>
      <c r="F9" s="1018"/>
      <c r="G9" s="1018"/>
      <c r="H9" s="1018"/>
      <c r="I9" s="1018"/>
      <c r="J9" s="1018"/>
      <c r="K9" s="1018"/>
      <c r="L9" s="1018"/>
      <c r="M9" s="1018"/>
      <c r="N9" s="1018"/>
      <c r="O9" s="1018"/>
      <c r="P9" s="1019"/>
      <c r="Q9" s="1025">
        <v>1</v>
      </c>
      <c r="R9" s="1026"/>
      <c r="S9" s="1026"/>
      <c r="T9" s="1026"/>
      <c r="U9" s="1026"/>
      <c r="V9" s="1026">
        <v>1</v>
      </c>
      <c r="W9" s="1026"/>
      <c r="X9" s="1026"/>
      <c r="Y9" s="1026"/>
      <c r="Z9" s="1026"/>
      <c r="AA9" s="1026" t="s">
        <v>552</v>
      </c>
      <c r="AB9" s="1026"/>
      <c r="AC9" s="1026"/>
      <c r="AD9" s="1026"/>
      <c r="AE9" s="1027"/>
      <c r="AF9" s="1022" t="s">
        <v>122</v>
      </c>
      <c r="AG9" s="1023"/>
      <c r="AH9" s="1023"/>
      <c r="AI9" s="1023"/>
      <c r="AJ9" s="1024"/>
      <c r="AK9" s="1067">
        <v>1</v>
      </c>
      <c r="AL9" s="1068"/>
      <c r="AM9" s="1068"/>
      <c r="AN9" s="1068"/>
      <c r="AO9" s="1068"/>
      <c r="AP9" s="1068" t="s">
        <v>552</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4772</v>
      </c>
      <c r="R23" s="1048"/>
      <c r="S23" s="1048"/>
      <c r="T23" s="1048"/>
      <c r="U23" s="1048"/>
      <c r="V23" s="1048">
        <v>4477</v>
      </c>
      <c r="W23" s="1048"/>
      <c r="X23" s="1048"/>
      <c r="Y23" s="1048"/>
      <c r="Z23" s="1048"/>
      <c r="AA23" s="1048">
        <v>295</v>
      </c>
      <c r="AB23" s="1048"/>
      <c r="AC23" s="1048"/>
      <c r="AD23" s="1048"/>
      <c r="AE23" s="1055"/>
      <c r="AF23" s="1056">
        <v>289</v>
      </c>
      <c r="AG23" s="1048"/>
      <c r="AH23" s="1048"/>
      <c r="AI23" s="1048"/>
      <c r="AJ23" s="1057"/>
      <c r="AK23" s="1058"/>
      <c r="AL23" s="1059"/>
      <c r="AM23" s="1059"/>
      <c r="AN23" s="1059"/>
      <c r="AO23" s="1059"/>
      <c r="AP23" s="1048">
        <v>2129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356</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426</v>
      </c>
      <c r="R28" s="1038"/>
      <c r="S28" s="1038"/>
      <c r="T28" s="1038"/>
      <c r="U28" s="1038"/>
      <c r="V28" s="1038">
        <v>421</v>
      </c>
      <c r="W28" s="1038"/>
      <c r="X28" s="1038"/>
      <c r="Y28" s="1038"/>
      <c r="Z28" s="1038"/>
      <c r="AA28" s="1038">
        <v>5</v>
      </c>
      <c r="AB28" s="1038"/>
      <c r="AC28" s="1038"/>
      <c r="AD28" s="1038"/>
      <c r="AE28" s="1039"/>
      <c r="AF28" s="1040">
        <v>5</v>
      </c>
      <c r="AG28" s="1038"/>
      <c r="AH28" s="1038"/>
      <c r="AI28" s="1038"/>
      <c r="AJ28" s="1041"/>
      <c r="AK28" s="1029">
        <v>78</v>
      </c>
      <c r="AL28" s="1030"/>
      <c r="AM28" s="1030"/>
      <c r="AN28" s="1030"/>
      <c r="AO28" s="1030"/>
      <c r="AP28" s="1030" t="s">
        <v>552</v>
      </c>
      <c r="AQ28" s="1030"/>
      <c r="AR28" s="1030"/>
      <c r="AS28" s="1030"/>
      <c r="AT28" s="1030"/>
      <c r="AU28" s="1030" t="s">
        <v>552</v>
      </c>
      <c r="AV28" s="1030"/>
      <c r="AW28" s="1030"/>
      <c r="AX28" s="1030"/>
      <c r="AY28" s="1030"/>
      <c r="AZ28" s="1031" t="s">
        <v>552</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405</v>
      </c>
      <c r="R29" s="1026"/>
      <c r="S29" s="1026"/>
      <c r="T29" s="1026"/>
      <c r="U29" s="1026"/>
      <c r="V29" s="1026">
        <v>405</v>
      </c>
      <c r="W29" s="1026"/>
      <c r="X29" s="1026"/>
      <c r="Y29" s="1026"/>
      <c r="Z29" s="1026"/>
      <c r="AA29" s="1026" t="s">
        <v>552</v>
      </c>
      <c r="AB29" s="1026"/>
      <c r="AC29" s="1026"/>
      <c r="AD29" s="1026"/>
      <c r="AE29" s="1027"/>
      <c r="AF29" s="1022" t="s">
        <v>122</v>
      </c>
      <c r="AG29" s="1023"/>
      <c r="AH29" s="1023"/>
      <c r="AI29" s="1023"/>
      <c r="AJ29" s="1024"/>
      <c r="AK29" s="967">
        <v>25</v>
      </c>
      <c r="AL29" s="958"/>
      <c r="AM29" s="958"/>
      <c r="AN29" s="958"/>
      <c r="AO29" s="958"/>
      <c r="AP29" s="958" t="s">
        <v>552</v>
      </c>
      <c r="AQ29" s="958"/>
      <c r="AR29" s="958"/>
      <c r="AS29" s="958"/>
      <c r="AT29" s="958"/>
      <c r="AU29" s="958" t="s">
        <v>552</v>
      </c>
      <c r="AV29" s="958"/>
      <c r="AW29" s="958"/>
      <c r="AX29" s="958"/>
      <c r="AY29" s="958"/>
      <c r="AZ29" s="1028" t="s">
        <v>552</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464</v>
      </c>
      <c r="R30" s="1026"/>
      <c r="S30" s="1026"/>
      <c r="T30" s="1026"/>
      <c r="U30" s="1026"/>
      <c r="V30" s="1026">
        <v>436</v>
      </c>
      <c r="W30" s="1026"/>
      <c r="X30" s="1026"/>
      <c r="Y30" s="1026"/>
      <c r="Z30" s="1026"/>
      <c r="AA30" s="1026">
        <v>28</v>
      </c>
      <c r="AB30" s="1026"/>
      <c r="AC30" s="1026"/>
      <c r="AD30" s="1026"/>
      <c r="AE30" s="1027"/>
      <c r="AF30" s="1022">
        <v>28</v>
      </c>
      <c r="AG30" s="1023"/>
      <c r="AH30" s="1023"/>
      <c r="AI30" s="1023"/>
      <c r="AJ30" s="1024"/>
      <c r="AK30" s="967">
        <v>74</v>
      </c>
      <c r="AL30" s="958"/>
      <c r="AM30" s="958"/>
      <c r="AN30" s="958"/>
      <c r="AO30" s="958"/>
      <c r="AP30" s="958" t="s">
        <v>552</v>
      </c>
      <c r="AQ30" s="958"/>
      <c r="AR30" s="958"/>
      <c r="AS30" s="958"/>
      <c r="AT30" s="958"/>
      <c r="AU30" s="958" t="s">
        <v>552</v>
      </c>
      <c r="AV30" s="958"/>
      <c r="AW30" s="958"/>
      <c r="AX30" s="958"/>
      <c r="AY30" s="958"/>
      <c r="AZ30" s="1028" t="s">
        <v>552</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56</v>
      </c>
      <c r="R31" s="1026"/>
      <c r="S31" s="1026"/>
      <c r="T31" s="1026"/>
      <c r="U31" s="1026"/>
      <c r="V31" s="1026">
        <v>56</v>
      </c>
      <c r="W31" s="1026"/>
      <c r="X31" s="1026"/>
      <c r="Y31" s="1026"/>
      <c r="Z31" s="1026"/>
      <c r="AA31" s="1026">
        <v>0</v>
      </c>
      <c r="AB31" s="1026"/>
      <c r="AC31" s="1026"/>
      <c r="AD31" s="1026"/>
      <c r="AE31" s="1027"/>
      <c r="AF31" s="1022">
        <v>0</v>
      </c>
      <c r="AG31" s="1023"/>
      <c r="AH31" s="1023"/>
      <c r="AI31" s="1023"/>
      <c r="AJ31" s="1024"/>
      <c r="AK31" s="967">
        <v>15</v>
      </c>
      <c r="AL31" s="958"/>
      <c r="AM31" s="958"/>
      <c r="AN31" s="958"/>
      <c r="AO31" s="958"/>
      <c r="AP31" s="958" t="s">
        <v>552</v>
      </c>
      <c r="AQ31" s="958"/>
      <c r="AR31" s="958"/>
      <c r="AS31" s="958"/>
      <c r="AT31" s="958"/>
      <c r="AU31" s="958" t="s">
        <v>552</v>
      </c>
      <c r="AV31" s="958"/>
      <c r="AW31" s="958"/>
      <c r="AX31" s="958"/>
      <c r="AY31" s="958"/>
      <c r="AZ31" s="1028" t="s">
        <v>552</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104</v>
      </c>
      <c r="R32" s="1026"/>
      <c r="S32" s="1026"/>
      <c r="T32" s="1026"/>
      <c r="U32" s="1026"/>
      <c r="V32" s="1026">
        <v>67</v>
      </c>
      <c r="W32" s="1026"/>
      <c r="X32" s="1026"/>
      <c r="Y32" s="1026"/>
      <c r="Z32" s="1026"/>
      <c r="AA32" s="1026">
        <v>37</v>
      </c>
      <c r="AB32" s="1026"/>
      <c r="AC32" s="1026"/>
      <c r="AD32" s="1026"/>
      <c r="AE32" s="1027"/>
      <c r="AF32" s="1022">
        <v>37</v>
      </c>
      <c r="AG32" s="1023"/>
      <c r="AH32" s="1023"/>
      <c r="AI32" s="1023"/>
      <c r="AJ32" s="1024"/>
      <c r="AK32" s="967">
        <v>5</v>
      </c>
      <c r="AL32" s="958"/>
      <c r="AM32" s="958"/>
      <c r="AN32" s="958"/>
      <c r="AO32" s="958"/>
      <c r="AP32" s="958">
        <v>181</v>
      </c>
      <c r="AQ32" s="958"/>
      <c r="AR32" s="958"/>
      <c r="AS32" s="958"/>
      <c r="AT32" s="958"/>
      <c r="AU32" s="958">
        <v>123</v>
      </c>
      <c r="AV32" s="958"/>
      <c r="AW32" s="958"/>
      <c r="AX32" s="958"/>
      <c r="AY32" s="958"/>
      <c r="AZ32" s="1028" t="s">
        <v>552</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833</v>
      </c>
      <c r="R33" s="1026"/>
      <c r="S33" s="1026"/>
      <c r="T33" s="1026"/>
      <c r="U33" s="1026"/>
      <c r="V33" s="1026">
        <v>779</v>
      </c>
      <c r="W33" s="1026"/>
      <c r="X33" s="1026"/>
      <c r="Y33" s="1026"/>
      <c r="Z33" s="1026"/>
      <c r="AA33" s="1026">
        <v>54</v>
      </c>
      <c r="AB33" s="1026"/>
      <c r="AC33" s="1026"/>
      <c r="AD33" s="1026"/>
      <c r="AE33" s="1027"/>
      <c r="AF33" s="1022">
        <v>54</v>
      </c>
      <c r="AG33" s="1023"/>
      <c r="AH33" s="1023"/>
      <c r="AI33" s="1023"/>
      <c r="AJ33" s="1024"/>
      <c r="AK33" s="967" t="s">
        <v>552</v>
      </c>
      <c r="AL33" s="958"/>
      <c r="AM33" s="958"/>
      <c r="AN33" s="958"/>
      <c r="AO33" s="958"/>
      <c r="AP33" s="958">
        <v>1682</v>
      </c>
      <c r="AQ33" s="958"/>
      <c r="AR33" s="958"/>
      <c r="AS33" s="958"/>
      <c r="AT33" s="958"/>
      <c r="AU33" s="958">
        <v>1682</v>
      </c>
      <c r="AV33" s="958"/>
      <c r="AW33" s="958"/>
      <c r="AX33" s="958"/>
      <c r="AY33" s="958"/>
      <c r="AZ33" s="1028" t="s">
        <v>552</v>
      </c>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124</v>
      </c>
      <c r="AG63" s="946"/>
      <c r="AH63" s="946"/>
      <c r="AI63" s="946"/>
      <c r="AJ63" s="1009"/>
      <c r="AK63" s="1010"/>
      <c r="AL63" s="950"/>
      <c r="AM63" s="950"/>
      <c r="AN63" s="950"/>
      <c r="AO63" s="950"/>
      <c r="AP63" s="946">
        <v>2175</v>
      </c>
      <c r="AQ63" s="946"/>
      <c r="AR63" s="946"/>
      <c r="AS63" s="946"/>
      <c r="AT63" s="946"/>
      <c r="AU63" s="946">
        <v>1805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553</v>
      </c>
      <c r="C68" s="973"/>
      <c r="D68" s="973"/>
      <c r="E68" s="973"/>
      <c r="F68" s="973"/>
      <c r="G68" s="973"/>
      <c r="H68" s="973"/>
      <c r="I68" s="973"/>
      <c r="J68" s="973"/>
      <c r="K68" s="973"/>
      <c r="L68" s="973"/>
      <c r="M68" s="973"/>
      <c r="N68" s="973"/>
      <c r="O68" s="973"/>
      <c r="P68" s="974"/>
      <c r="Q68" s="975">
        <v>9878</v>
      </c>
      <c r="R68" s="969"/>
      <c r="S68" s="969"/>
      <c r="T68" s="969"/>
      <c r="U68" s="969"/>
      <c r="V68" s="969">
        <v>9787</v>
      </c>
      <c r="W68" s="969"/>
      <c r="X68" s="969"/>
      <c r="Y68" s="969"/>
      <c r="Z68" s="969"/>
      <c r="AA68" s="969">
        <v>92</v>
      </c>
      <c r="AB68" s="969"/>
      <c r="AC68" s="969"/>
      <c r="AD68" s="969"/>
      <c r="AE68" s="969"/>
      <c r="AF68" s="969">
        <v>92</v>
      </c>
      <c r="AG68" s="969"/>
      <c r="AH68" s="969"/>
      <c r="AI68" s="969"/>
      <c r="AJ68" s="969"/>
      <c r="AK68" s="969">
        <v>5083</v>
      </c>
      <c r="AL68" s="969"/>
      <c r="AM68" s="969"/>
      <c r="AN68" s="969"/>
      <c r="AO68" s="969"/>
      <c r="AP68" s="969" t="s">
        <v>552</v>
      </c>
      <c r="AQ68" s="969"/>
      <c r="AR68" s="969"/>
      <c r="AS68" s="969"/>
      <c r="AT68" s="969"/>
      <c r="AU68" s="969" t="s">
        <v>552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554</v>
      </c>
      <c r="C69" s="962"/>
      <c r="D69" s="962"/>
      <c r="E69" s="962"/>
      <c r="F69" s="962"/>
      <c r="G69" s="962"/>
      <c r="H69" s="962"/>
      <c r="I69" s="962"/>
      <c r="J69" s="962"/>
      <c r="K69" s="962"/>
      <c r="L69" s="962"/>
      <c r="M69" s="962"/>
      <c r="N69" s="962"/>
      <c r="O69" s="962"/>
      <c r="P69" s="963"/>
      <c r="Q69" s="964">
        <v>1600855</v>
      </c>
      <c r="R69" s="958"/>
      <c r="S69" s="958"/>
      <c r="T69" s="958"/>
      <c r="U69" s="958"/>
      <c r="V69" s="958">
        <v>1567252</v>
      </c>
      <c r="W69" s="958"/>
      <c r="X69" s="958"/>
      <c r="Y69" s="958"/>
      <c r="Z69" s="958"/>
      <c r="AA69" s="958">
        <v>33603</v>
      </c>
      <c r="AB69" s="958"/>
      <c r="AC69" s="958"/>
      <c r="AD69" s="958"/>
      <c r="AE69" s="958"/>
      <c r="AF69" s="958">
        <v>33603</v>
      </c>
      <c r="AG69" s="958"/>
      <c r="AH69" s="958"/>
      <c r="AI69" s="958"/>
      <c r="AJ69" s="958"/>
      <c r="AK69" s="958">
        <v>22693</v>
      </c>
      <c r="AL69" s="958"/>
      <c r="AM69" s="958"/>
      <c r="AN69" s="958"/>
      <c r="AO69" s="958"/>
      <c r="AP69" s="958" t="s">
        <v>552</v>
      </c>
      <c r="AQ69" s="958"/>
      <c r="AR69" s="958"/>
      <c r="AS69" s="958"/>
      <c r="AT69" s="958"/>
      <c r="AU69" s="958" t="s">
        <v>552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555</v>
      </c>
      <c r="C70" s="962"/>
      <c r="D70" s="962"/>
      <c r="E70" s="962"/>
      <c r="F70" s="962"/>
      <c r="G70" s="962"/>
      <c r="H70" s="962"/>
      <c r="I70" s="962"/>
      <c r="J70" s="962"/>
      <c r="K70" s="962"/>
      <c r="L70" s="962"/>
      <c r="M70" s="962"/>
      <c r="N70" s="962"/>
      <c r="O70" s="962"/>
      <c r="P70" s="963"/>
      <c r="Q70" s="964">
        <v>579</v>
      </c>
      <c r="R70" s="958"/>
      <c r="S70" s="958"/>
      <c r="T70" s="958"/>
      <c r="U70" s="958"/>
      <c r="V70" s="958">
        <v>578</v>
      </c>
      <c r="W70" s="958"/>
      <c r="X70" s="958"/>
      <c r="Y70" s="958"/>
      <c r="Z70" s="958"/>
      <c r="AA70" s="958">
        <v>1</v>
      </c>
      <c r="AB70" s="958"/>
      <c r="AC70" s="958"/>
      <c r="AD70" s="958"/>
      <c r="AE70" s="958"/>
      <c r="AF70" s="958">
        <v>1</v>
      </c>
      <c r="AG70" s="958"/>
      <c r="AH70" s="958"/>
      <c r="AI70" s="958"/>
      <c r="AJ70" s="958"/>
      <c r="AK70" s="958" t="s">
        <v>552</v>
      </c>
      <c r="AL70" s="958"/>
      <c r="AM70" s="958"/>
      <c r="AN70" s="958"/>
      <c r="AO70" s="958"/>
      <c r="AP70" s="958">
        <v>347</v>
      </c>
      <c r="AQ70" s="958"/>
      <c r="AR70" s="958"/>
      <c r="AS70" s="958"/>
      <c r="AT70" s="958"/>
      <c r="AU70" s="958">
        <v>40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556</v>
      </c>
      <c r="C71" s="962"/>
      <c r="D71" s="962"/>
      <c r="E71" s="962"/>
      <c r="F71" s="962"/>
      <c r="G71" s="962"/>
      <c r="H71" s="962"/>
      <c r="I71" s="962"/>
      <c r="J71" s="962"/>
      <c r="K71" s="962"/>
      <c r="L71" s="962"/>
      <c r="M71" s="962"/>
      <c r="N71" s="962"/>
      <c r="O71" s="962"/>
      <c r="P71" s="963"/>
      <c r="Q71" s="964">
        <v>4164</v>
      </c>
      <c r="R71" s="958"/>
      <c r="S71" s="958"/>
      <c r="T71" s="958"/>
      <c r="U71" s="958"/>
      <c r="V71" s="958">
        <v>3933</v>
      </c>
      <c r="W71" s="958"/>
      <c r="X71" s="958"/>
      <c r="Y71" s="958"/>
      <c r="Z71" s="958"/>
      <c r="AA71" s="958">
        <v>231</v>
      </c>
      <c r="AB71" s="958"/>
      <c r="AC71" s="958"/>
      <c r="AD71" s="958"/>
      <c r="AE71" s="958"/>
      <c r="AF71" s="958">
        <v>231</v>
      </c>
      <c r="AG71" s="958"/>
      <c r="AH71" s="958"/>
      <c r="AI71" s="958"/>
      <c r="AJ71" s="958"/>
      <c r="AK71" s="958" t="s">
        <v>552</v>
      </c>
      <c r="AL71" s="958"/>
      <c r="AM71" s="958"/>
      <c r="AN71" s="958"/>
      <c r="AO71" s="958"/>
      <c r="AP71" s="958" t="s">
        <v>552</v>
      </c>
      <c r="AQ71" s="958"/>
      <c r="AR71" s="958"/>
      <c r="AS71" s="958"/>
      <c r="AT71" s="958"/>
      <c r="AU71" s="958" t="s">
        <v>552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557</v>
      </c>
      <c r="C72" s="962"/>
      <c r="D72" s="962"/>
      <c r="E72" s="962"/>
      <c r="F72" s="962"/>
      <c r="G72" s="962"/>
      <c r="H72" s="962"/>
      <c r="I72" s="962"/>
      <c r="J72" s="962"/>
      <c r="K72" s="962"/>
      <c r="L72" s="962"/>
      <c r="M72" s="962"/>
      <c r="N72" s="962"/>
      <c r="O72" s="962"/>
      <c r="P72" s="963"/>
      <c r="Q72" s="964">
        <v>4</v>
      </c>
      <c r="R72" s="958"/>
      <c r="S72" s="958"/>
      <c r="T72" s="958"/>
      <c r="U72" s="958"/>
      <c r="V72" s="958">
        <v>3</v>
      </c>
      <c r="W72" s="958"/>
      <c r="X72" s="958"/>
      <c r="Y72" s="958"/>
      <c r="Z72" s="958"/>
      <c r="AA72" s="958">
        <v>1</v>
      </c>
      <c r="AB72" s="958"/>
      <c r="AC72" s="958"/>
      <c r="AD72" s="958"/>
      <c r="AE72" s="958"/>
      <c r="AF72" s="958">
        <v>1</v>
      </c>
      <c r="AG72" s="958"/>
      <c r="AH72" s="958"/>
      <c r="AI72" s="958"/>
      <c r="AJ72" s="958"/>
      <c r="AK72" s="958" t="s">
        <v>552</v>
      </c>
      <c r="AL72" s="958"/>
      <c r="AM72" s="958"/>
      <c r="AN72" s="958"/>
      <c r="AO72" s="958"/>
      <c r="AP72" s="958" t="s">
        <v>552</v>
      </c>
      <c r="AQ72" s="958"/>
      <c r="AR72" s="958"/>
      <c r="AS72" s="958"/>
      <c r="AT72" s="958"/>
      <c r="AU72" s="958" t="s">
        <v>552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558</v>
      </c>
      <c r="C73" s="962"/>
      <c r="D73" s="962"/>
      <c r="E73" s="962"/>
      <c r="F73" s="962"/>
      <c r="G73" s="962"/>
      <c r="H73" s="962"/>
      <c r="I73" s="962"/>
      <c r="J73" s="962"/>
      <c r="K73" s="962"/>
      <c r="L73" s="962"/>
      <c r="M73" s="962"/>
      <c r="N73" s="962"/>
      <c r="O73" s="962"/>
      <c r="P73" s="963"/>
      <c r="Q73" s="964">
        <v>992</v>
      </c>
      <c r="R73" s="958"/>
      <c r="S73" s="958"/>
      <c r="T73" s="958"/>
      <c r="U73" s="958"/>
      <c r="V73" s="958">
        <v>963</v>
      </c>
      <c r="W73" s="958"/>
      <c r="X73" s="958"/>
      <c r="Y73" s="958"/>
      <c r="Z73" s="958"/>
      <c r="AA73" s="958">
        <v>29</v>
      </c>
      <c r="AB73" s="958"/>
      <c r="AC73" s="958"/>
      <c r="AD73" s="958"/>
      <c r="AE73" s="958"/>
      <c r="AF73" s="958">
        <v>29</v>
      </c>
      <c r="AG73" s="958"/>
      <c r="AH73" s="958"/>
      <c r="AI73" s="958"/>
      <c r="AJ73" s="958"/>
      <c r="AK73" s="958">
        <v>50</v>
      </c>
      <c r="AL73" s="958"/>
      <c r="AM73" s="958"/>
      <c r="AN73" s="958"/>
      <c r="AO73" s="958"/>
      <c r="AP73" s="958" t="s">
        <v>552</v>
      </c>
      <c r="AQ73" s="958"/>
      <c r="AR73" s="958"/>
      <c r="AS73" s="958"/>
      <c r="AT73" s="958"/>
      <c r="AU73" s="958" t="s">
        <v>552</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559</v>
      </c>
      <c r="C74" s="962"/>
      <c r="D74" s="962"/>
      <c r="E74" s="962"/>
      <c r="F74" s="962"/>
      <c r="G74" s="962"/>
      <c r="H74" s="962"/>
      <c r="I74" s="962"/>
      <c r="J74" s="962"/>
      <c r="K74" s="962"/>
      <c r="L74" s="962"/>
      <c r="M74" s="962"/>
      <c r="N74" s="962"/>
      <c r="O74" s="962"/>
      <c r="P74" s="963"/>
      <c r="Q74" s="964">
        <v>249</v>
      </c>
      <c r="R74" s="958"/>
      <c r="S74" s="958"/>
      <c r="T74" s="958"/>
      <c r="U74" s="958"/>
      <c r="V74" s="958">
        <v>194</v>
      </c>
      <c r="W74" s="958"/>
      <c r="X74" s="958"/>
      <c r="Y74" s="958"/>
      <c r="Z74" s="958"/>
      <c r="AA74" s="958">
        <v>55</v>
      </c>
      <c r="AB74" s="958"/>
      <c r="AC74" s="958"/>
      <c r="AD74" s="958"/>
      <c r="AE74" s="958"/>
      <c r="AF74" s="958">
        <v>55</v>
      </c>
      <c r="AG74" s="958"/>
      <c r="AH74" s="958"/>
      <c r="AI74" s="958"/>
      <c r="AJ74" s="958"/>
      <c r="AK74" s="958">
        <v>17</v>
      </c>
      <c r="AL74" s="958"/>
      <c r="AM74" s="958"/>
      <c r="AN74" s="958"/>
      <c r="AO74" s="958"/>
      <c r="AP74" s="958" t="s">
        <v>552</v>
      </c>
      <c r="AQ74" s="958"/>
      <c r="AR74" s="958"/>
      <c r="AS74" s="958"/>
      <c r="AT74" s="958"/>
      <c r="AU74" s="958" t="s">
        <v>552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34012</v>
      </c>
      <c r="AG88" s="946"/>
      <c r="AH88" s="946"/>
      <c r="AI88" s="946"/>
      <c r="AJ88" s="946"/>
      <c r="AK88" s="950"/>
      <c r="AL88" s="950"/>
      <c r="AM88" s="950"/>
      <c r="AN88" s="950"/>
      <c r="AO88" s="950"/>
      <c r="AP88" s="946">
        <v>347</v>
      </c>
      <c r="AQ88" s="946"/>
      <c r="AR88" s="946"/>
      <c r="AS88" s="946"/>
      <c r="AT88" s="946"/>
      <c r="AU88" s="946">
        <v>40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293</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293</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293</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307296</v>
      </c>
      <c r="AB110" s="876"/>
      <c r="AC110" s="876"/>
      <c r="AD110" s="876"/>
      <c r="AE110" s="877"/>
      <c r="AF110" s="878">
        <v>372021</v>
      </c>
      <c r="AG110" s="876"/>
      <c r="AH110" s="876"/>
      <c r="AI110" s="876"/>
      <c r="AJ110" s="877"/>
      <c r="AK110" s="878">
        <v>384756</v>
      </c>
      <c r="AL110" s="876"/>
      <c r="AM110" s="876"/>
      <c r="AN110" s="876"/>
      <c r="AO110" s="877"/>
      <c r="AP110" s="879">
        <v>23.4</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2733135</v>
      </c>
      <c r="BR110" s="829"/>
      <c r="BS110" s="829"/>
      <c r="BT110" s="829"/>
      <c r="BU110" s="829"/>
      <c r="BV110" s="829">
        <v>2444404</v>
      </c>
      <c r="BW110" s="829"/>
      <c r="BX110" s="829"/>
      <c r="BY110" s="829"/>
      <c r="BZ110" s="829"/>
      <c r="CA110" s="829">
        <v>2129161</v>
      </c>
      <c r="CB110" s="829"/>
      <c r="CC110" s="829"/>
      <c r="CD110" s="829"/>
      <c r="CE110" s="829"/>
      <c r="CF110" s="853">
        <v>129.69999999999999</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1172830</v>
      </c>
      <c r="BR112" s="804"/>
      <c r="BS112" s="804"/>
      <c r="BT112" s="804"/>
      <c r="BU112" s="804"/>
      <c r="BV112" s="804">
        <v>1532088</v>
      </c>
      <c r="BW112" s="804"/>
      <c r="BX112" s="804"/>
      <c r="BY112" s="804"/>
      <c r="BZ112" s="804"/>
      <c r="CA112" s="804">
        <v>1805227</v>
      </c>
      <c r="CB112" s="804"/>
      <c r="CC112" s="804"/>
      <c r="CD112" s="804"/>
      <c r="CE112" s="804"/>
      <c r="CF112" s="862">
        <v>110</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72241</v>
      </c>
      <c r="AB113" s="906"/>
      <c r="AC113" s="906"/>
      <c r="AD113" s="906"/>
      <c r="AE113" s="907"/>
      <c r="AF113" s="908">
        <v>73921</v>
      </c>
      <c r="AG113" s="906"/>
      <c r="AH113" s="906"/>
      <c r="AI113" s="906"/>
      <c r="AJ113" s="907"/>
      <c r="AK113" s="908">
        <v>74285</v>
      </c>
      <c r="AL113" s="906"/>
      <c r="AM113" s="906"/>
      <c r="AN113" s="906"/>
      <c r="AO113" s="907"/>
      <c r="AP113" s="909">
        <v>4.5</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65870</v>
      </c>
      <c r="BR113" s="804"/>
      <c r="BS113" s="804"/>
      <c r="BT113" s="804"/>
      <c r="BU113" s="804"/>
      <c r="BV113" s="804">
        <v>53033</v>
      </c>
      <c r="BW113" s="804"/>
      <c r="BX113" s="804"/>
      <c r="BY113" s="804"/>
      <c r="BZ113" s="804"/>
      <c r="CA113" s="804">
        <v>40293</v>
      </c>
      <c r="CB113" s="804"/>
      <c r="CC113" s="804"/>
      <c r="CD113" s="804"/>
      <c r="CE113" s="804"/>
      <c r="CF113" s="862">
        <v>2.5</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13068</v>
      </c>
      <c r="AB114" s="767"/>
      <c r="AC114" s="767"/>
      <c r="AD114" s="767"/>
      <c r="AE114" s="768"/>
      <c r="AF114" s="769">
        <v>12738</v>
      </c>
      <c r="AG114" s="767"/>
      <c r="AH114" s="767"/>
      <c r="AI114" s="767"/>
      <c r="AJ114" s="768"/>
      <c r="AK114" s="769">
        <v>12738</v>
      </c>
      <c r="AL114" s="767"/>
      <c r="AM114" s="767"/>
      <c r="AN114" s="767"/>
      <c r="AO114" s="768"/>
      <c r="AP114" s="811">
        <v>0.8</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394134</v>
      </c>
      <c r="BR114" s="804"/>
      <c r="BS114" s="804"/>
      <c r="BT114" s="804"/>
      <c r="BU114" s="804"/>
      <c r="BV114" s="804">
        <v>378243</v>
      </c>
      <c r="BW114" s="804"/>
      <c r="BX114" s="804"/>
      <c r="BY114" s="804"/>
      <c r="BZ114" s="804"/>
      <c r="CA114" s="804">
        <v>350287</v>
      </c>
      <c r="CB114" s="804"/>
      <c r="CC114" s="804"/>
      <c r="CD114" s="804"/>
      <c r="CE114" s="804"/>
      <c r="CF114" s="862">
        <v>21.3</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392605</v>
      </c>
      <c r="AB117" s="890"/>
      <c r="AC117" s="890"/>
      <c r="AD117" s="890"/>
      <c r="AE117" s="891"/>
      <c r="AF117" s="892">
        <v>458680</v>
      </c>
      <c r="AG117" s="890"/>
      <c r="AH117" s="890"/>
      <c r="AI117" s="890"/>
      <c r="AJ117" s="891"/>
      <c r="AK117" s="892">
        <v>471779</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293</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442</v>
      </c>
      <c r="BP119" s="865"/>
      <c r="BQ119" s="866">
        <v>4365969</v>
      </c>
      <c r="BR119" s="832"/>
      <c r="BS119" s="832"/>
      <c r="BT119" s="832"/>
      <c r="BU119" s="832"/>
      <c r="BV119" s="832">
        <v>4407768</v>
      </c>
      <c r="BW119" s="832"/>
      <c r="BX119" s="832"/>
      <c r="BY119" s="832"/>
      <c r="BZ119" s="832"/>
      <c r="CA119" s="832">
        <v>4324968</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2570812</v>
      </c>
      <c r="BR120" s="829"/>
      <c r="BS120" s="829"/>
      <c r="BT120" s="829"/>
      <c r="BU120" s="829"/>
      <c r="BV120" s="829">
        <v>2879533</v>
      </c>
      <c r="BW120" s="829"/>
      <c r="BX120" s="829"/>
      <c r="BY120" s="829"/>
      <c r="BZ120" s="829"/>
      <c r="CA120" s="829">
        <v>3087569</v>
      </c>
      <c r="CB120" s="829"/>
      <c r="CC120" s="829"/>
      <c r="CD120" s="829"/>
      <c r="CE120" s="829"/>
      <c r="CF120" s="853">
        <v>188.1</v>
      </c>
      <c r="CG120" s="854"/>
      <c r="CH120" s="854"/>
      <c r="CI120" s="854"/>
      <c r="CJ120" s="854"/>
      <c r="CK120" s="855" t="s">
        <v>446</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994262</v>
      </c>
      <c r="DH120" s="829"/>
      <c r="DI120" s="829"/>
      <c r="DJ120" s="829"/>
      <c r="DK120" s="829"/>
      <c r="DL120" s="829">
        <v>1278084</v>
      </c>
      <c r="DM120" s="829"/>
      <c r="DN120" s="829"/>
      <c r="DO120" s="829"/>
      <c r="DP120" s="829"/>
      <c r="DQ120" s="829">
        <v>1681824</v>
      </c>
      <c r="DR120" s="829"/>
      <c r="DS120" s="829"/>
      <c r="DT120" s="829"/>
      <c r="DU120" s="829"/>
      <c r="DV120" s="830">
        <v>102.5</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36051</v>
      </c>
      <c r="BR121" s="804"/>
      <c r="BS121" s="804"/>
      <c r="BT121" s="804"/>
      <c r="BU121" s="804"/>
      <c r="BV121" s="804">
        <v>33105</v>
      </c>
      <c r="BW121" s="804"/>
      <c r="BX121" s="804"/>
      <c r="BY121" s="804"/>
      <c r="BZ121" s="804"/>
      <c r="CA121" s="804">
        <v>30097</v>
      </c>
      <c r="CB121" s="804"/>
      <c r="CC121" s="804"/>
      <c r="CD121" s="804"/>
      <c r="CE121" s="804"/>
      <c r="CF121" s="862">
        <v>1.8</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121669</v>
      </c>
      <c r="DH121" s="804"/>
      <c r="DI121" s="804"/>
      <c r="DJ121" s="804"/>
      <c r="DK121" s="804"/>
      <c r="DL121" s="804">
        <v>130210</v>
      </c>
      <c r="DM121" s="804"/>
      <c r="DN121" s="804"/>
      <c r="DO121" s="804"/>
      <c r="DP121" s="804"/>
      <c r="DQ121" s="804">
        <v>123403</v>
      </c>
      <c r="DR121" s="804"/>
      <c r="DS121" s="804"/>
      <c r="DT121" s="804"/>
      <c r="DU121" s="804"/>
      <c r="DV121" s="781">
        <v>7.5</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2828615</v>
      </c>
      <c r="BR122" s="832"/>
      <c r="BS122" s="832"/>
      <c r="BT122" s="832"/>
      <c r="BU122" s="832"/>
      <c r="BV122" s="832">
        <v>2826446</v>
      </c>
      <c r="BW122" s="832"/>
      <c r="BX122" s="832"/>
      <c r="BY122" s="832"/>
      <c r="BZ122" s="832"/>
      <c r="CA122" s="832">
        <v>2856177</v>
      </c>
      <c r="CB122" s="832"/>
      <c r="CC122" s="832"/>
      <c r="CD122" s="832"/>
      <c r="CE122" s="832"/>
      <c r="CF122" s="833">
        <v>174</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450</v>
      </c>
      <c r="BP123" s="865"/>
      <c r="BQ123" s="819">
        <v>5435478</v>
      </c>
      <c r="BR123" s="820"/>
      <c r="BS123" s="820"/>
      <c r="BT123" s="820"/>
      <c r="BU123" s="820"/>
      <c r="BV123" s="820">
        <v>5739084</v>
      </c>
      <c r="BW123" s="820"/>
      <c r="BX123" s="820"/>
      <c r="BY123" s="820"/>
      <c r="BZ123" s="820"/>
      <c r="CA123" s="820">
        <v>5973843</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v>56899</v>
      </c>
      <c r="DH124" s="751"/>
      <c r="DI124" s="751"/>
      <c r="DJ124" s="751"/>
      <c r="DK124" s="752"/>
      <c r="DL124" s="753">
        <v>123794</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3688</v>
      </c>
      <c r="AB128" s="788"/>
      <c r="AC128" s="788"/>
      <c r="AD128" s="788"/>
      <c r="AE128" s="789"/>
      <c r="AF128" s="790">
        <v>3688</v>
      </c>
      <c r="AG128" s="788"/>
      <c r="AH128" s="788"/>
      <c r="AI128" s="788"/>
      <c r="AJ128" s="789"/>
      <c r="AK128" s="790">
        <v>3688</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2004077</v>
      </c>
      <c r="AB129" s="767"/>
      <c r="AC129" s="767"/>
      <c r="AD129" s="767"/>
      <c r="AE129" s="768"/>
      <c r="AF129" s="769">
        <v>1974732</v>
      </c>
      <c r="AG129" s="767"/>
      <c r="AH129" s="767"/>
      <c r="AI129" s="767"/>
      <c r="AJ129" s="768"/>
      <c r="AK129" s="769">
        <v>1986023</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286392</v>
      </c>
      <c r="AB130" s="767"/>
      <c r="AC130" s="767"/>
      <c r="AD130" s="767"/>
      <c r="AE130" s="768"/>
      <c r="AF130" s="769">
        <v>333195</v>
      </c>
      <c r="AG130" s="767"/>
      <c r="AH130" s="767"/>
      <c r="AI130" s="767"/>
      <c r="AJ130" s="768"/>
      <c r="AK130" s="769">
        <v>344980</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6.9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1717685</v>
      </c>
      <c r="AB131" s="751"/>
      <c r="AC131" s="751"/>
      <c r="AD131" s="751"/>
      <c r="AE131" s="752"/>
      <c r="AF131" s="753">
        <v>1641537</v>
      </c>
      <c r="AG131" s="751"/>
      <c r="AH131" s="751"/>
      <c r="AI131" s="751"/>
      <c r="AJ131" s="752"/>
      <c r="AK131" s="753">
        <v>1641043</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5.9687893880000003</v>
      </c>
      <c r="AB132" s="732"/>
      <c r="AC132" s="732"/>
      <c r="AD132" s="732"/>
      <c r="AE132" s="733"/>
      <c r="AF132" s="734">
        <v>7.4196926420000002</v>
      </c>
      <c r="AG132" s="732"/>
      <c r="AH132" s="732"/>
      <c r="AI132" s="732"/>
      <c r="AJ132" s="733"/>
      <c r="AK132" s="734">
        <v>7.5019972050000003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6.1</v>
      </c>
      <c r="AB133" s="711"/>
      <c r="AC133" s="711"/>
      <c r="AD133" s="711"/>
      <c r="AE133" s="712"/>
      <c r="AF133" s="710">
        <v>6.5</v>
      </c>
      <c r="AG133" s="711"/>
      <c r="AH133" s="711"/>
      <c r="AI133" s="711"/>
      <c r="AJ133" s="712"/>
      <c r="AK133" s="710">
        <v>6.9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IQmBLa0eIyIJdPbk7hXiRvD0NQFEkD3y6EvgPK5RgNy5D+eKgfc/btsxHRfOSFgvTS9l+OyzXgPCYQzJO3zw==" saltValue="f1JaveNbrtQHojN1l+Xj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1RHEG4ssciREsvmFspTE7Z2yo7DqhF96PNkYRabtaZiAAim/f0tjaHBG27NOYtx2QSJ+JrJu9pL2nCk+74oUw==" saltValue="ePWvmrBk3/IeBbwQTWf9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SKlrZJLJ+B/g7gODUKOP6V+YHYQrTZRyaQBaScjPUxAznelt2GoN/ZQuPGGhT/LesNODGfKT7mQ+lsEkmULdw==" saltValue="zPneMs1XLfTZMkxSS5DZ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813400</v>
      </c>
      <c r="AP9" s="274">
        <v>331594</v>
      </c>
      <c r="AQ9" s="275">
        <v>273733</v>
      </c>
      <c r="AR9" s="276">
        <v>21.1</v>
      </c>
    </row>
    <row r="10" spans="1:46" ht="13.5" customHeight="1" x14ac:dyDescent="0.2">
      <c r="A10" s="259"/>
      <c r="AK10" s="1117" t="s">
        <v>485</v>
      </c>
      <c r="AL10" s="1118"/>
      <c r="AM10" s="1118"/>
      <c r="AN10" s="1119"/>
      <c r="AO10" s="277">
        <v>9681</v>
      </c>
      <c r="AP10" s="277">
        <v>3947</v>
      </c>
      <c r="AQ10" s="278">
        <v>30345</v>
      </c>
      <c r="AR10" s="279">
        <v>-87</v>
      </c>
    </row>
    <row r="11" spans="1:46" ht="13.5" customHeight="1" x14ac:dyDescent="0.2">
      <c r="A11" s="259"/>
      <c r="AK11" s="1117" t="s">
        <v>486</v>
      </c>
      <c r="AL11" s="1118"/>
      <c r="AM11" s="1118"/>
      <c r="AN11" s="1119"/>
      <c r="AO11" s="277" t="s">
        <v>487</v>
      </c>
      <c r="AP11" s="277" t="s">
        <v>487</v>
      </c>
      <c r="AQ11" s="278">
        <v>4149</v>
      </c>
      <c r="AR11" s="279" t="s">
        <v>487</v>
      </c>
    </row>
    <row r="12" spans="1:46" ht="13.5" customHeight="1" x14ac:dyDescent="0.2">
      <c r="A12" s="259"/>
      <c r="AK12" s="1117" t="s">
        <v>488</v>
      </c>
      <c r="AL12" s="1118"/>
      <c r="AM12" s="1118"/>
      <c r="AN12" s="1119"/>
      <c r="AO12" s="277" t="s">
        <v>487</v>
      </c>
      <c r="AP12" s="277" t="s">
        <v>487</v>
      </c>
      <c r="AQ12" s="278" t="s">
        <v>487</v>
      </c>
      <c r="AR12" s="279" t="s">
        <v>487</v>
      </c>
    </row>
    <row r="13" spans="1:46" ht="13.5" customHeight="1" x14ac:dyDescent="0.2">
      <c r="A13" s="259"/>
      <c r="AK13" s="1117" t="s">
        <v>489</v>
      </c>
      <c r="AL13" s="1118"/>
      <c r="AM13" s="1118"/>
      <c r="AN13" s="1119"/>
      <c r="AO13" s="277" t="s">
        <v>487</v>
      </c>
      <c r="AP13" s="277" t="s">
        <v>487</v>
      </c>
      <c r="AQ13" s="278">
        <v>9494</v>
      </c>
      <c r="AR13" s="279" t="s">
        <v>487</v>
      </c>
    </row>
    <row r="14" spans="1:46" ht="13.5" customHeight="1" x14ac:dyDescent="0.2">
      <c r="A14" s="259"/>
      <c r="AK14" s="1117" t="s">
        <v>490</v>
      </c>
      <c r="AL14" s="1118"/>
      <c r="AM14" s="1118"/>
      <c r="AN14" s="1119"/>
      <c r="AO14" s="277">
        <v>20584</v>
      </c>
      <c r="AP14" s="277">
        <v>8391</v>
      </c>
      <c r="AQ14" s="278">
        <v>5033</v>
      </c>
      <c r="AR14" s="279">
        <v>66.7</v>
      </c>
    </row>
    <row r="15" spans="1:46" ht="13.5" customHeight="1" x14ac:dyDescent="0.2">
      <c r="A15" s="259"/>
      <c r="AK15" s="1120" t="s">
        <v>491</v>
      </c>
      <c r="AL15" s="1121"/>
      <c r="AM15" s="1121"/>
      <c r="AN15" s="1122"/>
      <c r="AO15" s="277">
        <v>-64425</v>
      </c>
      <c r="AP15" s="277">
        <v>-26264</v>
      </c>
      <c r="AQ15" s="278">
        <v>-17000</v>
      </c>
      <c r="AR15" s="279">
        <v>54.5</v>
      </c>
    </row>
    <row r="16" spans="1:46" ht="13.2" x14ac:dyDescent="0.2">
      <c r="A16" s="259"/>
      <c r="AK16" s="1120" t="s">
        <v>176</v>
      </c>
      <c r="AL16" s="1121"/>
      <c r="AM16" s="1121"/>
      <c r="AN16" s="1122"/>
      <c r="AO16" s="277">
        <v>779240</v>
      </c>
      <c r="AP16" s="277">
        <v>317668</v>
      </c>
      <c r="AQ16" s="278">
        <v>305754</v>
      </c>
      <c r="AR16" s="279">
        <v>3.9</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36.28</v>
      </c>
      <c r="AP21" s="290">
        <v>26.54</v>
      </c>
      <c r="AQ21" s="291">
        <v>9.74</v>
      </c>
      <c r="AS21" s="292"/>
      <c r="AT21" s="288"/>
    </row>
    <row r="22" spans="1:46" s="260" customFormat="1" ht="13.2" x14ac:dyDescent="0.2">
      <c r="A22" s="288"/>
      <c r="AK22" s="1123" t="s">
        <v>497</v>
      </c>
      <c r="AL22" s="1124"/>
      <c r="AM22" s="1124"/>
      <c r="AN22" s="1125"/>
      <c r="AO22" s="293">
        <v>88.9</v>
      </c>
      <c r="AP22" s="294">
        <v>93.9</v>
      </c>
      <c r="AQ22" s="295">
        <v>-5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384756</v>
      </c>
      <c r="AP32" s="303">
        <v>156851</v>
      </c>
      <c r="AQ32" s="304">
        <v>170830</v>
      </c>
      <c r="AR32" s="305">
        <v>-8.1999999999999993</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t="s">
        <v>487</v>
      </c>
      <c r="AR34" s="305" t="s">
        <v>487</v>
      </c>
    </row>
    <row r="35" spans="1:46" ht="27" customHeight="1" x14ac:dyDescent="0.2">
      <c r="A35" s="259"/>
      <c r="AK35" s="1107" t="s">
        <v>504</v>
      </c>
      <c r="AL35" s="1108"/>
      <c r="AM35" s="1108"/>
      <c r="AN35" s="1109"/>
      <c r="AO35" s="303">
        <v>74285</v>
      </c>
      <c r="AP35" s="303">
        <v>30283</v>
      </c>
      <c r="AQ35" s="304">
        <v>32606</v>
      </c>
      <c r="AR35" s="305">
        <v>-7.1</v>
      </c>
    </row>
    <row r="36" spans="1:46" ht="27" customHeight="1" x14ac:dyDescent="0.2">
      <c r="A36" s="259"/>
      <c r="AK36" s="1107" t="s">
        <v>505</v>
      </c>
      <c r="AL36" s="1108"/>
      <c r="AM36" s="1108"/>
      <c r="AN36" s="1109"/>
      <c r="AO36" s="303">
        <v>12738</v>
      </c>
      <c r="AP36" s="303">
        <v>5193</v>
      </c>
      <c r="AQ36" s="304">
        <v>4875</v>
      </c>
      <c r="AR36" s="305">
        <v>6.5</v>
      </c>
    </row>
    <row r="37" spans="1:46" ht="13.5" customHeight="1" x14ac:dyDescent="0.2">
      <c r="A37" s="259"/>
      <c r="AK37" s="1107" t="s">
        <v>506</v>
      </c>
      <c r="AL37" s="1108"/>
      <c r="AM37" s="1108"/>
      <c r="AN37" s="1109"/>
      <c r="AO37" s="303" t="s">
        <v>487</v>
      </c>
      <c r="AP37" s="303" t="s">
        <v>487</v>
      </c>
      <c r="AQ37" s="304">
        <v>993</v>
      </c>
      <c r="AR37" s="305" t="s">
        <v>487</v>
      </c>
    </row>
    <row r="38" spans="1:46" ht="27" customHeight="1" x14ac:dyDescent="0.2">
      <c r="A38" s="259"/>
      <c r="AK38" s="1110" t="s">
        <v>507</v>
      </c>
      <c r="AL38" s="1111"/>
      <c r="AM38" s="1111"/>
      <c r="AN38" s="1112"/>
      <c r="AO38" s="306" t="s">
        <v>487</v>
      </c>
      <c r="AP38" s="306" t="s">
        <v>487</v>
      </c>
      <c r="AQ38" s="307">
        <v>50</v>
      </c>
      <c r="AR38" s="295" t="s">
        <v>487</v>
      </c>
      <c r="AS38" s="302"/>
    </row>
    <row r="39" spans="1:46" ht="13.2" x14ac:dyDescent="0.2">
      <c r="A39" s="259"/>
      <c r="AK39" s="1110" t="s">
        <v>508</v>
      </c>
      <c r="AL39" s="1111"/>
      <c r="AM39" s="1111"/>
      <c r="AN39" s="1112"/>
      <c r="AO39" s="303">
        <v>-3688</v>
      </c>
      <c r="AP39" s="303">
        <v>-1503</v>
      </c>
      <c r="AQ39" s="304">
        <v>-6626</v>
      </c>
      <c r="AR39" s="305">
        <v>-77.3</v>
      </c>
      <c r="AS39" s="302"/>
    </row>
    <row r="40" spans="1:46" ht="27" customHeight="1" x14ac:dyDescent="0.2">
      <c r="A40" s="259"/>
      <c r="AK40" s="1107" t="s">
        <v>509</v>
      </c>
      <c r="AL40" s="1108"/>
      <c r="AM40" s="1108"/>
      <c r="AN40" s="1109"/>
      <c r="AO40" s="303">
        <v>-344980</v>
      </c>
      <c r="AP40" s="303">
        <v>-140636</v>
      </c>
      <c r="AQ40" s="304">
        <v>-145454</v>
      </c>
      <c r="AR40" s="305">
        <v>-3.3</v>
      </c>
      <c r="AS40" s="302"/>
    </row>
    <row r="41" spans="1:46" ht="13.2" x14ac:dyDescent="0.2">
      <c r="A41" s="259"/>
      <c r="AK41" s="1113" t="s">
        <v>286</v>
      </c>
      <c r="AL41" s="1114"/>
      <c r="AM41" s="1114"/>
      <c r="AN41" s="1115"/>
      <c r="AO41" s="303">
        <v>123111</v>
      </c>
      <c r="AP41" s="303">
        <v>50188</v>
      </c>
      <c r="AQ41" s="304">
        <v>57274</v>
      </c>
      <c r="AR41" s="305">
        <v>-12.4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954391</v>
      </c>
      <c r="AN51" s="325">
        <v>355056</v>
      </c>
      <c r="AO51" s="326">
        <v>-36.700000000000003</v>
      </c>
      <c r="AP51" s="327">
        <v>316937</v>
      </c>
      <c r="AQ51" s="328">
        <v>9.4</v>
      </c>
      <c r="AR51" s="329">
        <v>-46.1</v>
      </c>
    </row>
    <row r="52" spans="1:44" ht="13.2" x14ac:dyDescent="0.2">
      <c r="A52" s="259"/>
      <c r="AK52" s="330"/>
      <c r="AL52" s="331" t="s">
        <v>519</v>
      </c>
      <c r="AM52" s="332">
        <v>745658</v>
      </c>
      <c r="AN52" s="333">
        <v>277403</v>
      </c>
      <c r="AO52" s="334">
        <v>-14.9</v>
      </c>
      <c r="AP52" s="335">
        <v>199150</v>
      </c>
      <c r="AQ52" s="336">
        <v>27.5</v>
      </c>
      <c r="AR52" s="337">
        <v>-42.4</v>
      </c>
    </row>
    <row r="53" spans="1:44" ht="13.2" x14ac:dyDescent="0.2">
      <c r="A53" s="259"/>
      <c r="AK53" s="315" t="s">
        <v>520</v>
      </c>
      <c r="AL53" s="316"/>
      <c r="AM53" s="324">
        <v>1019096</v>
      </c>
      <c r="AN53" s="325">
        <v>387047</v>
      </c>
      <c r="AO53" s="326">
        <v>9</v>
      </c>
      <c r="AP53" s="327">
        <v>332350</v>
      </c>
      <c r="AQ53" s="328">
        <v>4.9000000000000004</v>
      </c>
      <c r="AR53" s="329">
        <v>4.0999999999999996</v>
      </c>
    </row>
    <row r="54" spans="1:44" ht="13.2" x14ac:dyDescent="0.2">
      <c r="A54" s="259"/>
      <c r="AK54" s="330"/>
      <c r="AL54" s="331" t="s">
        <v>519</v>
      </c>
      <c r="AM54" s="332">
        <v>734684</v>
      </c>
      <c r="AN54" s="333">
        <v>279029</v>
      </c>
      <c r="AO54" s="334">
        <v>0.6</v>
      </c>
      <c r="AP54" s="335">
        <v>200453</v>
      </c>
      <c r="AQ54" s="336">
        <v>0.7</v>
      </c>
      <c r="AR54" s="337">
        <v>-0.1</v>
      </c>
    </row>
    <row r="55" spans="1:44" ht="13.2" x14ac:dyDescent="0.2">
      <c r="A55" s="259"/>
      <c r="AK55" s="315" t="s">
        <v>521</v>
      </c>
      <c r="AL55" s="316"/>
      <c r="AM55" s="324">
        <v>664791</v>
      </c>
      <c r="AN55" s="325">
        <v>261009</v>
      </c>
      <c r="AO55" s="326">
        <v>-32.6</v>
      </c>
      <c r="AP55" s="327">
        <v>362690</v>
      </c>
      <c r="AQ55" s="328">
        <v>9.1</v>
      </c>
      <c r="AR55" s="329">
        <v>-41.7</v>
      </c>
    </row>
    <row r="56" spans="1:44" ht="13.2" x14ac:dyDescent="0.2">
      <c r="A56" s="259"/>
      <c r="AK56" s="330"/>
      <c r="AL56" s="331" t="s">
        <v>519</v>
      </c>
      <c r="AM56" s="332">
        <v>527740</v>
      </c>
      <c r="AN56" s="333">
        <v>207201</v>
      </c>
      <c r="AO56" s="334">
        <v>-25.7</v>
      </c>
      <c r="AP56" s="335">
        <v>172580</v>
      </c>
      <c r="AQ56" s="336">
        <v>-13.9</v>
      </c>
      <c r="AR56" s="337">
        <v>-11.8</v>
      </c>
    </row>
    <row r="57" spans="1:44" ht="13.2" x14ac:dyDescent="0.2">
      <c r="A57" s="259"/>
      <c r="AK57" s="315" t="s">
        <v>522</v>
      </c>
      <c r="AL57" s="316"/>
      <c r="AM57" s="324">
        <v>627897</v>
      </c>
      <c r="AN57" s="325">
        <v>251662</v>
      </c>
      <c r="AO57" s="326">
        <v>-3.6</v>
      </c>
      <c r="AP57" s="327">
        <v>296093</v>
      </c>
      <c r="AQ57" s="328">
        <v>-18.399999999999999</v>
      </c>
      <c r="AR57" s="329">
        <v>14.8</v>
      </c>
    </row>
    <row r="58" spans="1:44" ht="13.2" x14ac:dyDescent="0.2">
      <c r="A58" s="259"/>
      <c r="AK58" s="330"/>
      <c r="AL58" s="331" t="s">
        <v>519</v>
      </c>
      <c r="AM58" s="332">
        <v>603279</v>
      </c>
      <c r="AN58" s="333">
        <v>241795</v>
      </c>
      <c r="AO58" s="334">
        <v>16.7</v>
      </c>
      <c r="AP58" s="335">
        <v>140545</v>
      </c>
      <c r="AQ58" s="336">
        <v>-18.600000000000001</v>
      </c>
      <c r="AR58" s="337">
        <v>35.299999999999997</v>
      </c>
    </row>
    <row r="59" spans="1:44" ht="13.2" x14ac:dyDescent="0.2">
      <c r="A59" s="259"/>
      <c r="AK59" s="315" t="s">
        <v>523</v>
      </c>
      <c r="AL59" s="316"/>
      <c r="AM59" s="324">
        <v>718709</v>
      </c>
      <c r="AN59" s="325">
        <v>292992</v>
      </c>
      <c r="AO59" s="326">
        <v>16.399999999999999</v>
      </c>
      <c r="AP59" s="327">
        <v>308655</v>
      </c>
      <c r="AQ59" s="328">
        <v>4.2</v>
      </c>
      <c r="AR59" s="329">
        <v>12.2</v>
      </c>
    </row>
    <row r="60" spans="1:44" ht="13.2" x14ac:dyDescent="0.2">
      <c r="A60" s="259"/>
      <c r="AK60" s="330"/>
      <c r="AL60" s="331" t="s">
        <v>519</v>
      </c>
      <c r="AM60" s="332">
        <v>693846</v>
      </c>
      <c r="AN60" s="333">
        <v>282856</v>
      </c>
      <c r="AO60" s="334">
        <v>17</v>
      </c>
      <c r="AP60" s="335">
        <v>169887</v>
      </c>
      <c r="AQ60" s="336">
        <v>20.9</v>
      </c>
      <c r="AR60" s="337">
        <v>-3.9</v>
      </c>
    </row>
    <row r="61" spans="1:44" ht="13.2" x14ac:dyDescent="0.2">
      <c r="A61" s="259"/>
      <c r="AK61" s="315" t="s">
        <v>524</v>
      </c>
      <c r="AL61" s="338"/>
      <c r="AM61" s="324">
        <v>796977</v>
      </c>
      <c r="AN61" s="325">
        <v>309553</v>
      </c>
      <c r="AO61" s="326">
        <v>-9.5</v>
      </c>
      <c r="AP61" s="327">
        <v>323345</v>
      </c>
      <c r="AQ61" s="339">
        <v>1.8</v>
      </c>
      <c r="AR61" s="329">
        <v>-11.3</v>
      </c>
    </row>
    <row r="62" spans="1:44" ht="13.2" x14ac:dyDescent="0.2">
      <c r="A62" s="259"/>
      <c r="AK62" s="330"/>
      <c r="AL62" s="331" t="s">
        <v>519</v>
      </c>
      <c r="AM62" s="332">
        <v>661041</v>
      </c>
      <c r="AN62" s="333">
        <v>257657</v>
      </c>
      <c r="AO62" s="334">
        <v>-1.3</v>
      </c>
      <c r="AP62" s="335">
        <v>176523</v>
      </c>
      <c r="AQ62" s="336">
        <v>3.3</v>
      </c>
      <c r="AR62" s="337">
        <v>-4.5999999999999996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H1CILIJ4W8wkG4abtD0XJn/RBrrL0CqzsU8QO9458uoxej/R0u8QY4zSUSTpMBLU08ZHmIl+VdGezWu4yHblPg==" saltValue="fqahMvhMXrTisKjESkKh6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r93tGWEOdynHoU1D7UaHx6L2A4ccHbljpTjDnCAvMynMuZq9pFX5/R95ET0lWtfFBhdmNbZ8c94fFJ5nd6c/NA==" saltValue="OvoQVqMpTmfXTLZAw9hK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3JfdO0zSI8m3a6fTVY/NPlSVgYllJCJLYePCJuxi2UVTfob3zwEXz2xzUsMkVysP7V/fXbBnNqNlOvZCE1zcrQ==" saltValue="WI2gG+1tlXeTpKJ1qWO/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18.54</v>
      </c>
      <c r="G47" s="12">
        <v>23.71</v>
      </c>
      <c r="H47" s="12">
        <v>34.94</v>
      </c>
      <c r="I47" s="12">
        <v>50.66</v>
      </c>
      <c r="J47" s="13">
        <v>55.43</v>
      </c>
    </row>
    <row r="48" spans="2:10" ht="57.75" customHeight="1" x14ac:dyDescent="0.2">
      <c r="B48" s="14"/>
      <c r="C48" s="1128" t="s">
        <v>4</v>
      </c>
      <c r="D48" s="1128"/>
      <c r="E48" s="1129"/>
      <c r="F48" s="15">
        <v>12.84</v>
      </c>
      <c r="G48" s="16">
        <v>9.23</v>
      </c>
      <c r="H48" s="16">
        <v>16.12</v>
      </c>
      <c r="I48" s="16">
        <v>14.2</v>
      </c>
      <c r="J48" s="17">
        <v>14.56</v>
      </c>
    </row>
    <row r="49" spans="2:10" ht="57.75" customHeight="1" thickBot="1" x14ac:dyDescent="0.25">
      <c r="B49" s="18"/>
      <c r="C49" s="1130" t="s">
        <v>5</v>
      </c>
      <c r="D49" s="1130"/>
      <c r="E49" s="1131"/>
      <c r="F49" s="19" t="s">
        <v>531</v>
      </c>
      <c r="G49" s="20">
        <v>3.32</v>
      </c>
      <c r="H49" s="20">
        <v>21.94</v>
      </c>
      <c r="I49" s="20">
        <v>13.04</v>
      </c>
      <c r="J49" s="21">
        <v>5.5</v>
      </c>
    </row>
    <row r="50" spans="2:10" ht="13.2" x14ac:dyDescent="0.2"/>
  </sheetData>
  <sheetProtection algorithmName="SHA-512" hashValue="oa1wM8GBfAXdTeZ1G83mfJr3sJqdAqTyWv+6bL4P70GwN1CNw8ZjJE5cw2m870L42uxjfsx+U/g3XdVQ78H82g==" saltValue="Kvqi9fGkunHuWaWFVW2y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532</v>
      </c>
      <c r="D34" s="1136"/>
      <c r="E34" s="1137"/>
      <c r="F34" s="32">
        <v>12.65</v>
      </c>
      <c r="G34" s="33">
        <v>9.0399999999999991</v>
      </c>
      <c r="H34" s="33">
        <v>15.94</v>
      </c>
      <c r="I34" s="33">
        <v>14.19</v>
      </c>
      <c r="J34" s="34">
        <v>14.56</v>
      </c>
      <c r="K34" s="22"/>
      <c r="L34" s="22"/>
      <c r="M34" s="22"/>
      <c r="N34" s="22"/>
      <c r="O34" s="22"/>
      <c r="P34" s="22"/>
    </row>
    <row r="35" spans="1:16" ht="39" customHeight="1" x14ac:dyDescent="0.2">
      <c r="A35" s="22"/>
      <c r="B35" s="35"/>
      <c r="C35" s="1132" t="s">
        <v>533</v>
      </c>
      <c r="D35" s="1132"/>
      <c r="E35" s="1133"/>
      <c r="F35" s="36">
        <v>0</v>
      </c>
      <c r="G35" s="37">
        <v>1.02</v>
      </c>
      <c r="H35" s="37">
        <v>0.23</v>
      </c>
      <c r="I35" s="37">
        <v>0.21</v>
      </c>
      <c r="J35" s="38">
        <v>2.73</v>
      </c>
      <c r="K35" s="22"/>
      <c r="L35" s="22"/>
      <c r="M35" s="22"/>
      <c r="N35" s="22"/>
      <c r="O35" s="22"/>
      <c r="P35" s="22"/>
    </row>
    <row r="36" spans="1:16" ht="39" customHeight="1" x14ac:dyDescent="0.2">
      <c r="A36" s="22"/>
      <c r="B36" s="35"/>
      <c r="C36" s="1132" t="s">
        <v>534</v>
      </c>
      <c r="D36" s="1132"/>
      <c r="E36" s="1133"/>
      <c r="F36" s="36">
        <v>0.31</v>
      </c>
      <c r="G36" s="37">
        <v>0.16</v>
      </c>
      <c r="H36" s="37">
        <v>0.2</v>
      </c>
      <c r="I36" s="37">
        <v>0.39</v>
      </c>
      <c r="J36" s="38">
        <v>1.84</v>
      </c>
      <c r="K36" s="22"/>
      <c r="L36" s="22"/>
      <c r="M36" s="22"/>
      <c r="N36" s="22"/>
      <c r="O36" s="22"/>
      <c r="P36" s="22"/>
    </row>
    <row r="37" spans="1:16" ht="39" customHeight="1" x14ac:dyDescent="0.2">
      <c r="A37" s="22"/>
      <c r="B37" s="35"/>
      <c r="C37" s="1132" t="s">
        <v>535</v>
      </c>
      <c r="D37" s="1132"/>
      <c r="E37" s="1133"/>
      <c r="F37" s="36">
        <v>7.0000000000000007E-2</v>
      </c>
      <c r="G37" s="37">
        <v>0.17</v>
      </c>
      <c r="H37" s="37">
        <v>2.16</v>
      </c>
      <c r="I37" s="37">
        <v>1.82</v>
      </c>
      <c r="J37" s="38">
        <v>1.39</v>
      </c>
      <c r="K37" s="22"/>
      <c r="L37" s="22"/>
      <c r="M37" s="22"/>
      <c r="N37" s="22"/>
      <c r="O37" s="22"/>
      <c r="P37" s="22"/>
    </row>
    <row r="38" spans="1:16" ht="39" customHeight="1" x14ac:dyDescent="0.2">
      <c r="A38" s="22"/>
      <c r="B38" s="35"/>
      <c r="C38" s="1132" t="s">
        <v>536</v>
      </c>
      <c r="D38" s="1132"/>
      <c r="E38" s="1133"/>
      <c r="F38" s="36">
        <v>0.71</v>
      </c>
      <c r="G38" s="37">
        <v>0.59</v>
      </c>
      <c r="H38" s="37">
        <v>1</v>
      </c>
      <c r="I38" s="37">
        <v>0.51</v>
      </c>
      <c r="J38" s="38">
        <v>0.23</v>
      </c>
      <c r="K38" s="22"/>
      <c r="L38" s="22"/>
      <c r="M38" s="22"/>
      <c r="N38" s="22"/>
      <c r="O38" s="22"/>
      <c r="P38" s="22"/>
    </row>
    <row r="39" spans="1:16" ht="39" customHeight="1" x14ac:dyDescent="0.2">
      <c r="A39" s="22"/>
      <c r="B39" s="35"/>
      <c r="C39" s="1132" t="s">
        <v>537</v>
      </c>
      <c r="D39" s="1132"/>
      <c r="E39" s="1133"/>
      <c r="F39" s="36">
        <v>0.06</v>
      </c>
      <c r="G39" s="37">
        <v>0.08</v>
      </c>
      <c r="H39" s="37">
        <v>0.03</v>
      </c>
      <c r="I39" s="37">
        <v>0.03</v>
      </c>
      <c r="J39" s="38">
        <v>0.01</v>
      </c>
      <c r="K39" s="22"/>
      <c r="L39" s="22"/>
      <c r="M39" s="22"/>
      <c r="N39" s="22"/>
      <c r="O39" s="22"/>
      <c r="P39" s="22"/>
    </row>
    <row r="40" spans="1:16" ht="39" customHeight="1" x14ac:dyDescent="0.2">
      <c r="A40" s="22"/>
      <c r="B40" s="35"/>
      <c r="C40" s="1132" t="s">
        <v>538</v>
      </c>
      <c r="D40" s="1132"/>
      <c r="E40" s="1133"/>
      <c r="F40" s="36">
        <v>0</v>
      </c>
      <c r="G40" s="37">
        <v>0</v>
      </c>
      <c r="H40" s="37">
        <v>0</v>
      </c>
      <c r="I40" s="37">
        <v>0</v>
      </c>
      <c r="J40" s="38">
        <v>0</v>
      </c>
      <c r="K40" s="22"/>
      <c r="L40" s="22"/>
      <c r="M40" s="22"/>
      <c r="N40" s="22"/>
      <c r="O40" s="22"/>
      <c r="P40" s="22"/>
    </row>
    <row r="41" spans="1:16" ht="39" customHeight="1" x14ac:dyDescent="0.2">
      <c r="A41" s="22"/>
      <c r="B41" s="35"/>
      <c r="C41" s="1132" t="s">
        <v>539</v>
      </c>
      <c r="D41" s="1132"/>
      <c r="E41" s="1133"/>
      <c r="F41" s="36">
        <v>0.05</v>
      </c>
      <c r="G41" s="37">
        <v>0</v>
      </c>
      <c r="H41" s="37">
        <v>0</v>
      </c>
      <c r="I41" s="37">
        <v>0</v>
      </c>
      <c r="J41" s="38">
        <v>0</v>
      </c>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0.12</v>
      </c>
      <c r="G43" s="42">
        <v>0.18</v>
      </c>
      <c r="H43" s="42">
        <v>0.17</v>
      </c>
      <c r="I43" s="42">
        <v>0.17</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Ygipi880Xoe5pE5cbrggDKZcwpwf9qbMSrLx8qrxSwkxnyv8IC1eUCK0HJ9p9zN3PLMSxorDs0nTphNuiOcjw==" saltValue="Bqet2rtxq3iQdTb9UlSs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257</v>
      </c>
      <c r="L45" s="58">
        <v>281</v>
      </c>
      <c r="M45" s="58">
        <v>307</v>
      </c>
      <c r="N45" s="58">
        <v>372</v>
      </c>
      <c r="O45" s="59">
        <v>385</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68</v>
      </c>
      <c r="L48" s="62">
        <v>69</v>
      </c>
      <c r="M48" s="62">
        <v>72</v>
      </c>
      <c r="N48" s="62">
        <v>74</v>
      </c>
      <c r="O48" s="63">
        <v>74</v>
      </c>
      <c r="P48" s="46"/>
      <c r="Q48" s="46"/>
      <c r="R48" s="46"/>
      <c r="S48" s="46"/>
      <c r="T48" s="46"/>
      <c r="U48" s="46"/>
    </row>
    <row r="49" spans="1:21" ht="30.75" customHeight="1" x14ac:dyDescent="0.2">
      <c r="A49" s="46"/>
      <c r="B49" s="1163"/>
      <c r="C49" s="1164"/>
      <c r="D49" s="60"/>
      <c r="E49" s="1140" t="s">
        <v>14</v>
      </c>
      <c r="F49" s="1140"/>
      <c r="G49" s="1140"/>
      <c r="H49" s="1140"/>
      <c r="I49" s="1140"/>
      <c r="J49" s="1141"/>
      <c r="K49" s="61">
        <v>23</v>
      </c>
      <c r="L49" s="62">
        <v>21</v>
      </c>
      <c r="M49" s="62">
        <v>13</v>
      </c>
      <c r="N49" s="62">
        <v>13</v>
      </c>
      <c r="O49" s="63">
        <v>13</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261</v>
      </c>
      <c r="L52" s="62">
        <v>274</v>
      </c>
      <c r="M52" s="62">
        <v>290</v>
      </c>
      <c r="N52" s="62">
        <v>337</v>
      </c>
      <c r="O52" s="63">
        <v>349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87</v>
      </c>
      <c r="L53" s="67">
        <v>97</v>
      </c>
      <c r="M53" s="67">
        <v>102</v>
      </c>
      <c r="N53" s="67">
        <v>122</v>
      </c>
      <c r="O53" s="68">
        <v>123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560</v>
      </c>
      <c r="L58" s="82" t="s">
        <v>560</v>
      </c>
      <c r="M58" s="82" t="s">
        <v>560</v>
      </c>
      <c r="N58" s="82" t="s">
        <v>560</v>
      </c>
      <c r="O58" s="83" t="s">
        <v>560</v>
      </c>
    </row>
    <row r="59" spans="1:21" ht="31.5" customHeight="1" x14ac:dyDescent="0.2">
      <c r="B59" s="1148"/>
      <c r="C59" s="1149"/>
      <c r="D59" s="1155" t="s">
        <v>26</v>
      </c>
      <c r="E59" s="1156"/>
      <c r="F59" s="1156"/>
      <c r="G59" s="1156"/>
      <c r="H59" s="1156"/>
      <c r="I59" s="1156"/>
      <c r="J59" s="1157"/>
      <c r="K59" s="84" t="s">
        <v>487</v>
      </c>
      <c r="L59" s="85" t="s">
        <v>487</v>
      </c>
      <c r="M59" s="85" t="s">
        <v>487</v>
      </c>
      <c r="N59" s="85" t="s">
        <v>487</v>
      </c>
      <c r="O59" s="86" t="s">
        <v>487</v>
      </c>
    </row>
    <row r="60" spans="1:21" ht="31.5" customHeight="1" thickBot="1" x14ac:dyDescent="0.25">
      <c r="B60" s="1150"/>
      <c r="C60" s="1151"/>
      <c r="D60" s="1158" t="s">
        <v>27</v>
      </c>
      <c r="E60" s="1159"/>
      <c r="F60" s="1159"/>
      <c r="G60" s="1159"/>
      <c r="H60" s="1159"/>
      <c r="I60" s="1159"/>
      <c r="J60" s="1160"/>
      <c r="K60" s="87" t="s">
        <v>487</v>
      </c>
      <c r="L60" s="88" t="s">
        <v>487</v>
      </c>
      <c r="M60" s="88" t="s">
        <v>487</v>
      </c>
      <c r="N60" s="88" t="s">
        <v>487</v>
      </c>
      <c r="O60" s="89" t="s">
        <v>487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JpoSVd1q5lDkt/dWlO7fGaLMZs9dBxcCH2q0n8iiKBURVGCAPkAyZVxq6yJ9frx70+TWKftIH6Ja42gOcc0JA==" saltValue="Zw9ZEyMu6flY3yZkry55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2771</v>
      </c>
      <c r="J41" s="343">
        <v>2853</v>
      </c>
      <c r="K41" s="343">
        <v>2733</v>
      </c>
      <c r="L41" s="343">
        <v>2444</v>
      </c>
      <c r="M41" s="344">
        <v>2129</v>
      </c>
    </row>
    <row r="42" spans="2:13" ht="27.75" customHeight="1" x14ac:dyDescent="0.2">
      <c r="B42" s="1171"/>
      <c r="C42" s="1172"/>
      <c r="D42" s="104"/>
      <c r="E42" s="1175" t="s">
        <v>32</v>
      </c>
      <c r="F42" s="1175"/>
      <c r="G42" s="1175"/>
      <c r="H42" s="1176"/>
      <c r="I42" s="345" t="s">
        <v>487</v>
      </c>
      <c r="J42" s="346" t="s">
        <v>487</v>
      </c>
      <c r="K42" s="346" t="s">
        <v>487</v>
      </c>
      <c r="L42" s="346" t="s">
        <v>487</v>
      </c>
      <c r="M42" s="347" t="s">
        <v>487</v>
      </c>
    </row>
    <row r="43" spans="2:13" ht="27.75" customHeight="1" x14ac:dyDescent="0.2">
      <c r="B43" s="1171"/>
      <c r="C43" s="1172"/>
      <c r="D43" s="104"/>
      <c r="E43" s="1175" t="s">
        <v>33</v>
      </c>
      <c r="F43" s="1175"/>
      <c r="G43" s="1175"/>
      <c r="H43" s="1176"/>
      <c r="I43" s="345">
        <v>823</v>
      </c>
      <c r="J43" s="346">
        <v>927</v>
      </c>
      <c r="K43" s="346">
        <v>1173</v>
      </c>
      <c r="L43" s="346">
        <v>1532</v>
      </c>
      <c r="M43" s="347">
        <v>1805</v>
      </c>
    </row>
    <row r="44" spans="2:13" ht="27.75" customHeight="1" x14ac:dyDescent="0.2">
      <c r="B44" s="1171"/>
      <c r="C44" s="1172"/>
      <c r="D44" s="104"/>
      <c r="E44" s="1175" t="s">
        <v>34</v>
      </c>
      <c r="F44" s="1175"/>
      <c r="G44" s="1175"/>
      <c r="H44" s="1176"/>
      <c r="I44" s="345">
        <v>99</v>
      </c>
      <c r="J44" s="346">
        <v>79</v>
      </c>
      <c r="K44" s="346">
        <v>66</v>
      </c>
      <c r="L44" s="346">
        <v>53</v>
      </c>
      <c r="M44" s="347">
        <v>40</v>
      </c>
    </row>
    <row r="45" spans="2:13" ht="27.75" customHeight="1" x14ac:dyDescent="0.2">
      <c r="B45" s="1171"/>
      <c r="C45" s="1172"/>
      <c r="D45" s="104"/>
      <c r="E45" s="1175" t="s">
        <v>35</v>
      </c>
      <c r="F45" s="1175"/>
      <c r="G45" s="1175"/>
      <c r="H45" s="1176"/>
      <c r="I45" s="345">
        <v>417</v>
      </c>
      <c r="J45" s="346">
        <v>400</v>
      </c>
      <c r="K45" s="346">
        <v>394</v>
      </c>
      <c r="L45" s="346">
        <v>378</v>
      </c>
      <c r="M45" s="347">
        <v>350</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2093</v>
      </c>
      <c r="J50" s="346">
        <v>2213</v>
      </c>
      <c r="K50" s="346">
        <v>2571</v>
      </c>
      <c r="L50" s="346">
        <v>2880</v>
      </c>
      <c r="M50" s="347">
        <v>3088</v>
      </c>
    </row>
    <row r="51" spans="2:13" ht="27.75" customHeight="1" x14ac:dyDescent="0.2">
      <c r="B51" s="1171"/>
      <c r="C51" s="1172"/>
      <c r="D51" s="104"/>
      <c r="E51" s="1175" t="s">
        <v>42</v>
      </c>
      <c r="F51" s="1175"/>
      <c r="G51" s="1175"/>
      <c r="H51" s="1176"/>
      <c r="I51" s="345">
        <v>48</v>
      </c>
      <c r="J51" s="346">
        <v>39</v>
      </c>
      <c r="K51" s="346">
        <v>36</v>
      </c>
      <c r="L51" s="346">
        <v>33</v>
      </c>
      <c r="M51" s="347">
        <v>30</v>
      </c>
    </row>
    <row r="52" spans="2:13" ht="27.75" customHeight="1" x14ac:dyDescent="0.2">
      <c r="B52" s="1173"/>
      <c r="C52" s="1174"/>
      <c r="D52" s="104"/>
      <c r="E52" s="1175" t="s">
        <v>43</v>
      </c>
      <c r="F52" s="1175"/>
      <c r="G52" s="1175"/>
      <c r="H52" s="1176"/>
      <c r="I52" s="345">
        <v>2615</v>
      </c>
      <c r="J52" s="346">
        <v>2708</v>
      </c>
      <c r="K52" s="346">
        <v>2829</v>
      </c>
      <c r="L52" s="346">
        <v>2826</v>
      </c>
      <c r="M52" s="347">
        <v>2856</v>
      </c>
    </row>
    <row r="53" spans="2:13" ht="27.75" customHeight="1" thickBot="1" x14ac:dyDescent="0.25">
      <c r="B53" s="1177" t="s">
        <v>19</v>
      </c>
      <c r="C53" s="1178"/>
      <c r="D53" s="108"/>
      <c r="E53" s="1179" t="s">
        <v>44</v>
      </c>
      <c r="F53" s="1179"/>
      <c r="G53" s="1179"/>
      <c r="H53" s="1180"/>
      <c r="I53" s="348">
        <v>-647</v>
      </c>
      <c r="J53" s="349">
        <v>-702</v>
      </c>
      <c r="K53" s="349">
        <v>-1070</v>
      </c>
      <c r="L53" s="349">
        <v>-1331</v>
      </c>
      <c r="M53" s="350">
        <v>-1649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ssTbAEN+JI1ztnrmdjzRgOP5SCLfD21+rWGJsaCEVibJHVH+iswnVh6062jS4+4RHvHEbF0SrjIV9mA4nwWkAQ==" saltValue="WiydW9wo7ul/E0mpOvF2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700</v>
      </c>
      <c r="G55" s="120">
        <v>1000</v>
      </c>
      <c r="H55" s="121">
        <v>1101</v>
      </c>
    </row>
    <row r="56" spans="2:8" ht="52.5" customHeight="1" x14ac:dyDescent="0.2">
      <c r="B56" s="122"/>
      <c r="C56" s="1198" t="s">
        <v>47</v>
      </c>
      <c r="D56" s="1198"/>
      <c r="E56" s="1199"/>
      <c r="F56" s="123">
        <v>212</v>
      </c>
      <c r="G56" s="123">
        <v>212</v>
      </c>
      <c r="H56" s="124">
        <v>212</v>
      </c>
    </row>
    <row r="57" spans="2:8" ht="53.25" customHeight="1" x14ac:dyDescent="0.2">
      <c r="B57" s="122"/>
      <c r="C57" s="1200" t="s">
        <v>48</v>
      </c>
      <c r="D57" s="1200"/>
      <c r="E57" s="1201"/>
      <c r="F57" s="125">
        <v>1659</v>
      </c>
      <c r="G57" s="125">
        <v>1667</v>
      </c>
      <c r="H57" s="126">
        <v>1775</v>
      </c>
    </row>
    <row r="58" spans="2:8" ht="45.75" customHeight="1" x14ac:dyDescent="0.2">
      <c r="B58" s="127"/>
      <c r="C58" s="1188" t="s">
        <v>547</v>
      </c>
      <c r="D58" s="1189"/>
      <c r="E58" s="1190"/>
      <c r="F58" s="128">
        <v>510</v>
      </c>
      <c r="G58" s="128">
        <v>510</v>
      </c>
      <c r="H58" s="129">
        <v>510</v>
      </c>
    </row>
    <row r="59" spans="2:8" ht="45.75" customHeight="1" x14ac:dyDescent="0.2">
      <c r="B59" s="127"/>
      <c r="C59" s="1188" t="s">
        <v>548</v>
      </c>
      <c r="D59" s="1189"/>
      <c r="E59" s="1190"/>
      <c r="F59" s="128">
        <v>381</v>
      </c>
      <c r="G59" s="128">
        <v>381</v>
      </c>
      <c r="H59" s="129">
        <v>481</v>
      </c>
    </row>
    <row r="60" spans="2:8" ht="45.75" customHeight="1" x14ac:dyDescent="0.2">
      <c r="B60" s="127"/>
      <c r="C60" s="1188" t="s">
        <v>549</v>
      </c>
      <c r="D60" s="1189"/>
      <c r="E60" s="1190"/>
      <c r="F60" s="128">
        <v>302</v>
      </c>
      <c r="G60" s="128">
        <v>303</v>
      </c>
      <c r="H60" s="129">
        <v>304</v>
      </c>
    </row>
    <row r="61" spans="2:8" ht="45.75" customHeight="1" x14ac:dyDescent="0.2">
      <c r="B61" s="127"/>
      <c r="C61" s="1188" t="s">
        <v>550</v>
      </c>
      <c r="D61" s="1189"/>
      <c r="E61" s="1190"/>
      <c r="F61" s="128">
        <v>235</v>
      </c>
      <c r="G61" s="128">
        <v>235</v>
      </c>
      <c r="H61" s="129">
        <v>235</v>
      </c>
    </row>
    <row r="62" spans="2:8" ht="45.75" customHeight="1" thickBot="1" x14ac:dyDescent="0.25">
      <c r="B62" s="130"/>
      <c r="C62" s="1191" t="s">
        <v>551</v>
      </c>
      <c r="D62" s="1192"/>
      <c r="E62" s="1193"/>
      <c r="F62" s="131">
        <v>213</v>
      </c>
      <c r="G62" s="131">
        <v>220</v>
      </c>
      <c r="H62" s="132">
        <v>227</v>
      </c>
    </row>
    <row r="63" spans="2:8" ht="52.5" customHeight="1" thickBot="1" x14ac:dyDescent="0.25">
      <c r="B63" s="133"/>
      <c r="C63" s="1194" t="s">
        <v>49</v>
      </c>
      <c r="D63" s="1194"/>
      <c r="E63" s="1195"/>
      <c r="F63" s="134">
        <v>2571</v>
      </c>
      <c r="G63" s="134">
        <v>2880</v>
      </c>
      <c r="H63" s="135">
        <v>3088</v>
      </c>
    </row>
    <row r="64" spans="2:8" ht="13.2" x14ac:dyDescent="0.2"/>
  </sheetData>
  <sheetProtection algorithmName="SHA-512" hashValue="lsJ6wIRqGZGfTtiTRfnyQdZd79ZfnmKvvQihsc86qjZ0UV00P3IPKMRAuQWG1ZEcTsOTWhqZZxeGkL7Lw+pTOw==" saltValue="8SScvIBJJIH48qasvRyc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355056</v>
      </c>
      <c r="E3" s="154"/>
      <c r="F3" s="155">
        <v>316937</v>
      </c>
      <c r="G3" s="156"/>
      <c r="H3" s="157"/>
    </row>
    <row r="4" spans="1:8" x14ac:dyDescent="0.2">
      <c r="A4" s="158"/>
      <c r="B4" s="159"/>
      <c r="C4" s="160"/>
      <c r="D4" s="161">
        <v>277403</v>
      </c>
      <c r="E4" s="162"/>
      <c r="F4" s="163">
        <v>199150</v>
      </c>
      <c r="G4" s="164"/>
      <c r="H4" s="165"/>
    </row>
    <row r="5" spans="1:8" x14ac:dyDescent="0.2">
      <c r="A5" s="146" t="s">
        <v>520</v>
      </c>
      <c r="B5" s="151"/>
      <c r="C5" s="152"/>
      <c r="D5" s="153">
        <v>387047</v>
      </c>
      <c r="E5" s="154"/>
      <c r="F5" s="155">
        <v>332350</v>
      </c>
      <c r="G5" s="156"/>
      <c r="H5" s="157"/>
    </row>
    <row r="6" spans="1:8" x14ac:dyDescent="0.2">
      <c r="A6" s="158"/>
      <c r="B6" s="159"/>
      <c r="C6" s="160"/>
      <c r="D6" s="161">
        <v>279029</v>
      </c>
      <c r="E6" s="162"/>
      <c r="F6" s="163">
        <v>200453</v>
      </c>
      <c r="G6" s="164"/>
      <c r="H6" s="165"/>
    </row>
    <row r="7" spans="1:8" x14ac:dyDescent="0.2">
      <c r="A7" s="146" t="s">
        <v>521</v>
      </c>
      <c r="B7" s="151"/>
      <c r="C7" s="152"/>
      <c r="D7" s="153">
        <v>261009</v>
      </c>
      <c r="E7" s="154"/>
      <c r="F7" s="155">
        <v>362690</v>
      </c>
      <c r="G7" s="156"/>
      <c r="H7" s="157"/>
    </row>
    <row r="8" spans="1:8" x14ac:dyDescent="0.2">
      <c r="A8" s="158"/>
      <c r="B8" s="159"/>
      <c r="C8" s="160"/>
      <c r="D8" s="161">
        <v>207201</v>
      </c>
      <c r="E8" s="162"/>
      <c r="F8" s="163">
        <v>172580</v>
      </c>
      <c r="G8" s="164"/>
      <c r="H8" s="165"/>
    </row>
    <row r="9" spans="1:8" x14ac:dyDescent="0.2">
      <c r="A9" s="146" t="s">
        <v>522</v>
      </c>
      <c r="B9" s="151"/>
      <c r="C9" s="152"/>
      <c r="D9" s="153">
        <v>251662</v>
      </c>
      <c r="E9" s="154"/>
      <c r="F9" s="155">
        <v>296093</v>
      </c>
      <c r="G9" s="156"/>
      <c r="H9" s="157"/>
    </row>
    <row r="10" spans="1:8" x14ac:dyDescent="0.2">
      <c r="A10" s="158"/>
      <c r="B10" s="159"/>
      <c r="C10" s="160"/>
      <c r="D10" s="161">
        <v>241795</v>
      </c>
      <c r="E10" s="162"/>
      <c r="F10" s="163">
        <v>140545</v>
      </c>
      <c r="G10" s="164"/>
      <c r="H10" s="165"/>
    </row>
    <row r="11" spans="1:8" x14ac:dyDescent="0.2">
      <c r="A11" s="146" t="s">
        <v>523</v>
      </c>
      <c r="B11" s="151"/>
      <c r="C11" s="152"/>
      <c r="D11" s="153">
        <v>292992</v>
      </c>
      <c r="E11" s="154"/>
      <c r="F11" s="155">
        <v>308655</v>
      </c>
      <c r="G11" s="156"/>
      <c r="H11" s="157"/>
    </row>
    <row r="12" spans="1:8" x14ac:dyDescent="0.2">
      <c r="A12" s="158"/>
      <c r="B12" s="159"/>
      <c r="C12" s="166"/>
      <c r="D12" s="161">
        <v>282856</v>
      </c>
      <c r="E12" s="162"/>
      <c r="F12" s="163">
        <v>169887</v>
      </c>
      <c r="G12" s="164"/>
      <c r="H12" s="165"/>
    </row>
    <row r="13" spans="1:8" x14ac:dyDescent="0.2">
      <c r="A13" s="146"/>
      <c r="B13" s="151"/>
      <c r="C13" s="152"/>
      <c r="D13" s="153">
        <v>309553</v>
      </c>
      <c r="E13" s="154"/>
      <c r="F13" s="155">
        <v>323345</v>
      </c>
      <c r="G13" s="167"/>
      <c r="H13" s="157"/>
    </row>
    <row r="14" spans="1:8" x14ac:dyDescent="0.2">
      <c r="A14" s="158"/>
      <c r="B14" s="159"/>
      <c r="C14" s="160"/>
      <c r="D14" s="161">
        <v>257657</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12.84</v>
      </c>
      <c r="C19" s="168">
        <f>ROUND(VALUE(SUBSTITUTE(実質収支比率等に係る経年分析!G$48,"▲","-")),2)</f>
        <v>9.23</v>
      </c>
      <c r="D19" s="168">
        <f>ROUND(VALUE(SUBSTITUTE(実質収支比率等に係る経年分析!H$48,"▲","-")),2)</f>
        <v>16.12</v>
      </c>
      <c r="E19" s="168">
        <f>ROUND(VALUE(SUBSTITUTE(実質収支比率等に係る経年分析!I$48,"▲","-")),2)</f>
        <v>14.2</v>
      </c>
      <c r="F19" s="168">
        <f>ROUND(VALUE(SUBSTITUTE(実質収支比率等に係る経年分析!J$48,"▲","-")),2)</f>
        <v>14.56</v>
      </c>
    </row>
    <row r="20" spans="1:11" x14ac:dyDescent="0.2">
      <c r="A20" s="168" t="s">
        <v>53</v>
      </c>
      <c r="B20" s="168">
        <f>ROUND(VALUE(SUBSTITUTE(実質収支比率等に係る経年分析!F$47,"▲","-")),2)</f>
        <v>18.54</v>
      </c>
      <c r="C20" s="168">
        <f>ROUND(VALUE(SUBSTITUTE(実質収支比率等に係る経年分析!G$47,"▲","-")),2)</f>
        <v>23.71</v>
      </c>
      <c r="D20" s="168">
        <f>ROUND(VALUE(SUBSTITUTE(実質収支比率等に係る経年分析!H$47,"▲","-")),2)</f>
        <v>34.94</v>
      </c>
      <c r="E20" s="168">
        <f>ROUND(VALUE(SUBSTITUTE(実質収支比率等に係る経年分析!I$47,"▲","-")),2)</f>
        <v>50.66</v>
      </c>
      <c r="F20" s="168">
        <f>ROUND(VALUE(SUBSTITUTE(実質収支比率等に係る経年分析!J$47,"▲","-")),2)</f>
        <v>55.43</v>
      </c>
    </row>
    <row r="21" spans="1:11" x14ac:dyDescent="0.2">
      <c r="A21" s="168" t="s">
        <v>54</v>
      </c>
      <c r="B21" s="168">
        <f>IF(ISNUMBER(VALUE(SUBSTITUTE(実質収支比率等に係る経年分析!F$49,"▲","-"))),ROUND(VALUE(SUBSTITUTE(実質収支比率等に係る経年分析!F$49,"▲","-")),2),NA())</f>
        <v>-1.95</v>
      </c>
      <c r="C21" s="168">
        <f>IF(ISNUMBER(VALUE(SUBSTITUTE(実質収支比率等に係る経年分析!G$49,"▲","-"))),ROUND(VALUE(SUBSTITUTE(実質収支比率等に係る経年分析!G$49,"▲","-")),2),NA())</f>
        <v>3.32</v>
      </c>
      <c r="D21" s="168">
        <f>IF(ISNUMBER(VALUE(SUBSTITUTE(実質収支比率等に係る経年分析!H$49,"▲","-"))),ROUND(VALUE(SUBSTITUTE(実質収支比率等に係る経年分析!H$49,"▲","-")),2),NA())</f>
        <v>21.94</v>
      </c>
      <c r="E21" s="168">
        <f>IF(ISNUMBER(VALUE(SUBSTITUTE(実質収支比率等に係る経年分析!I$49,"▲","-"))),ROUND(VALUE(SUBSTITUTE(実質収支比率等に係る経年分析!I$49,"▲","-")),2),NA())</f>
        <v>13.04</v>
      </c>
      <c r="F21" s="168">
        <f>IF(ISNUMBER(VALUE(SUBSTITUTE(実質収支比率等に係る経年分析!J$49,"▲","-"))),ROUND(VALUE(SUBSTITUTE(実質収支比率等に係る経年分析!J$49,"▲","-")),2),NA())</f>
        <v>5.5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0.17</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温泉ロッジ事業会計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連絡船事業会計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国民健康保険事業会計（事業勘定）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0.23</v>
      </c>
    </row>
    <row r="33" spans="1:16" x14ac:dyDescent="0.2">
      <c r="A33" s="169" t="str">
        <f>IF(連結実質赤字比率に係る赤字・黒字の構成分析!C$37="",NA(),連結実質赤字比率に係る赤字・黒字の構成分析!C$37)</f>
        <v>介護保険事業会計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1.39</v>
      </c>
    </row>
    <row r="34" spans="1:16" x14ac:dyDescent="0.2">
      <c r="A34" s="169" t="str">
        <f>IF(連結実質赤字比率に係る赤字・黒字の構成分析!C$36="",NA(),連結実質赤字比率に係る赤字・黒字の構成分析!C$36)</f>
        <v>簡易水道事業会計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1.84</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0.23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2.73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12.65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9.0399999999999991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14.19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14.56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261</v>
      </c>
      <c r="E42" s="170"/>
      <c r="F42" s="170"/>
      <c r="G42" s="170">
        <f>'実質公債費比率（分子）の構造'!L$52</f>
        <v>274</v>
      </c>
      <c r="H42" s="170"/>
      <c r="I42" s="170"/>
      <c r="J42" s="170">
        <f>'実質公債費比率（分子）の構造'!M$52</f>
        <v>290</v>
      </c>
      <c r="K42" s="170"/>
      <c r="L42" s="170"/>
      <c r="M42" s="170">
        <f>'実質公債費比率（分子）の構造'!N$52</f>
        <v>337</v>
      </c>
      <c r="N42" s="170"/>
      <c r="O42" s="170"/>
      <c r="P42" s="170">
        <f>'実質公債費比率（分子）の構造'!O$52</f>
        <v>349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23</v>
      </c>
      <c r="C45" s="170"/>
      <c r="D45" s="170"/>
      <c r="E45" s="170">
        <f>'実質公債費比率（分子）の構造'!L$49</f>
        <v>21</v>
      </c>
      <c r="F45" s="170"/>
      <c r="G45" s="170"/>
      <c r="H45" s="170">
        <f>'実質公債費比率（分子）の構造'!M$49</f>
        <v>13</v>
      </c>
      <c r="I45" s="170"/>
      <c r="J45" s="170"/>
      <c r="K45" s="170">
        <f>'実質公債費比率（分子）の構造'!N$49</f>
        <v>13</v>
      </c>
      <c r="L45" s="170"/>
      <c r="M45" s="170"/>
      <c r="N45" s="170">
        <f>'実質公債費比率（分子）の構造'!O$49</f>
        <v>13</v>
      </c>
      <c r="O45" s="170"/>
      <c r="P45" s="170"/>
    </row>
    <row r="46" spans="1:16" x14ac:dyDescent="0.2">
      <c r="A46" s="170" t="s">
        <v>64</v>
      </c>
      <c r="B46" s="170">
        <f>'実質公債費比率（分子）の構造'!K$48</f>
        <v>68</v>
      </c>
      <c r="C46" s="170"/>
      <c r="D46" s="170"/>
      <c r="E46" s="170">
        <f>'実質公債費比率（分子）の構造'!L$48</f>
        <v>69</v>
      </c>
      <c r="F46" s="170"/>
      <c r="G46" s="170"/>
      <c r="H46" s="170">
        <f>'実質公債費比率（分子）の構造'!M$48</f>
        <v>72</v>
      </c>
      <c r="I46" s="170"/>
      <c r="J46" s="170"/>
      <c r="K46" s="170">
        <f>'実質公債費比率（分子）の構造'!N$48</f>
        <v>74</v>
      </c>
      <c r="L46" s="170"/>
      <c r="M46" s="170"/>
      <c r="N46" s="170">
        <f>'実質公債費比率（分子）の構造'!O$48</f>
        <v>74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257</v>
      </c>
      <c r="C49" s="170"/>
      <c r="D49" s="170"/>
      <c r="E49" s="170">
        <f>'実質公債費比率（分子）の構造'!L$45</f>
        <v>281</v>
      </c>
      <c r="F49" s="170"/>
      <c r="G49" s="170"/>
      <c r="H49" s="170">
        <f>'実質公債費比率（分子）の構造'!M$45</f>
        <v>307</v>
      </c>
      <c r="I49" s="170"/>
      <c r="J49" s="170"/>
      <c r="K49" s="170">
        <f>'実質公債費比率（分子）の構造'!N$45</f>
        <v>372</v>
      </c>
      <c r="L49" s="170"/>
      <c r="M49" s="170"/>
      <c r="N49" s="170">
        <f>'実質公債費比率（分子）の構造'!O$45</f>
        <v>385</v>
      </c>
      <c r="O49" s="170"/>
      <c r="P49" s="170"/>
    </row>
    <row r="50" spans="1:16" x14ac:dyDescent="0.2">
      <c r="A50" s="170" t="s">
        <v>67</v>
      </c>
      <c r="B50" s="170" t="e">
        <f>NA()</f>
        <v>#N/A</v>
      </c>
      <c r="C50" s="170">
        <f>IF(ISNUMBER('実質公債費比率（分子）の構造'!K$53),'実質公債費比率（分子）の構造'!K$53,NA())</f>
        <v>87</v>
      </c>
      <c r="D50" s="170" t="e">
        <f>NA()</f>
        <v>#N/A</v>
      </c>
      <c r="E50" s="170" t="e">
        <f>NA()</f>
        <v>#N/A</v>
      </c>
      <c r="F50" s="170">
        <f>IF(ISNUMBER('実質公債費比率（分子）の構造'!L$53),'実質公債費比率（分子）の構造'!L$53,NA())</f>
        <v>97</v>
      </c>
      <c r="G50" s="170" t="e">
        <f>NA()</f>
        <v>#N/A</v>
      </c>
      <c r="H50" s="170" t="e">
        <f>NA()</f>
        <v>#N/A</v>
      </c>
      <c r="I50" s="170">
        <f>IF(ISNUMBER('実質公債費比率（分子）の構造'!M$53),'実質公債費比率（分子）の構造'!M$53,NA())</f>
        <v>102</v>
      </c>
      <c r="J50" s="170" t="e">
        <f>NA()</f>
        <v>#N/A</v>
      </c>
      <c r="K50" s="170" t="e">
        <f>NA()</f>
        <v>#N/A</v>
      </c>
      <c r="L50" s="170">
        <f>IF(ISNUMBER('実質公債費比率（分子）の構造'!N$53),'実質公債費比率（分子）の構造'!N$53,NA())</f>
        <v>122</v>
      </c>
      <c r="M50" s="170" t="e">
        <f>NA()</f>
        <v>#N/A</v>
      </c>
      <c r="N50" s="170" t="e">
        <f>NA()</f>
        <v>#N/A</v>
      </c>
      <c r="O50" s="170">
        <f>IF(ISNUMBER('実質公債費比率（分子）の構造'!O$53),'実質公債費比率（分子）の構造'!O$53,NA())</f>
        <v>123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2615</v>
      </c>
      <c r="E56" s="169"/>
      <c r="F56" s="169"/>
      <c r="G56" s="169">
        <f>'将来負担比率（分子）の構造'!J$52</f>
        <v>2708</v>
      </c>
      <c r="H56" s="169"/>
      <c r="I56" s="169"/>
      <c r="J56" s="169">
        <f>'将来負担比率（分子）の構造'!K$52</f>
        <v>2829</v>
      </c>
      <c r="K56" s="169"/>
      <c r="L56" s="169"/>
      <c r="M56" s="169">
        <f>'将来負担比率（分子）の構造'!L$52</f>
        <v>2826</v>
      </c>
      <c r="N56" s="169"/>
      <c r="O56" s="169"/>
      <c r="P56" s="169">
        <f>'将来負担比率（分子）の構造'!M$52</f>
        <v>2856</v>
      </c>
    </row>
    <row r="57" spans="1:16" x14ac:dyDescent="0.2">
      <c r="A57" s="169" t="s">
        <v>42</v>
      </c>
      <c r="B57" s="169"/>
      <c r="C57" s="169"/>
      <c r="D57" s="169">
        <f>'将来負担比率（分子）の構造'!I$51</f>
        <v>48</v>
      </c>
      <c r="E57" s="169"/>
      <c r="F57" s="169"/>
      <c r="G57" s="169">
        <f>'将来負担比率（分子）の構造'!J$51</f>
        <v>39</v>
      </c>
      <c r="H57" s="169"/>
      <c r="I57" s="169"/>
      <c r="J57" s="169">
        <f>'将来負担比率（分子）の構造'!K$51</f>
        <v>36</v>
      </c>
      <c r="K57" s="169"/>
      <c r="L57" s="169"/>
      <c r="M57" s="169">
        <f>'将来負担比率（分子）の構造'!L$51</f>
        <v>33</v>
      </c>
      <c r="N57" s="169"/>
      <c r="O57" s="169"/>
      <c r="P57" s="169">
        <f>'将来負担比率（分子）の構造'!M$51</f>
        <v>30</v>
      </c>
    </row>
    <row r="58" spans="1:16" x14ac:dyDescent="0.2">
      <c r="A58" s="169" t="s">
        <v>41</v>
      </c>
      <c r="B58" s="169"/>
      <c r="C58" s="169"/>
      <c r="D58" s="169">
        <f>'将来負担比率（分子）の構造'!I$50</f>
        <v>2093</v>
      </c>
      <c r="E58" s="169"/>
      <c r="F58" s="169"/>
      <c r="G58" s="169">
        <f>'将来負担比率（分子）の構造'!J$50</f>
        <v>2213</v>
      </c>
      <c r="H58" s="169"/>
      <c r="I58" s="169"/>
      <c r="J58" s="169">
        <f>'将来負担比率（分子）の構造'!K$50</f>
        <v>2571</v>
      </c>
      <c r="K58" s="169"/>
      <c r="L58" s="169"/>
      <c r="M58" s="169">
        <f>'将来負担比率（分子）の構造'!L$50</f>
        <v>2880</v>
      </c>
      <c r="N58" s="169"/>
      <c r="O58" s="169"/>
      <c r="P58" s="169">
        <f>'将来負担比率（分子）の構造'!M$50</f>
        <v>3088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417</v>
      </c>
      <c r="C62" s="169"/>
      <c r="D62" s="169"/>
      <c r="E62" s="169">
        <f>'将来負担比率（分子）の構造'!J$45</f>
        <v>400</v>
      </c>
      <c r="F62" s="169"/>
      <c r="G62" s="169"/>
      <c r="H62" s="169">
        <f>'将来負担比率（分子）の構造'!K$45</f>
        <v>394</v>
      </c>
      <c r="I62" s="169"/>
      <c r="J62" s="169"/>
      <c r="K62" s="169">
        <f>'将来負担比率（分子）の構造'!L$45</f>
        <v>378</v>
      </c>
      <c r="L62" s="169"/>
      <c r="M62" s="169"/>
      <c r="N62" s="169">
        <f>'将来負担比率（分子）の構造'!M$45</f>
        <v>350</v>
      </c>
      <c r="O62" s="169"/>
      <c r="P62" s="169"/>
    </row>
    <row r="63" spans="1:16" x14ac:dyDescent="0.2">
      <c r="A63" s="169" t="s">
        <v>34</v>
      </c>
      <c r="B63" s="169">
        <f>'将来負担比率（分子）の構造'!I$44</f>
        <v>99</v>
      </c>
      <c r="C63" s="169"/>
      <c r="D63" s="169"/>
      <c r="E63" s="169">
        <f>'将来負担比率（分子）の構造'!J$44</f>
        <v>79</v>
      </c>
      <c r="F63" s="169"/>
      <c r="G63" s="169"/>
      <c r="H63" s="169">
        <f>'将来負担比率（分子）の構造'!K$44</f>
        <v>66</v>
      </c>
      <c r="I63" s="169"/>
      <c r="J63" s="169"/>
      <c r="K63" s="169">
        <f>'将来負担比率（分子）の構造'!L$44</f>
        <v>53</v>
      </c>
      <c r="L63" s="169"/>
      <c r="M63" s="169"/>
      <c r="N63" s="169">
        <f>'将来負担比率（分子）の構造'!M$44</f>
        <v>40</v>
      </c>
      <c r="O63" s="169"/>
      <c r="P63" s="169"/>
    </row>
    <row r="64" spans="1:16" x14ac:dyDescent="0.2">
      <c r="A64" s="169" t="s">
        <v>33</v>
      </c>
      <c r="B64" s="169">
        <f>'将来負担比率（分子）の構造'!I$43</f>
        <v>823</v>
      </c>
      <c r="C64" s="169"/>
      <c r="D64" s="169"/>
      <c r="E64" s="169">
        <f>'将来負担比率（分子）の構造'!J$43</f>
        <v>927</v>
      </c>
      <c r="F64" s="169"/>
      <c r="G64" s="169"/>
      <c r="H64" s="169">
        <f>'将来負担比率（分子）の構造'!K$43</f>
        <v>1173</v>
      </c>
      <c r="I64" s="169"/>
      <c r="J64" s="169"/>
      <c r="K64" s="169">
        <f>'将来負担比率（分子）の構造'!L$43</f>
        <v>1532</v>
      </c>
      <c r="L64" s="169"/>
      <c r="M64" s="169"/>
      <c r="N64" s="169">
        <f>'将来負担比率（分子）の構造'!M$43</f>
        <v>1805</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2771</v>
      </c>
      <c r="C66" s="169"/>
      <c r="D66" s="169"/>
      <c r="E66" s="169">
        <f>'将来負担比率（分子）の構造'!J$41</f>
        <v>2853</v>
      </c>
      <c r="F66" s="169"/>
      <c r="G66" s="169"/>
      <c r="H66" s="169">
        <f>'将来負担比率（分子）の構造'!K$41</f>
        <v>2733</v>
      </c>
      <c r="I66" s="169"/>
      <c r="J66" s="169"/>
      <c r="K66" s="169">
        <f>'将来負担比率（分子）の構造'!L$41</f>
        <v>2444</v>
      </c>
      <c r="L66" s="169"/>
      <c r="M66" s="169"/>
      <c r="N66" s="169">
        <f>'将来負担比率（分子）の構造'!M$41</f>
        <v>2129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700</v>
      </c>
      <c r="C72" s="173">
        <f>基金残高に係る経年分析!G55</f>
        <v>1000</v>
      </c>
      <c r="D72" s="173">
        <f>基金残高に係る経年分析!H55</f>
        <v>1101</v>
      </c>
    </row>
    <row r="73" spans="1:16" x14ac:dyDescent="0.2">
      <c r="A73" s="172" t="s">
        <v>74</v>
      </c>
      <c r="B73" s="173">
        <f>基金残高に係る経年分析!F56</f>
        <v>212</v>
      </c>
      <c r="C73" s="173">
        <f>基金残高に係る経年分析!G56</f>
        <v>212</v>
      </c>
      <c r="D73" s="173">
        <f>基金残高に係る経年分析!H56</f>
        <v>212</v>
      </c>
    </row>
    <row r="74" spans="1:16" x14ac:dyDescent="0.2">
      <c r="A74" s="172" t="s">
        <v>75</v>
      </c>
      <c r="B74" s="173">
        <f>基金残高に係る経年分析!F57</f>
        <v>1659</v>
      </c>
      <c r="C74" s="173">
        <f>基金残高に係る経年分析!G57</f>
        <v>1667</v>
      </c>
      <c r="D74" s="173">
        <f>基金残高に係る経年分析!H57</f>
        <v>1775</v>
      </c>
    </row>
  </sheetData>
  <sheetProtection algorithmName="SHA-512" hashValue="IIcNHlJpKlTVqhfY6esgZjtLdobw2Xy/CJp6maSlHEawbqj+LjMiFdACNd/rlUR8bIruCTqkyfjlPS+2MnOffw==" saltValue="GVuJ29645eAA9FbZkKYk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北里　迪遥</cp:lastModifiedBy>
  <cp:lastPrinted>2025-03-10T04:42:58Z</cp:lastPrinted>
  <dcterms:created xsi:type="dcterms:W3CDTF">2025-02-19T01:56:39Z</dcterms:created>
  <dcterms:modified xsi:type="dcterms:W3CDTF">2025-03-21T07:21:25Z</dcterms:modified>
  <cp:category/>
</cp:coreProperties>
</file>