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6A07B4F5-8107-4626-8622-6965A399CBAD}"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G102" i="12"/>
  <c r="DL102" i="12"/>
  <c r="DB102" i="12"/>
  <c r="CW102" i="12"/>
  <c r="CR102" i="12"/>
  <c r="AU88" i="12" l="1"/>
  <c r="AP88" i="12"/>
  <c r="AF88" i="12"/>
  <c r="AU63" i="12"/>
  <c r="AP6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BW34" i="10"/>
  <c r="AM34" i="10"/>
  <c r="U34" i="10"/>
  <c r="U35" i="10" s="1"/>
  <c r="C34" i="10"/>
  <c r="BW35" i="10" l="1"/>
  <c r="BW36" i="10" s="1"/>
  <c r="BW37" i="10" s="1"/>
  <c r="BW38" i="10" s="1"/>
  <c r="BW39" i="10" s="1"/>
  <c r="BW40" i="10" s="1"/>
  <c r="U36" i="10"/>
  <c r="U37"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<sst xmlns="http://schemas.openxmlformats.org/spreadsheetml/2006/main" count="1151" uniqueCount="557">
  <si>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</si>
  <si>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</si>
  <si>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</si>
  <si>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</si>
  <si>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</si>
  <si>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</si>
  <si>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</si>
  <si>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</si>
  <si>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</si>
  <si>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</si>
  <si>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</si>
  <si>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</si>
  <si>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</si>
  <si>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</si>
  <si>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</si>
  <si>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</si>
  <si>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</si>
  <si>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</si>
  <si>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</si>
  <si>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</si>
  <si>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</si>
  <si>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</si>
  <si>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</si>
  <si>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</si>
  <si>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</si>
  <si>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</si>
  <si>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</si>
  <si>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</si>
  <si>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</si>
  <si>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</si>
  <si>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</si>
  <si>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</si>
  <si>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</si>
  <si>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</si>
  <si>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</si>
  <si>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</si>
  <si>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</si>
  <si>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</si>
  <si>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</si>
  <si>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</si>
  <si>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</si>
  <si>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</si>
  <si>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</si>
  <si>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</si>
  <si>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</si>
  <si>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</si>
  <si>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</si>
  <si>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</si>
  <si>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</si>
  <si>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</si>
  <si>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</si>
  <si>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</si>
  <si>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</si>
  <si>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</si>
  <si>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</si>
  <si>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</si>
  <si>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</si>
  <si>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</si>
  <si>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</si>
  <si>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</si>
  <si>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</si>
  <si>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</si>
  <si>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</si>
  <si>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</si>
  <si>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</si>
  <si>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</si>
  <si>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</si>
  <si>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</si>
  <si>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</si>
  <si>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</si>
  <si>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</si>
  <si>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</si>
  <si>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</si>
  <si>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</si>
  <si>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</si>
  <si>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</si>
  <si>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</si>
  <si>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</si>
  <si>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</si>
  <si>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</si>
  <si>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</si>
  <si>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</si>
  <si>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</si>
  <si>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</si>
  <si>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</si>
  <si>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</si>
  <si>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</si>
  <si>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</si>
  <si>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</si>
  <si>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</si>
  <si>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</si>
  <si>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</si>
  <si>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</si>
  <si>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</si>
  <si>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利島村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</si>
  <si>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</si>
  <si>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</si>
  <si>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</si>
  <si>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</si>
  <si>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</si>
  <si>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</si>
  <si>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</si>
  <si>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</si>
  <si>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</si>
  <si>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</si>
  <si>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</si>
  <si>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</si>
  <si>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</si>
  <si>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</si>
  <si>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</si>
  <si>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</si>
  <si>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</si>
  <si>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</si>
  <si>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</si>
  <si>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</si>
  <si>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</si>
  <si>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</si>
  <si>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</si>
  <si>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</si>
  <si>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</si>
  <si>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</si>
  <si>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</si>
  <si>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</si>
  <si>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</si>
  <si>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</si>
  <si>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</si>
  <si>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</si>
  <si>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</si>
  <si>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</si>
  <si>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</si>
  <si>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</si>
  <si>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</si>
  <si>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</si>
  <si>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</si>
  <si>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</si>
  <si>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</si>
  <si>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</si>
  <si>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</si>
  <si>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</si>
  <si>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</si>
  <si>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</si>
  <si>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</si>
  <si>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</si>
  <si>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</si>
  <si>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</si>
  <si>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</si>
  <si>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</si>
  <si>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</si>
  <si>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</si>
  <si>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</si>
  <si>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</si>
  <si>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</si>
  <si>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</si>
  <si>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</si>
  <si>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</si>
  <si>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</si>
  <si>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</si>
  <si>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</si>
  <si>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</si>
  <si>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</si>
  <si>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</si>
  <si>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</si>
  <si>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</si>
  <si>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</si>
  <si>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</si>
  <si>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</si>
  <si>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</si>
  <si>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</si>
  <si>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</si>
  <si>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</si>
  <si>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</si>
  <si>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</si>
  <si>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</si>
  <si>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</si>
  <si>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</si>
  <si>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</si>
  <si>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</si>
  <si>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</si>
  <si>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</si>
  <si>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</si>
  <si>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</si>
  <si>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</si>
  <si>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</si>
  <si>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</si>
  <si>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</si>
  <si>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</si>
  <si>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</si>
  <si>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</si>
  <si>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</si>
  <si>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</si>
  <si>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</si>
  <si>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</si>
  <si>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</si>
  <si>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</si>
  <si>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</si>
  <si>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</si>
  <si>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</si>
  <si>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</si>
  <si>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</si>
  <si>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</si>
  <si>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</si>
  <si>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</si>
  <si>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</si>
  <si>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東京都利島村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</si>
  <si>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</si>
  <si>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</si>
  <si>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</si>
  <si>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</si>
  <si>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</si>
  <si>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</si>
  <si>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</si>
  <si>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</si>
  <si>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</si>
  <si>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</si>
  <si>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</si>
  <si>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</si>
  <si>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</si>
  <si>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</si>
  <si>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</si>
  <si>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</si>
  <si>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</si>
  <si>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</si>
  <si>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</si>
  <si>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</si>
  <si>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</si>
  <si>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</si>
  <si>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</si>
  <si>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</si>
  <si>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</si>
  <si>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</si>
  <si>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</si>
  <si>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</si>
  <si>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</si>
  <si>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</si>
  <si>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</si>
  <si>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</si>
  <si>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</si>
  <si>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</si>
  <si>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</si>
  <si>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</si>
  <si>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</si>
  <si>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</si>
  <si>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</si>
  <si>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</si>
  <si>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</si>
  <si>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</si>
  <si>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</si>
  <si>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</si>
  <si>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</si>
  <si>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</si>
  <si>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</si>
  <si>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</si>
  <si>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</si>
  <si>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</si>
  <si>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</si>
  <si>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</si>
  <si>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</si>
  <si>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</si>
  <si>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</si>
  <si>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</si>
  <si>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</si>
  <si>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</si>
  <si>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</si>
  <si>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</si>
  <si>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</si>
  <si>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</si>
  <si>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</si>
  <si>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</si>
  <si>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</si>
  <si>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</si>
  <si>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</si>
  <si>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</si>
  <si>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</si>
  <si>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</si>
  <si>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</si>
  <si>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</si>
  <si>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</si>
  <si>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</si>
  <si>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</si>
  <si>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</si>
  <si>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</si>
  <si>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</si>
  <si>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</si>
  <si>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</si>
  <si>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</si>
  <si>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</si>
  <si>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</si>
  <si>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</si>
  <si>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</si>
  <si>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</si>
  <si>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</si>
  <si>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</si>
  <si>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</si>
  <si>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</si>
  <si>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</si>
  <si>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</si>
  <si>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</si>
  <si>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</si>
  <si>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</si>
  <si>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</si>
  <si>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</si>
  <si>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</si>
  <si>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</si>
  <si>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</si>
  <si>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</si>
  <si>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</si>
  <si>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</si>
  <si>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</si>
  <si>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</si>
  <si>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</si>
  <si>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</si>
  <si>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</si>
  <si>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</si>
  <si>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</si>
  <si>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</si>
  <si>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</si>
  <si>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</si>
  <si>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</si>
  <si>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</si>
  <si>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</si>
  <si>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</si>
  <si>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</si>
  <si>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</si>
  <si>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</si>
  <si>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</si>
  <si>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</si>
  <si>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</si>
  <si>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</si>
  <si>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</si>
  <si>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</si>
  <si>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</si>
  <si>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</si>
  <si>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</si>
  <si>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</si>
  <si>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</si>
  <si>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</si>
  <si>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</si>
  <si>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</si>
  <si>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</si>
  <si>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</si>
  <si>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</si>
  <si>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</si>
  <si>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</si>
  <si>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</si>
  <si>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</si>
  <si>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</si>
  <si>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</si>
  <si>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</si>
  <si>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</si>
  <si>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</si>
  <si>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</si>
  <si>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</si>
  <si>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</si>
  <si>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</si>
  <si>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東京都利島村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</si>
  <si>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</si>
  <si>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</si>
  <si>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</si>
  <si>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</si>
  <si>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</si>
  <si>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</si>
  <si>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</si>
  <si>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</si>
  <si>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</si>
  <si>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</si>
  <si>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</si>
  <si>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</si>
  <si>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</si>
  <si>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</si>
  <si>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</si>
  <si>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</si>
  <si>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</si>
  <si>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</si>
  <si>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</si>
  <si>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</si>
  <si>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</si>
  <si>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</si>
  <si>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</si>
  <si>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</si>
  <si>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</si>
  <si>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</si>
  <si>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</si>
  <si>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</si>
  <si>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</si>
  <si>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</si>
  <si>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</si>
  <si>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</si>
  <si>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</si>
  <si>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</si>
  <si>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</si>
  <si>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介護保険事業特別会計（事業勘定）</t>
    <phoneticPr fontId="5"/>
  </si>
  <si>
    <t>後期高齢者医療事業特別会計</t>
    <phoneticPr fontId="5"/>
  </si>
  <si>
    <t>簡易水道事業特別会計</t>
    <phoneticPr fontId="5"/>
  </si>
  <si>
    <t>法非適用企業</t>
    <phoneticPr fontId="5"/>
  </si>
  <si>
    <t>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</si>
  <si>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</si>
  <si>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</si>
  <si>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</si>
  <si>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</si>
  <si>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</si>
  <si>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</si>
  <si>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</si>
  <si>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</si>
  <si>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</si>
  <si>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</si>
  <si>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</si>
  <si>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</si>
  <si>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</si>
  <si>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</si>
  <si>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</si>
  <si>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</si>
  <si>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</si>
  <si>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</si>
  <si>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</si>
  <si>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</si>
  <si>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</si>
  <si>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</si>
  <si>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</si>
  <si>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</si>
  <si>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</si>
  <si>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</si>
  <si>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</si>
  <si>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</si>
  <si>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</si>
  <si>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</si>
  <si>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</si>
  <si>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</si>
  <si>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</si>
  <si>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</si>
  <si>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</si>
  <si>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</si>
  <si>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</si>
  <si>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</si>
  <si>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</si>
  <si>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</si>
  <si>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</si>
  <si>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</si>
  <si>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</si>
  <si>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</si>
  <si>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</si>
  <si>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</si>
  <si>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</si>
  <si>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</si>
  <si>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</si>
  <si>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</si>
  <si>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</si>
  <si>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</si>
  <si>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</si>
  <si>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</si>
  <si>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</si>
  <si>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</si>
  <si>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</si>
  <si>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</si>
  <si>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</si>
  <si>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</si>
  <si>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</si>
  <si>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</si>
  <si>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</si>
  <si>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</si>
  <si>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</si>
  <si>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</si>
  <si>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</si>
  <si>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</si>
  <si>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</si>
  <si>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</si>
  <si>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</si>
  <si>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</si>
  <si>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</si>
  <si>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</si>
  <si>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</si>
  <si>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</si>
  <si>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</si>
  <si>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</si>
  <si>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</si>
  <si>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</si>
  <si>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</si>
  <si>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</si>
  <si>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</si>
  <si>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</si>
  <si>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</si>
  <si>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</si>
  <si>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</si>
  <si>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</si>
  <si>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</si>
  <si>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</si>
  <si>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</si>
  <si>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</si>
  <si>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</si>
  <si>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</si>
  <si>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</si>
  <si>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</si>
  <si>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</si>
  <si>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</si>
  <si>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</si>
  <si>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</si>
  <si>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</si>
  <si>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</si>
  <si>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</si>
  <si>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</si>
  <si>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</si>
  <si>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</si>
  <si>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</si>
  <si>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</si>
  <si>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</si>
  <si>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</si>
  <si>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</si>
  <si>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</si>
  <si>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</si>
  <si>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</si>
  <si>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</si>
  <si>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</si>
  <si>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</si>
  <si>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</si>
  <si>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</si>
  <si>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</si>
  <si>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</si>
  <si>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</si>
  <si>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</si>
  <si>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</si>
  <si>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</si>
  <si>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</si>
  <si>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</si>
  <si>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</si>
  <si>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</si>
  <si>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</si>
  <si>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</si>
  <si>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</si>
  <si>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</si>
  <si>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</si>
  <si>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</si>
  <si>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</si>
  <si>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簡易水道事業特別会計</t>
  </si>
  <si>
    <t>合併処理浄化槽事業特別会計</t>
  </si>
  <si>
    <t>国民健康保険事業特別会計（直診勘定）</t>
  </si>
  <si>
    <t>国民健康保険事業特別会計（事業勘定）</t>
  </si>
  <si>
    <t>介護保険事業特別会計（事業勘定）</t>
  </si>
  <si>
    <t>後期高齢者医療事業特別会計</t>
  </si>
  <si>
    <t>その他会計（赤字）</t>
  </si>
  <si>
    <t>その他会計（黒字）</t>
  </si>
  <si>
    <t>R01</t>
    <phoneticPr fontId="5"/>
  </si>
  <si>
    <t>R02</t>
    <phoneticPr fontId="5"/>
  </si>
  <si>
    <t>R03</t>
    <phoneticPr fontId="5"/>
  </si>
  <si>
    <t>R04</t>
    <phoneticPr fontId="5"/>
  </si>
  <si>
    <t>R05</t>
    <phoneticPr fontId="5"/>
  </si>
  <si>
    <t>庁舎建設基金</t>
    <rPh sb="0" eb="2">
      <t>チョウシャ</t>
    </rPh>
    <rPh sb="2" eb="4">
      <t>ケンセツ</t>
    </rPh>
    <rPh sb="4" eb="6">
      <t>キキン</t>
    </rPh>
    <phoneticPr fontId="5"/>
  </si>
  <si>
    <t>移住定住促進住宅建設基金</t>
    <rPh sb="0" eb="2">
      <t>イジュウ</t>
    </rPh>
    <rPh sb="2" eb="4">
      <t>テイジュウ</t>
    </rPh>
    <rPh sb="4" eb="6">
      <t>ソクシン</t>
    </rPh>
    <rPh sb="6" eb="8">
      <t>ジュウタク</t>
    </rPh>
    <rPh sb="8" eb="10">
      <t>ケンセツ</t>
    </rPh>
    <rPh sb="10" eb="12">
      <t>キキン</t>
    </rPh>
    <phoneticPr fontId="10"/>
  </si>
  <si>
    <t>利島村出会いと交流応援基金</t>
    <rPh sb="0" eb="3">
      <t>トシマムラ</t>
    </rPh>
    <rPh sb="3" eb="5">
      <t>デア</t>
    </rPh>
    <rPh sb="7" eb="9">
      <t>コウリュウ</t>
    </rPh>
    <rPh sb="9" eb="11">
      <t>オウエン</t>
    </rPh>
    <rPh sb="11" eb="13">
      <t>キキン</t>
    </rPh>
    <phoneticPr fontId="5"/>
  </si>
  <si>
    <t>森林環境譲与税基金</t>
    <rPh sb="0" eb="2">
      <t>シンリン</t>
    </rPh>
    <rPh sb="2" eb="4">
      <t>カンキョウ</t>
    </rPh>
    <rPh sb="4" eb="6">
      <t>ジョウヨ</t>
    </rPh>
    <rPh sb="6" eb="7">
      <t>ゼイ</t>
    </rPh>
    <rPh sb="7" eb="9">
      <t>キキン</t>
    </rPh>
    <phoneticPr fontId="5"/>
  </si>
  <si>
    <t>株式会社TOSHIMA</t>
  </si>
  <si>
    <t>東京都後期高齢者医療広域連合（一般会計）</t>
  </si>
  <si>
    <t>東京都後期高齢者医療広域連合（後期高齢者医療特別会計）</t>
  </si>
  <si>
    <t>東京都島嶼町村一部事務組合</t>
  </si>
  <si>
    <t>東京市町村総合事務組合（一般会計）</t>
  </si>
  <si>
    <t>東京市町村総合事務組合（東京都市町村民交通災害共済事業特別会計）</t>
  </si>
  <si>
    <t>東京都町村議会議員公務災害補償組合</t>
  </si>
  <si>
    <t>東京都市町村職員退職手当組合</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</si>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</sst>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B15E-4A33-964A-CCBFDD432D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505193</c:v>
                </c:pt>
                <c:pt idx="1">
                  <c:v>859142</c:v>
                </c:pt>
                <c:pt idx="2">
                  <c:v>206262</c:v>
                </c:pt>
                <c:pt idx="3">
                  <c:v>904972</c:v>
                </c:pt>
                <c:pt idx="4">
                  <c:v>348424</c:v>
                </c:pt>
              </c:numCache>
            </c:numRef>
          </c:val>
          <c:smooth val="0"/>
          <c:extLst>
            <c:ext xmlns:c16="http://schemas.microsoft.com/office/drawing/2014/chart" uri="{C3380CC4-5D6E-409C-BE32-E72D297353CC}">
              <c16:uniqueId val="{00000001-B15E-4A33-964A-CCBFDD432DD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15.88</c:v>
                </c:pt>
                <c:pt idx="1">
                  <c:v>28.74</c:v>
                </c:pt>
                <c:pt idx="2">
                  <c:v>19.11</c:v>
                </c:pt>
                <c:pt idx="3">
                  <c:v>20.21</c:v>
                </c:pt>
                <c:pt idx="4">
                  <c:v>38.28</c:v>
                </c:pt>
              </c:numCache>
            </c:numRef>
          </c:val>
          <c:extLst>
            <c:ext xmlns:c16="http://schemas.microsoft.com/office/drawing/2014/chart" uri="{C3380CC4-5D6E-409C-BE32-E72D297353CC}">
              <c16:uniqueId val="{00000000-3844-4490-BF3F-9E22F4A8CF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250.47</c:v>
                </c:pt>
                <c:pt idx="1">
                  <c:v>238.89</c:v>
                </c:pt>
                <c:pt idx="2">
                  <c:v>194.75</c:v>
                </c:pt>
                <c:pt idx="3">
                  <c:v>204.95</c:v>
                </c:pt>
                <c:pt idx="4">
                  <c:v>212.83</c:v>
                </c:pt>
              </c:numCache>
            </c:numRef>
          </c:val>
          <c:extLst>
            <c:ext xmlns:c16="http://schemas.microsoft.com/office/drawing/2014/chart" uri="{C3380CC4-5D6E-409C-BE32-E72D297353CC}">
              <c16:uniqueId val="{00000001-3844-4490-BF3F-9E22F4A8CF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26.01</c:v>
                </c:pt>
                <c:pt idx="1">
                  <c:v>22.1</c:v>
                </c:pt>
                <c:pt idx="2">
                  <c:v>5.25</c:v>
                </c:pt>
                <c:pt idx="3">
                  <c:v>7.25</c:v>
                </c:pt>
                <c:pt idx="4">
                  <c:v>19.739999999999998</c:v>
                </c:pt>
              </c:numCache>
            </c:numRef>
          </c:val>
          <c:smooth val="0"/>
          <c:extLst>
            <c:ext xmlns:c16="http://schemas.microsoft.com/office/drawing/2014/chart" uri="{C3380CC4-5D6E-409C-BE32-E72D297353CC}">
              <c16:uniqueId val="{00000002-3844-4490-BF3F-9E22F4A8CF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CA-4A3B-BEAD-FFB9EB4517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CA-4A3B-BEAD-FFB9EB4517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CA-4A3B-BEAD-FFB9EB4517F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0.2</c:v>
                </c:pt>
                <c:pt idx="4">
                  <c:v>#N/A</c:v>
                </c:pt>
                <c:pt idx="5">
                  <c:v>0.09</c:v>
                </c:pt>
                <c:pt idx="6">
                  <c:v>#N/A</c:v>
                </c:pt>
                <c:pt idx="7">
                  <c:v>0.02</c:v>
                </c:pt>
                <c:pt idx="8">
                  <c:v>#N/A</c:v>
                </c:pt>
                <c:pt idx="9">
                  <c:v>7.0000000000000007E-2</c:v>
                </c:pt>
              </c:numCache>
            </c:numRef>
          </c:val>
          <c:extLst>
            <c:ext xmlns:c16="http://schemas.microsoft.com/office/drawing/2014/chart" uri="{C3380CC4-5D6E-409C-BE32-E72D297353CC}">
              <c16:uniqueId val="{00000003-9CCA-4A3B-BEAD-FFB9EB4517FF}"/>
            </c:ext>
          </c:extLst>
        </c:ser>
        <c:ser>
          <c:idx val="4"/>
          <c:order val="4"/>
          <c:tx>
            <c:strRef>
              <c:f>データシート!$A$31</c:f>
              <c:strCache>
                <c:ptCount val="1"/>
                <c:pt idx="0">
                  <c:v>介護保険事業特別会計（事業勘定）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c:v>
                </c:pt>
                <c:pt idx="2">
                  <c:v>#N/A</c:v>
                </c:pt>
                <c:pt idx="3">
                  <c:v>1.07</c:v>
                </c:pt>
                <c:pt idx="4">
                  <c:v>#N/A</c:v>
                </c:pt>
                <c:pt idx="5">
                  <c:v>0.66</c:v>
                </c:pt>
                <c:pt idx="6">
                  <c:v>#N/A</c:v>
                </c:pt>
                <c:pt idx="7">
                  <c:v>1.06</c:v>
                </c:pt>
                <c:pt idx="8">
                  <c:v>#N/A</c:v>
                </c:pt>
                <c:pt idx="9">
                  <c:v>1.21</c:v>
                </c:pt>
              </c:numCache>
            </c:numRef>
          </c:val>
          <c:extLst>
            <c:ext xmlns:c16="http://schemas.microsoft.com/office/drawing/2014/chart" uri="{C3380CC4-5D6E-409C-BE32-E72D297353CC}">
              <c16:uniqueId val="{00000004-9CCA-4A3B-BEAD-FFB9EB4517FF}"/>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1.59</c:v>
                </c:pt>
                <c:pt idx="2">
                  <c:v>#N/A</c:v>
                </c:pt>
                <c:pt idx="3">
                  <c:v>1.51</c:v>
                </c:pt>
                <c:pt idx="4">
                  <c:v>#N/A</c:v>
                </c:pt>
                <c:pt idx="5">
                  <c:v>1.1599999999999999</c:v>
                </c:pt>
                <c:pt idx="6">
                  <c:v>#N/A</c:v>
                </c:pt>
                <c:pt idx="7">
                  <c:v>1.4</c:v>
                </c:pt>
                <c:pt idx="8">
                  <c:v>#N/A</c:v>
                </c:pt>
                <c:pt idx="9">
                  <c:v>1.65</c:v>
                </c:pt>
              </c:numCache>
            </c:numRef>
          </c:val>
          <c:extLst>
            <c:ext xmlns:c16="http://schemas.microsoft.com/office/drawing/2014/chart" uri="{C3380CC4-5D6E-409C-BE32-E72D297353CC}">
              <c16:uniqueId val="{00000005-9CCA-4A3B-BEAD-FFB9EB4517FF}"/>
            </c:ext>
          </c:extLst>
        </c:ser>
        <c:ser>
          <c:idx val="6"/>
          <c:order val="6"/>
          <c:tx>
            <c:strRef>
              <c:f>データシート!$A$33</c:f>
              <c:strCache>
                <c:ptCount val="1"/>
                <c:pt idx="0">
                  <c:v>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c:v>
                </c:pt>
                <c:pt idx="2">
                  <c:v>#N/A</c:v>
                </c:pt>
                <c:pt idx="3">
                  <c:v>1.82</c:v>
                </c:pt>
                <c:pt idx="4">
                  <c:v>#N/A</c:v>
                </c:pt>
                <c:pt idx="5">
                  <c:v>1.94</c:v>
                </c:pt>
                <c:pt idx="6">
                  <c:v>#N/A</c:v>
                </c:pt>
                <c:pt idx="7">
                  <c:v>2.35</c:v>
                </c:pt>
                <c:pt idx="8">
                  <c:v>#N/A</c:v>
                </c:pt>
                <c:pt idx="9">
                  <c:v>1.81</c:v>
                </c:pt>
              </c:numCache>
            </c:numRef>
          </c:val>
          <c:extLst>
            <c:ext xmlns:c16="http://schemas.microsoft.com/office/drawing/2014/chart" uri="{C3380CC4-5D6E-409C-BE32-E72D297353CC}">
              <c16:uniqueId val="{00000006-9CCA-4A3B-BEAD-FFB9EB4517FF}"/>
            </c:ext>
          </c:extLst>
        </c:ser>
        <c:ser>
          <c:idx val="7"/>
          <c:order val="7"/>
          <c:tx>
            <c:strRef>
              <c:f>データシート!$A$34</c:f>
              <c:strCache>
                <c:ptCount val="1"/>
                <c:pt idx="0">
                  <c:v>合併処理浄化槽事業特別会計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0.28000000000000003</c:v>
                </c:pt>
                <c:pt idx="2">
                  <c:v>#N/A</c:v>
                </c:pt>
                <c:pt idx="3">
                  <c:v>0.9</c:v>
                </c:pt>
                <c:pt idx="4">
                  <c:v>#N/A</c:v>
                </c:pt>
                <c:pt idx="5">
                  <c:v>3.81</c:v>
                </c:pt>
                <c:pt idx="6">
                  <c:v>#N/A</c:v>
                </c:pt>
                <c:pt idx="7">
                  <c:v>2.2000000000000002</c:v>
                </c:pt>
                <c:pt idx="8">
                  <c:v>#N/A</c:v>
                </c:pt>
                <c:pt idx="9">
                  <c:v>2.96</c:v>
                </c:pt>
              </c:numCache>
            </c:numRef>
          </c:val>
          <c:extLst>
            <c:ext xmlns:c16="http://schemas.microsoft.com/office/drawing/2014/chart" uri="{C3380CC4-5D6E-409C-BE32-E72D297353CC}">
              <c16:uniqueId val="{00000007-9CCA-4A3B-BEAD-FFB9EB4517FF}"/>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1.39</c:v>
                </c:pt>
                <c:pt idx="2">
                  <c:v>#N/A</c:v>
                </c:pt>
                <c:pt idx="3">
                  <c:v>0.09</c:v>
                </c:pt>
                <c:pt idx="4">
                  <c:v>#N/A</c:v>
                </c:pt>
                <c:pt idx="5">
                  <c:v>5.49</c:v>
                </c:pt>
                <c:pt idx="6">
                  <c:v>#N/A</c:v>
                </c:pt>
                <c:pt idx="7">
                  <c:v>0.96</c:v>
                </c:pt>
                <c:pt idx="8">
                  <c:v>#N/A</c:v>
                </c:pt>
                <c:pt idx="9">
                  <c:v>18.18</c:v>
                </c:pt>
              </c:numCache>
            </c:numRef>
          </c:val>
          <c:extLst>
            <c:ext xmlns:c16="http://schemas.microsoft.com/office/drawing/2014/chart" uri="{C3380CC4-5D6E-409C-BE32-E72D297353CC}">
              <c16:uniqueId val="{00000008-9CCA-4A3B-BEAD-FFB9EB4517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15.87</c:v>
                </c:pt>
                <c:pt idx="2">
                  <c:v>#N/A</c:v>
                </c:pt>
                <c:pt idx="3">
                  <c:v>28.73</c:v>
                </c:pt>
                <c:pt idx="4">
                  <c:v>#N/A</c:v>
                </c:pt>
                <c:pt idx="5">
                  <c:v>19.100000000000001</c:v>
                </c:pt>
                <c:pt idx="6">
                  <c:v>#N/A</c:v>
                </c:pt>
                <c:pt idx="7">
                  <c:v>20.21</c:v>
                </c:pt>
                <c:pt idx="8">
                  <c:v>#N/A</c:v>
                </c:pt>
                <c:pt idx="9">
                  <c:v>38.270000000000003</c:v>
                </c:pt>
              </c:numCache>
            </c:numRef>
          </c:val>
          <c:extLst>
            <c:ext xmlns:c16="http://schemas.microsoft.com/office/drawing/2014/chart" uri="{C3380CC4-5D6E-409C-BE32-E72D297353CC}">
              <c16:uniqueId val="{00000009-9CCA-4A3B-BEAD-FFB9EB4517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c:v>
                </c:pt>
                <c:pt idx="5">
                  <c:v>44</c:v>
                </c:pt>
                <c:pt idx="8">
                  <c:v>52</c:v>
                </c:pt>
                <c:pt idx="11">
                  <c:v>53</c:v>
                </c:pt>
                <c:pt idx="14">
                  <c:v>50</c:v>
                </c:pt>
              </c:numCache>
            </c:numRef>
          </c:val>
          <c:extLst>
            <c:ext xmlns:c16="http://schemas.microsoft.com/office/drawing/2014/chart" uri="{C3380CC4-5D6E-409C-BE32-E72D297353CC}">
              <c16:uniqueId val="{00000000-66BB-4F69-A5ED-1AE154C890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BB-4F69-A5ED-1AE154C890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6BB-4F69-A5ED-1AE154C890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6</c:v>
                </c:pt>
                <c:pt idx="6">
                  <c:v>4</c:v>
                </c:pt>
                <c:pt idx="9">
                  <c:v>4</c:v>
                </c:pt>
                <c:pt idx="12">
                  <c:v>4</c:v>
                </c:pt>
              </c:numCache>
            </c:numRef>
          </c:val>
          <c:extLst>
            <c:ext xmlns:c16="http://schemas.microsoft.com/office/drawing/2014/chart" uri="{C3380CC4-5D6E-409C-BE32-E72D297353CC}">
              <c16:uniqueId val="{00000003-66BB-4F69-A5ED-1AE154C890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c:v>
                </c:pt>
                <c:pt idx="3">
                  <c:v>9</c:v>
                </c:pt>
                <c:pt idx="6">
                  <c:v>19</c:v>
                </c:pt>
                <c:pt idx="9">
                  <c:v>19</c:v>
                </c:pt>
                <c:pt idx="12">
                  <c:v>19</c:v>
                </c:pt>
              </c:numCache>
            </c:numRef>
          </c:val>
          <c:extLst>
            <c:ext xmlns:c16="http://schemas.microsoft.com/office/drawing/2014/chart" uri="{C3380CC4-5D6E-409C-BE32-E72D297353CC}">
              <c16:uniqueId val="{00000004-66BB-4F69-A5ED-1AE154C890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BB-4F69-A5ED-1AE154C890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BB-4F69-A5ED-1AE154C890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c:v>
                </c:pt>
                <c:pt idx="3">
                  <c:v>49</c:v>
                </c:pt>
                <c:pt idx="6">
                  <c:v>57</c:v>
                </c:pt>
                <c:pt idx="9">
                  <c:v>56</c:v>
                </c:pt>
                <c:pt idx="12">
                  <c:v>54</c:v>
                </c:pt>
              </c:numCache>
            </c:numRef>
          </c:val>
          <c:extLst>
            <c:ext xmlns:c16="http://schemas.microsoft.com/office/drawing/2014/chart" uri="{C3380CC4-5D6E-409C-BE32-E72D297353CC}">
              <c16:uniqueId val="{00000007-66BB-4F69-A5ED-1AE154C890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c:v>
                </c:pt>
                <c:pt idx="2">
                  <c:v>#N/A</c:v>
                </c:pt>
                <c:pt idx="3">
                  <c:v>#N/A</c:v>
                </c:pt>
                <c:pt idx="4">
                  <c:v>20</c:v>
                </c:pt>
                <c:pt idx="5">
                  <c:v>#N/A</c:v>
                </c:pt>
                <c:pt idx="6">
                  <c:v>#N/A</c:v>
                </c:pt>
                <c:pt idx="7">
                  <c:v>28</c:v>
                </c:pt>
                <c:pt idx="8">
                  <c:v>#N/A</c:v>
                </c:pt>
                <c:pt idx="9">
                  <c:v>#N/A</c:v>
                </c:pt>
                <c:pt idx="10">
                  <c:v>26</c:v>
                </c:pt>
                <c:pt idx="11">
                  <c:v>#N/A</c:v>
                </c:pt>
                <c:pt idx="12">
                  <c:v>#N/A</c:v>
                </c:pt>
                <c:pt idx="13">
                  <c:v>27</c:v>
                </c:pt>
                <c:pt idx="14">
                  <c:v>#N/A</c:v>
                </c:pt>
              </c:numCache>
            </c:numRef>
          </c:val>
          <c:smooth val="0"/>
          <c:extLst>
            <c:ext xmlns:c16="http://schemas.microsoft.com/office/drawing/2014/chart" uri="{C3380CC4-5D6E-409C-BE32-E72D297353CC}">
              <c16:uniqueId val="{00000008-66BB-4F69-A5ED-1AE154C890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471</c:v>
                </c:pt>
                <c:pt idx="5">
                  <c:v>519</c:v>
                </c:pt>
                <c:pt idx="8">
                  <c:v>479</c:v>
                </c:pt>
                <c:pt idx="11">
                  <c:v>434</c:v>
                </c:pt>
                <c:pt idx="14">
                  <c:v>395</c:v>
                </c:pt>
              </c:numCache>
            </c:numRef>
          </c:val>
          <c:extLst>
            <c:ext xmlns:c16="http://schemas.microsoft.com/office/drawing/2014/chart" uri="{C3380CC4-5D6E-409C-BE32-E72D297353CC}">
              <c16:uniqueId val="{00000000-2DA1-4E06-9093-ACC7063501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c:v>
                </c:pt>
                <c:pt idx="5">
                  <c:v>23</c:v>
                </c:pt>
                <c:pt idx="8">
                  <c:v>19</c:v>
                </c:pt>
                <c:pt idx="11">
                  <c:v>13</c:v>
                </c:pt>
                <c:pt idx="14">
                  <c:v>6</c:v>
                </c:pt>
              </c:numCache>
            </c:numRef>
          </c:val>
          <c:extLst>
            <c:ext xmlns:c16="http://schemas.microsoft.com/office/drawing/2014/chart" uri="{C3380CC4-5D6E-409C-BE32-E72D297353CC}">
              <c16:uniqueId val="{00000001-2DA1-4E06-9093-ACC7063501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1326</c:v>
                </c:pt>
                <c:pt idx="5">
                  <c:v>1480</c:v>
                </c:pt>
                <c:pt idx="8">
                  <c:v>1669</c:v>
                </c:pt>
                <c:pt idx="11">
                  <c:v>1718</c:v>
                </c:pt>
                <c:pt idx="14">
                  <c:v>1790</c:v>
                </c:pt>
              </c:numCache>
            </c:numRef>
          </c:val>
          <c:extLst>
            <c:ext xmlns:c16="http://schemas.microsoft.com/office/drawing/2014/chart" uri="{C3380CC4-5D6E-409C-BE32-E72D297353CC}">
              <c16:uniqueId val="{00000002-2DA1-4E06-9093-ACC7063501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A1-4E06-9093-ACC7063501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A1-4E06-9093-ACC7063501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A1-4E06-9093-ACC7063501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c:v>
                </c:pt>
                <c:pt idx="3">
                  <c:v>38</c:v>
                </c:pt>
                <c:pt idx="6">
                  <c:v>40</c:v>
                </c:pt>
                <c:pt idx="9">
                  <c:v>27</c:v>
                </c:pt>
                <c:pt idx="12">
                  <c:v>20</c:v>
                </c:pt>
              </c:numCache>
            </c:numRef>
          </c:val>
          <c:extLst>
            <c:ext xmlns:c16="http://schemas.microsoft.com/office/drawing/2014/chart" uri="{C3380CC4-5D6E-409C-BE32-E72D297353CC}">
              <c16:uniqueId val="{00000006-2DA1-4E06-9093-ACC7063501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c:v>
                </c:pt>
                <c:pt idx="3">
                  <c:v>25</c:v>
                </c:pt>
                <c:pt idx="6">
                  <c:v>21</c:v>
                </c:pt>
                <c:pt idx="9">
                  <c:v>17</c:v>
                </c:pt>
                <c:pt idx="12">
                  <c:v>13</c:v>
                </c:pt>
              </c:numCache>
            </c:numRef>
          </c:val>
          <c:extLst>
            <c:ext xmlns:c16="http://schemas.microsoft.com/office/drawing/2014/chart" uri="{C3380CC4-5D6E-409C-BE32-E72D297353CC}">
              <c16:uniqueId val="{00000007-2DA1-4E06-9093-ACC7063501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155</c:v>
                </c:pt>
                <c:pt idx="3">
                  <c:v>194</c:v>
                </c:pt>
                <c:pt idx="6">
                  <c:v>182</c:v>
                </c:pt>
                <c:pt idx="9">
                  <c:v>165</c:v>
                </c:pt>
                <c:pt idx="12">
                  <c:v>167</c:v>
                </c:pt>
              </c:numCache>
            </c:numRef>
          </c:val>
          <c:extLst>
            <c:ext xmlns:c16="http://schemas.microsoft.com/office/drawing/2014/chart" uri="{C3380CC4-5D6E-409C-BE32-E72D297353CC}">
              <c16:uniqueId val="{00000008-2DA1-4E06-9093-ACC7063501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A1-4E06-9093-ACC7063501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491</c:v>
                </c:pt>
                <c:pt idx="3">
                  <c:v>532</c:v>
                </c:pt>
                <c:pt idx="6">
                  <c:v>487</c:v>
                </c:pt>
                <c:pt idx="9">
                  <c:v>435</c:v>
                </c:pt>
                <c:pt idx="12">
                  <c:v>382</c:v>
                </c:pt>
              </c:numCache>
            </c:numRef>
          </c:val>
          <c:extLst>
            <c:ext xmlns:c16="http://schemas.microsoft.com/office/drawing/2014/chart" uri="{C3380CC4-5D6E-409C-BE32-E72D297353CC}">
              <c16:uniqueId val="{0000000A-2DA1-4E06-9093-ACC7063501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A1-4E06-9093-ACC7063501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914</c:v>
                </c:pt>
                <c:pt idx="1">
                  <c:v>944</c:v>
                </c:pt>
                <c:pt idx="2">
                  <c:v>954</c:v>
                </c:pt>
              </c:numCache>
            </c:numRef>
          </c:val>
          <c:extLst>
            <c:ext xmlns:c16="http://schemas.microsoft.com/office/drawing/2014/chart" uri="{C3380CC4-5D6E-409C-BE32-E72D297353CC}">
              <c16:uniqueId val="{00000000-3840-41C8-8D82-AFCC98D0F1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149</c:v>
                </c:pt>
                <c:pt idx="1">
                  <c:v>149</c:v>
                </c:pt>
                <c:pt idx="2">
                  <c:v>151</c:v>
                </c:pt>
              </c:numCache>
            </c:numRef>
          </c:val>
          <c:extLst>
            <c:ext xmlns:c16="http://schemas.microsoft.com/office/drawing/2014/chart" uri="{C3380CC4-5D6E-409C-BE32-E72D297353CC}">
              <c16:uniqueId val="{00000001-3840-41C8-8D82-AFCC98D0F1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312</c:v>
                </c:pt>
                <c:pt idx="1">
                  <c:v>332</c:v>
                </c:pt>
                <c:pt idx="2">
                  <c:v>393</c:v>
                </c:pt>
              </c:numCache>
            </c:numRef>
          </c:val>
          <c:extLst>
            <c:ext xmlns:c16="http://schemas.microsoft.com/office/drawing/2014/chart" uri="{C3380CC4-5D6E-409C-BE32-E72D297353CC}">
              <c16:uniqueId val="{00000002-3840-41C8-8D82-AFCC98D0F1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
307
4.04
1,637,608
1,465,978
171,630
448,363
382,249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基準財政需要額・基準財政収入額の影響により、単年度では平成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台で推移している。</a:t>
          </a:r>
        </a:p>
        <a:p>
          <a:r>
            <a:rPr kumimoji="1" lang="ja-JP" altLang="en-US" sz="1300">
              <a:latin typeface="ＭＳ Ｐゴシック" panose="020B0600070205080204" pitchFamily="50" charset="-128"/>
              <a:ea typeface="ＭＳ Ｐゴシック" panose="020B0600070205080204" pitchFamily="50" charset="-128"/>
            </a:rPr>
            <a:t>　今後、基準財政収入額の大幅な増減は考えにくい。基準財政需要額の増減（高齢者・児童数の増や、元利償還金の減など）が要因となって指数が変動する可能性がある。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142119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859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142119</xdr:rowOff>
    </xdr:from>
    <xdr:to>
      <xdr:col>11</xdr:col>
      <xdr:colOff>31750</xdr:colOff>
      <xdr:row>44</xdr:row>
      <xdr:rowOff>142119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85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91319</xdr:rowOff>
    </xdr:from>
    <xdr:to>
      <xdr:col>11</xdr:col>
      <xdr:colOff>82550</xdr:colOff>
      <xdr:row>45</xdr:row>
      <xdr:rowOff>21469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6246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91319</xdr:rowOff>
    </xdr:from>
    <xdr:to>
      <xdr:col>7</xdr:col>
      <xdr:colOff>31750</xdr:colOff>
      <xdr:row>45</xdr:row>
      <xdr:rowOff>21469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6246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年度は類似団体と比較し高い水準となっている。</a:t>
          </a:r>
        </a:p>
        <a:p>
          <a:r>
            <a:rPr kumimoji="1" lang="ja-JP" altLang="en-US" sz="1300">
              <a:latin typeface="ＭＳ Ｐゴシック" panose="020B0600070205080204" pitchFamily="50" charset="-128"/>
              <a:ea typeface="ＭＳ Ｐゴシック" panose="020B0600070205080204" pitchFamily="50" charset="-128"/>
            </a:rPr>
            <a:t>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下がっている。これは、経常一般財源の充当が減少しているためである。</a:t>
          </a:r>
        </a:p>
        <a:p>
          <a:r>
            <a:rPr kumimoji="1" lang="ja-JP" altLang="en-US" sz="1300">
              <a:latin typeface="ＭＳ Ｐゴシック" panose="020B0600070205080204" pitchFamily="50" charset="-128"/>
              <a:ea typeface="ＭＳ Ｐゴシック" panose="020B0600070205080204" pitchFamily="50" charset="-128"/>
            </a:rPr>
            <a:t>　また、経常経費一般財源が</a:t>
          </a:r>
          <a:r>
            <a:rPr kumimoji="1" lang="en-US" altLang="ja-JP" sz="1300">
              <a:latin typeface="ＭＳ Ｐゴシック" panose="020B0600070205080204" pitchFamily="50" charset="-128"/>
              <a:ea typeface="ＭＳ Ｐゴシック" panose="020B0600070205080204" pitchFamily="50" charset="-128"/>
            </a:rPr>
            <a:t>400,000</a:t>
          </a:r>
          <a:r>
            <a:rPr kumimoji="1" lang="ja-JP" altLang="en-US" sz="1300">
              <a:latin typeface="ＭＳ Ｐゴシック" panose="020B0600070205080204" pitchFamily="50" charset="-128"/>
              <a:ea typeface="ＭＳ Ｐゴシック" panose="020B0600070205080204" pitchFamily="50" charset="-128"/>
            </a:rPr>
            <a:t>千円前後と財政規模が極小である為、歳出額が増加すると大きく悪化する傾向がある。よって一般財源の比率が大きい人件費・公債費・物件費の抑制については今後も実施していく。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121539</xdr:rowOff>
    </xdr:from>
    <xdr:to>
      <xdr:col>23</xdr:col>
      <xdr:colOff>133350</xdr:colOff>
      <xdr:row>65</xdr:row>
      <xdr:rowOff>7874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22889"/>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10287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521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65</xdr:row>
      <xdr:rowOff>10287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14025"/>
          <a:ext cx="889000" cy="5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155575</xdr:rowOff>
    </xdr:from>
    <xdr:to>
      <xdr:col>11</xdr:col>
      <xdr:colOff>31750</xdr:colOff>
      <xdr:row>64</xdr:row>
      <xdr:rowOff>70739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614025"/>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70739</xdr:rowOff>
    </xdr:from>
    <xdr:to>
      <xdr:col>23</xdr:col>
      <xdr:colOff>184150</xdr:colOff>
      <xdr:row>64</xdr:row>
      <xdr:rowOff>889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87266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130937</xdr:rowOff>
    </xdr:from>
    <xdr:to>
      <xdr:col>15</xdr:col>
      <xdr:colOff>133350</xdr:colOff>
      <xdr:row>65</xdr:row>
      <xdr:rowOff>61087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45864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104775</xdr:rowOff>
    </xdr:from>
    <xdr:to>
      <xdr:col>11</xdr:col>
      <xdr:colOff>82550</xdr:colOff>
      <xdr:row>62</xdr:row>
      <xdr:rowOff>34925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45102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[2,787,952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類似団体内で最下位水準である。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人口が約</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人の孤立小離島であるため、人口一人当たりにすると高くなってしまう。新規事業が増加傾向である中、住民へのサービス提供の低下を防ぐためには職員数を増加する必要がある。</a:t>
          </a:r>
        </a:p>
        <a:p>
          <a:r>
            <a:rPr kumimoji="1" lang="ja-JP" altLang="en-US" sz="1300">
              <a:latin typeface="ＭＳ Ｐゴシック" panose="020B0600070205080204" pitchFamily="50" charset="-128"/>
              <a:ea typeface="ＭＳ Ｐゴシック" panose="020B0600070205080204" pitchFamily="50" charset="-128"/>
            </a:rPr>
            <a:t>　物件費については、今後新たな住民サービスを開始する予定でありランニング・保守費用の増加が見込まれる。引続き不必要な物品購入を削減することによる物件費の減、手当の支給率の見直しや職員のスキル向上などにより抑制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34799</xdr:rowOff>
    </xdr:from>
    <xdr:to>
      <xdr:col>23</xdr:col>
      <xdr:colOff>133350</xdr:colOff>
      <xdr:row>87</xdr:row>
      <xdr:rowOff>5738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779499"/>
          <a:ext cx="838200" cy="1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155243</xdr:rowOff>
    </xdr:from>
    <xdr:to>
      <xdr:col>19</xdr:col>
      <xdr:colOff>133350</xdr:colOff>
      <xdr:row>86</xdr:row>
      <xdr:rowOff>34799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728493"/>
          <a:ext cx="889000" cy="5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86827</xdr:rowOff>
    </xdr:from>
    <xdr:to>
      <xdr:col>15</xdr:col>
      <xdr:colOff>82550</xdr:colOff>
      <xdr:row>85</xdr:row>
      <xdr:rowOff>155243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660077"/>
          <a:ext cx="8890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1608</xdr:rowOff>
    </xdr:from>
    <xdr:to>
      <xdr:col>11</xdr:col>
      <xdr:colOff>31750</xdr:colOff>
      <xdr:row>85</xdr:row>
      <xdr:rowOff>86827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574858"/>
          <a:ext cx="889000" cy="8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126388</xdr:rowOff>
    </xdr:from>
    <xdr:to>
      <xdr:col>23</xdr:col>
      <xdr:colOff>184150</xdr:colOff>
      <xdr:row>87</xdr:row>
      <xdr:rowOff>56538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98465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4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155449</xdr:rowOff>
    </xdr:from>
    <xdr:to>
      <xdr:col>19</xdr:col>
      <xdr:colOff>184150</xdr:colOff>
      <xdr:row>86</xdr:row>
      <xdr:rowOff>85599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7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70376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1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104443</xdr:rowOff>
    </xdr:from>
    <xdr:to>
      <xdr:col>15</xdr:col>
      <xdr:colOff>133350</xdr:colOff>
      <xdr:row>86</xdr:row>
      <xdr:rowOff>34593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67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19370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76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36027</xdr:rowOff>
    </xdr:from>
    <xdr:to>
      <xdr:col>11</xdr:col>
      <xdr:colOff>82550</xdr:colOff>
      <xdr:row>85</xdr:row>
      <xdr:rowOff>137627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60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122404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9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122258</xdr:rowOff>
    </xdr:from>
    <xdr:to>
      <xdr:col>7</xdr:col>
      <xdr:colOff>31750</xdr:colOff>
      <xdr:row>85</xdr:row>
      <xdr:rowOff>52408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37185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1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類似団体と比較すると低い水準となる。</a:t>
          </a:r>
        </a:p>
        <a:p>
          <a:r>
            <a:rPr kumimoji="1" lang="ja-JP" altLang="en-US" sz="1300">
              <a:latin typeface="ＭＳ Ｐゴシック" panose="020B0600070205080204" pitchFamily="50" charset="-128"/>
              <a:ea typeface="ＭＳ Ｐゴシック" panose="020B0600070205080204" pitchFamily="50" charset="-128"/>
            </a:rPr>
            <a:t>これは、国の給料表の下位の級を適用し給料表を作成していることや職員の退職・新規採用が頻繁であり、３０代～４０代で行政職の経験年数の少ない職員の割合が多いことによるものである。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今後においても人事院勧告などを基にして適正な給与水準を維持していく。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24385</xdr:rowOff>
    </xdr:from>
    <xdr:to>
      <xdr:col>81</xdr:col>
      <xdr:colOff>44450</xdr:colOff>
      <xdr:row>86</xdr:row>
      <xdr:rowOff>154687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769085"/>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24385</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69085"/>
          <a:ext cx="889000" cy="19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55626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9669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89663</xdr:rowOff>
    </xdr:from>
    <xdr:to>
      <xdr:col>68</xdr:col>
      <xdr:colOff>152400</xdr:colOff>
      <xdr:row>87</xdr:row>
      <xdr:rowOff>55626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62913"/>
          <a:ext cx="889000" cy="30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103887</xdr:rowOff>
    </xdr:from>
    <xdr:to>
      <xdr:col>81</xdr:col>
      <xdr:colOff>95250</xdr:colOff>
      <xdr:row>87</xdr:row>
      <xdr:rowOff>34037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120414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145035</xdr:rowOff>
    </xdr:from>
    <xdr:to>
      <xdr:col>77</xdr:col>
      <xdr:colOff>95250</xdr:colOff>
      <xdr:row>86</xdr:row>
      <xdr:rowOff>75185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85362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48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xdr:rowOff>
    </xdr:from>
    <xdr:to>
      <xdr:col>68</xdr:col>
      <xdr:colOff>203200</xdr:colOff>
      <xdr:row>87</xdr:row>
      <xdr:rowOff>106426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116603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8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38863</xdr:rowOff>
    </xdr:from>
    <xdr:to>
      <xdr:col>64</xdr:col>
      <xdr:colOff>152400</xdr:colOff>
      <xdr:row>85</xdr:row>
      <xdr:rowOff>140463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150640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38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類似団体内で低い水準である。</a:t>
          </a:r>
        </a:p>
        <a:p>
          <a:r>
            <a:rPr kumimoji="1" lang="ja-JP" altLang="en-US" sz="1300">
              <a:latin typeface="ＭＳ Ｐゴシック" panose="020B0600070205080204" pitchFamily="50" charset="-128"/>
              <a:ea typeface="ＭＳ Ｐゴシック" panose="020B0600070205080204" pitchFamily="50" charset="-128"/>
            </a:rPr>
            <a:t>人口が約</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人の孤立小離島であるが、住民への最低限のサービス提供を行うためには最低でも現状の職員数を維持せざるを得ない。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業務の委託や常勤職員の必要のない業務については会計年度任用職員に対応頂いているが、業務の多様化、住民の高齢化により会計年度任用職員の採用が厳しい状況である。</a:t>
          </a:r>
        </a:p>
        <a:p>
          <a:r>
            <a:rPr kumimoji="1" lang="ja-JP" altLang="en-US" sz="1300">
              <a:latin typeface="ＭＳ Ｐゴシック" panose="020B0600070205080204" pitchFamily="50" charset="-128"/>
              <a:ea typeface="ＭＳ Ｐゴシック" panose="020B0600070205080204" pitchFamily="50" charset="-128"/>
            </a:rPr>
            <a:t>　令和３年度に職員定数を６名増を行っている。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10082</xdr:rowOff>
    </xdr:from>
    <xdr:to>
      <xdr:col>81</xdr:col>
      <xdr:colOff>44450</xdr:colOff>
      <xdr:row>63</xdr:row>
      <xdr:rowOff>74313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811432"/>
          <a:ext cx="838200" cy="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132364</xdr:rowOff>
    </xdr:from>
    <xdr:to>
      <xdr:col>77</xdr:col>
      <xdr:colOff>44450</xdr:colOff>
      <xdr:row>63</xdr:row>
      <xdr:rowOff>74313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590814"/>
          <a:ext cx="889000" cy="2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132364</xdr:rowOff>
    </xdr:from>
    <xdr:to>
      <xdr:col>72</xdr:col>
      <xdr:colOff>203200</xdr:colOff>
      <xdr:row>62</xdr:row>
      <xdr:rowOff>7565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590814"/>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7565</xdr:rowOff>
    </xdr:from>
    <xdr:to>
      <xdr:col>68</xdr:col>
      <xdr:colOff>152400</xdr:colOff>
      <xdr:row>62</xdr:row>
      <xdr:rowOff>52723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637465"/>
          <a:ext cx="889000" cy="4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130732</xdr:rowOff>
    </xdr:from>
    <xdr:to>
      <xdr:col>81</xdr:col>
      <xdr:colOff>95250</xdr:colOff>
      <xdr:row>63</xdr:row>
      <xdr:rowOff>60882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102809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73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23513</xdr:rowOff>
    </xdr:from>
    <xdr:to>
      <xdr:col>77</xdr:col>
      <xdr:colOff>95250</xdr:colOff>
      <xdr:row>63</xdr:row>
      <xdr:rowOff>125113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8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109890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91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81564</xdr:rowOff>
    </xdr:from>
    <xdr:to>
      <xdr:col>73</xdr:col>
      <xdr:colOff>44450</xdr:colOff>
      <xdr:row>62</xdr:row>
      <xdr:rowOff>11714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167941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62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128215</xdr:rowOff>
    </xdr:from>
    <xdr:to>
      <xdr:col>68</xdr:col>
      <xdr:colOff>203200</xdr:colOff>
      <xdr:row>62</xdr:row>
      <xdr:rowOff>58365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43142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1923</xdr:rowOff>
    </xdr:from>
    <xdr:to>
      <xdr:col>64</xdr:col>
      <xdr:colOff>152400</xdr:colOff>
      <xdr:row>62</xdr:row>
      <xdr:rowOff>103523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63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88300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7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29,30</a:t>
          </a:r>
          <a:r>
            <a:rPr kumimoji="1" lang="ja-JP" altLang="en-US" sz="1300">
              <a:latin typeface="ＭＳ Ｐゴシック" panose="020B0600070205080204" pitchFamily="50" charset="-128"/>
              <a:ea typeface="ＭＳ Ｐゴシック" panose="020B0600070205080204" pitchFamily="50" charset="-128"/>
            </a:rPr>
            <a:t>年度に辺地債・一廃債を、平成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年度に緊防債を起債したため</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となった。令和元年度は、平成</a:t>
          </a:r>
          <a:r>
            <a:rPr kumimoji="1" lang="en-US" altLang="ja-JP" sz="1300">
              <a:latin typeface="ＭＳ Ｐゴシック" panose="020B0600070205080204" pitchFamily="50" charset="-128"/>
              <a:ea typeface="ＭＳ Ｐゴシック" panose="020B0600070205080204" pitchFamily="50" charset="-128"/>
            </a:rPr>
            <a:t>29,30</a:t>
          </a:r>
          <a:r>
            <a:rPr kumimoji="1" lang="ja-JP" altLang="en-US" sz="1300">
              <a:latin typeface="ＭＳ Ｐゴシック" panose="020B0600070205080204" pitchFamily="50" charset="-128"/>
              <a:ea typeface="ＭＳ Ｐゴシック" panose="020B0600070205080204" pitchFamily="50" charset="-128"/>
            </a:rPr>
            <a:t>年度の起債の元金償還が開始した為、</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％に悪化。令和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年度は、令和２年度に起債した簡水債、辺地債の元金償還が開始した為、</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％に悪化している。令和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年度以降の起債は臨時財政対策債のみとなっており、令和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年度はほぼ横ばいに推移している。</a:t>
          </a:r>
        </a:p>
        <a:p>
          <a:r>
            <a:rPr kumimoji="1" lang="ja-JP" altLang="en-US" sz="1300">
              <a:latin typeface="ＭＳ Ｐゴシック" panose="020B0600070205080204" pitchFamily="50" charset="-128"/>
              <a:ea typeface="ＭＳ Ｐゴシック" panose="020B0600070205080204" pitchFamily="50" charset="-128"/>
            </a:rPr>
            <a:t>　今後、焼却施設建設に為の一般廃棄物事業債の起債により比率の悪化が見込まれる。起債額を必要最小限にすることにより、公債費負担の軽減を図る。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100330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41</xdr:row>
      <xdr:rowOff>68156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769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118956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0456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将来負担比率はマイナス値となっている。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年代当初に基金積み増しを行ったからである。今後大型の事業が予定されており、悪化が見込まれるが、なるべく基金の積み増しを実施するとともに基金の取り崩しを避け、将来負担の軽減を図る。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
307
4.04
1,637,608
1,465,978
171,630
448,363
382,249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類似団体内中、最下位水準となっている。</a:t>
          </a:r>
        </a:p>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の改善となっているが、前年度に引続きごみ事業を職員が対応しており、職員不足解消の為に新規採用を行う必要がある。ごみ事業については島内に受託事業者が無く、職員数削減を進める事が難しい状況にある。</a:t>
          </a:r>
        </a:p>
        <a:p>
          <a:r>
            <a:rPr kumimoji="1" lang="ja-JP" altLang="en-US" sz="1300">
              <a:latin typeface="ＭＳ Ｐゴシック" panose="020B0600070205080204" pitchFamily="50" charset="-128"/>
              <a:ea typeface="ＭＳ Ｐゴシック" panose="020B0600070205080204" pitchFamily="50" charset="-128"/>
            </a:rPr>
            <a:t>　今後、職員の新陳代謝や手当の支給率見直し、人事院勧告に沿った給与改定等により人件費抑制を図る。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66040</xdr:rowOff>
    </xdr:from>
    <xdr:to>
      <xdr:col>24</xdr:col>
      <xdr:colOff>25400</xdr:colOff>
      <xdr:row>41</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240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41</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08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8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165100</xdr:rowOff>
    </xdr:from>
    <xdr:to>
      <xdr:col>11</xdr:col>
      <xdr:colOff>9525</xdr:colOff>
      <xdr:row>40</xdr:row>
      <xdr:rowOff>107950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51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xdr:rowOff>
    </xdr:from>
    <xdr:to>
      <xdr:col>24</xdr:col>
      <xdr:colOff>76200</xdr:colOff>
      <xdr:row>40</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95267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144780</xdr:rowOff>
    </xdr:from>
    <xdr:to>
      <xdr:col>20</xdr:col>
      <xdr:colOff>38100</xdr:colOff>
      <xdr:row>41</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8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57150</xdr:rowOff>
    </xdr:from>
    <xdr:to>
      <xdr:col>11</xdr:col>
      <xdr:colOff>60325</xdr:colOff>
      <xdr:row>40</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0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114300</xdr:rowOff>
    </xdr:from>
    <xdr:to>
      <xdr:col>6</xdr:col>
      <xdr:colOff>171450</xdr:colOff>
      <xdr:row>40</xdr:row>
      <xdr:rowOff>44450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29227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昨年とほぼ同水準となっている。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今後、デジタル化によりシステムに係るコスト等の増加が見込まれるが、引き続き不必要な物品購入を削減することによる物件費の抑制を図る。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40132</xdr:rowOff>
    </xdr:from>
    <xdr:to>
      <xdr:col>82</xdr:col>
      <xdr:colOff>107950</xdr:colOff>
      <xdr:row>14</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44043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144289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87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17</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550160"/>
          <a:ext cx="889000" cy="50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17</xdr:row>
      <xdr:rowOff>143002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426716"/>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16</xdr:row>
      <xdr:rowOff>154432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426716"/>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160782</xdr:rowOff>
    </xdr:from>
    <xdr:to>
      <xdr:col>82</xdr:col>
      <xdr:colOff>158750</xdr:colOff>
      <xdr:row>14</xdr:row>
      <xdr:rowOff>90932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3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69359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29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99060</xdr:rowOff>
    </xdr:from>
    <xdr:to>
      <xdr:col>78</xdr:col>
      <xdr:colOff>120650</xdr:colOff>
      <xdr:row>15</xdr:row>
      <xdr:rowOff>29210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39387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103632</xdr:rowOff>
    </xdr:from>
    <xdr:to>
      <xdr:col>65</xdr:col>
      <xdr:colOff>53975</xdr:colOff>
      <xdr:row>17</xdr:row>
      <xdr:rowOff>33782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43959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ほぼ毎年、支出額の増加がみられないために比率の増減はほぼ無いが、今後老人福祉での増が見込まれる。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53</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令和２年度は簡水施設更新事業に一般財源を充当しており、経常経費にはその他特定財源を充当している為、改善しているように見えている。今後、施設の老朽化による維持補修費の増が予想される。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公共施設等総合管理計画を元に大規模改修を計画的に実施し、基金の取崩し等を行い、一般会計から特別会計への繰出金の抑制を行っていく。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96520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68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96520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82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xdr:rowOff>
    </xdr:from>
    <xdr:to>
      <xdr:col>73</xdr:col>
      <xdr:colOff>180975</xdr:colOff>
      <xdr:row>56</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2633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57</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26338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45720</xdr:rowOff>
    </xdr:from>
    <xdr:to>
      <xdr:col>82</xdr:col>
      <xdr:colOff>158750</xdr:colOff>
      <xdr:row>56</xdr:row>
      <xdr:rowOff>147320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62247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125730</xdr:rowOff>
    </xdr:from>
    <xdr:to>
      <xdr:col>69</xdr:col>
      <xdr:colOff>142875</xdr:colOff>
      <xdr:row>54</xdr:row>
      <xdr:rowOff>55880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66057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令和６年度より公営企業化により増加する見込みであるため、公営企業の経営健全化も含め、補助項目・比率等の見直しを行い歳出抑制を図る。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36</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08431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36</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96087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74422</xdr:rowOff>
    </xdr:from>
    <xdr:to>
      <xdr:col>73</xdr:col>
      <xdr:colOff>180975</xdr:colOff>
      <xdr:row>34</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732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74422</xdr:rowOff>
    </xdr:from>
    <xdr:to>
      <xdr:col>69</xdr:col>
      <xdr:colOff>92075</xdr:colOff>
      <xdr:row>34</xdr:row>
      <xdr:rowOff>131572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732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80772</xdr:rowOff>
    </xdr:from>
    <xdr:to>
      <xdr:col>74</xdr:col>
      <xdr:colOff>31750</xdr:colOff>
      <xdr:row>35</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21099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23622</xdr:rowOff>
    </xdr:from>
    <xdr:to>
      <xdr:col>69</xdr:col>
      <xdr:colOff>142875</xdr:colOff>
      <xdr:row>33</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135399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類似団体中上位水準となっている。これは平成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年度に繰上償還を実施したことや起債を臨時財政対策債のみに制限したことにより地方債残高が減少していることによるものである。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今後、令和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年度にかけて大型の事業が予定されており、悪化が見込まれるが起債を最小限度とすることにより公債費の増加を避ける。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111760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552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96520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36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111760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362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057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60960</xdr:rowOff>
    </xdr:from>
    <xdr:to>
      <xdr:col>24</xdr:col>
      <xdr:colOff>76200</xdr:colOff>
      <xdr:row>75</xdr:row>
      <xdr:rowOff>162561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77487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60960</xdr:rowOff>
    </xdr:from>
    <xdr:to>
      <xdr:col>11</xdr:col>
      <xdr:colOff>60325</xdr:colOff>
      <xdr:row>75</xdr:row>
      <xdr:rowOff>162561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経常経費比率中、公債費以外の比率を占める割合は大きい。令和２年度は臨時経費に多くの一般財源を充当しており、経常経費にはその他特定財源を充当している為、改善しているように見えている。</a:t>
          </a:r>
        </a:p>
        <a:p>
          <a:r>
            <a:rPr kumimoji="1" lang="ja-JP" altLang="en-US" sz="1300">
              <a:latin typeface="ＭＳ Ｐゴシック" panose="020B0600070205080204" pitchFamily="50" charset="-128"/>
              <a:ea typeface="ＭＳ Ｐゴシック" panose="020B0600070205080204" pitchFamily="50" charset="-128"/>
            </a:rPr>
            <a:t>　比率の大きい人件費については、職員の新陳代謝や諸手当の見直し、人事院勧告に沿った給与水準の適正化を図る。</a:t>
          </a:r>
        </a:p>
        <a:p>
          <a:r>
            <a:rPr kumimoji="1" lang="ja-JP" altLang="en-US" sz="1300">
              <a:latin typeface="ＭＳ Ｐゴシック" panose="020B0600070205080204" pitchFamily="50" charset="-128"/>
              <a:ea typeface="ＭＳ Ｐゴシック" panose="020B0600070205080204" pitchFamily="50" charset="-128"/>
            </a:rPr>
            <a:t>　物件費については、不要な物品購入の抑制により歳出を減らす事で、経常収支比率の改善を図る。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11068</xdr:rowOff>
    </xdr:from>
    <xdr:to>
      <xdr:col>82</xdr:col>
      <xdr:colOff>107950</xdr:colOff>
      <xdr:row>78</xdr:row>
      <xdr:rowOff>162923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12718"/>
          <a:ext cx="8382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162923</xdr:rowOff>
    </xdr:from>
    <xdr:to>
      <xdr:col>78</xdr:col>
      <xdr:colOff>69850</xdr:colOff>
      <xdr:row>79</xdr:row>
      <xdr:rowOff>11068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53602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107406</xdr:rowOff>
    </xdr:from>
    <xdr:to>
      <xdr:col>73</xdr:col>
      <xdr:colOff>180975</xdr:colOff>
      <xdr:row>79</xdr:row>
      <xdr:rowOff>11068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794706"/>
          <a:ext cx="889000" cy="76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107406</xdr:rowOff>
    </xdr:from>
    <xdr:to>
      <xdr:col>69</xdr:col>
      <xdr:colOff>92075</xdr:colOff>
      <xdr:row>78</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794706"/>
          <a:ext cx="889000" cy="63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154413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5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148245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0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112123</xdr:rowOff>
    </xdr:from>
    <xdr:to>
      <xdr:col>78</xdr:col>
      <xdr:colOff>120650</xdr:colOff>
      <xdr:row>79</xdr:row>
      <xdr:rowOff>42273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8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27050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71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131718</xdr:rowOff>
    </xdr:from>
    <xdr:to>
      <xdr:col>74</xdr:col>
      <xdr:colOff>31750</xdr:colOff>
      <xdr:row>79</xdr:row>
      <xdr:rowOff>61868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46645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56606</xdr:rowOff>
    </xdr:from>
    <xdr:to>
      <xdr:col>69</xdr:col>
      <xdr:colOff>142875</xdr:colOff>
      <xdr:row>74</xdr:row>
      <xdr:rowOff>158206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4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168383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1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37199</xdr:rowOff>
    </xdr:from>
    <xdr:to>
      <xdr:col>29</xdr:col>
      <xdr:colOff>127000</xdr:colOff>
      <xdr:row>14</xdr:row>
      <xdr:rowOff>55374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003800" y="2485124"/>
          <a:ext cx="647700" cy="1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37199</xdr:rowOff>
    </xdr:from>
    <xdr:to>
      <xdr:col>26</xdr:col>
      <xdr:colOff>50800</xdr:colOff>
      <xdr:row>14</xdr:row>
      <xdr:rowOff>156013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485124"/>
          <a:ext cx="698500" cy="118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156013</xdr:rowOff>
    </xdr:from>
    <xdr:to>
      <xdr:col>22</xdr:col>
      <xdr:colOff>114300</xdr:colOff>
      <xdr:row>15</xdr:row>
      <xdr:rowOff>14154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603938"/>
          <a:ext cx="698500" cy="2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14154</xdr:rowOff>
    </xdr:from>
    <xdr:to>
      <xdr:col>18</xdr:col>
      <xdr:colOff>177800</xdr:colOff>
      <xdr:row>15</xdr:row>
      <xdr:rowOff>43376</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633529"/>
          <a:ext cx="698500" cy="2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4574</xdr:rowOff>
    </xdr:from>
    <xdr:to>
      <xdr:col>29</xdr:col>
      <xdr:colOff>177800</xdr:colOff>
      <xdr:row>14</xdr:row>
      <xdr:rowOff>106174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45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21101</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29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157849</xdr:rowOff>
    </xdr:from>
    <xdr:to>
      <xdr:col>26</xdr:col>
      <xdr:colOff>101600</xdr:colOff>
      <xdr:row>14</xdr:row>
      <xdr:rowOff>87999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43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98176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203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105213</xdr:rowOff>
    </xdr:from>
    <xdr:to>
      <xdr:col>22</xdr:col>
      <xdr:colOff>165100</xdr:colOff>
      <xdr:row>15</xdr:row>
      <xdr:rowOff>35363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55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45540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32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134804</xdr:rowOff>
    </xdr:from>
    <xdr:to>
      <xdr:col>19</xdr:col>
      <xdr:colOff>38100</xdr:colOff>
      <xdr:row>15</xdr:row>
      <xdr:rowOff>64954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582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75131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35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164026</xdr:rowOff>
    </xdr:from>
    <xdr:to>
      <xdr:col>15</xdr:col>
      <xdr:colOff>101600</xdr:colOff>
      <xdr:row>15</xdr:row>
      <xdr:rowOff>94176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61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104353</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38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219594</xdr:rowOff>
    </xdr:from>
    <xdr:to>
      <xdr:col>29</xdr:col>
      <xdr:colOff>127000</xdr:colOff>
      <xdr:row>35</xdr:row>
      <xdr:rowOff>239209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29944"/>
          <a:ext cx="647700" cy="19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232175</xdr:rowOff>
    </xdr:from>
    <xdr:to>
      <xdr:col>26</xdr:col>
      <xdr:colOff>50800</xdr:colOff>
      <xdr:row>35</xdr:row>
      <xdr:rowOff>239209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42525"/>
          <a:ext cx="698500" cy="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232175</xdr:rowOff>
    </xdr:from>
    <xdr:to>
      <xdr:col>22</xdr:col>
      <xdr:colOff>114300</xdr:colOff>
      <xdr:row>35</xdr:row>
      <xdr:rowOff>315324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42525"/>
          <a:ext cx="698500" cy="8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315324</xdr:rowOff>
    </xdr:from>
    <xdr:to>
      <xdr:col>18</xdr:col>
      <xdr:colOff>177800</xdr:colOff>
      <xdr:row>35</xdr:row>
      <xdr:rowOff>339034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25674"/>
          <a:ext cx="698500" cy="23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168794</xdr:rowOff>
    </xdr:from>
    <xdr:to>
      <xdr:col>29</xdr:col>
      <xdr:colOff>177800</xdr:colOff>
      <xdr:row>35</xdr:row>
      <xdr:rowOff>270394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9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13871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188409</xdr:rowOff>
    </xdr:from>
    <xdr:to>
      <xdr:col>26</xdr:col>
      <xdr:colOff>101600</xdr:colOff>
      <xdr:row>35</xdr:row>
      <xdr:rowOff>290009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9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300186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6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181375</xdr:rowOff>
    </xdr:from>
    <xdr:to>
      <xdr:col>22</xdr:col>
      <xdr:colOff>165100</xdr:colOff>
      <xdr:row>35</xdr:row>
      <xdr:rowOff>282975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9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293152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264524</xdr:rowOff>
    </xdr:from>
    <xdr:to>
      <xdr:col>19</xdr:col>
      <xdr:colOff>38100</xdr:colOff>
      <xdr:row>36</xdr:row>
      <xdr:rowOff>23224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4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4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288234</xdr:rowOff>
    </xdr:from>
    <xdr:to>
      <xdr:col>15</xdr:col>
      <xdr:colOff>101600</xdr:colOff>
      <xdr:row>36</xdr:row>
      <xdr:rowOff>46934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98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57111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6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
307
4.04
1,637,608
1,465,978
171,630
448,363
382,249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134204</xdr:rowOff>
    </xdr:from>
    <xdr:to>
      <xdr:col>24</xdr:col>
      <xdr:colOff>63500</xdr:colOff>
      <xdr:row>31</xdr:row>
      <xdr:rowOff>139424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5449154"/>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134204</xdr:rowOff>
    </xdr:from>
    <xdr:to>
      <xdr:col>19</xdr:col>
      <xdr:colOff>177800</xdr:colOff>
      <xdr:row>32</xdr:row>
      <xdr:rowOff>24948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449154"/>
          <a:ext cx="889000" cy="6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24948</xdr:rowOff>
    </xdr:from>
    <xdr:to>
      <xdr:col>15</xdr:col>
      <xdr:colOff>50800</xdr:colOff>
      <xdr:row>32</xdr:row>
      <xdr:rowOff>129829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511348"/>
          <a:ext cx="889000" cy="10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129829</xdr:rowOff>
    </xdr:from>
    <xdr:to>
      <xdr:col>10</xdr:col>
      <xdr:colOff>114300</xdr:colOff>
      <xdr:row>33</xdr:row>
      <xdr:rowOff>40233</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616229"/>
          <a:ext cx="889000" cy="8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88624</xdr:rowOff>
    </xdr:from>
    <xdr:to>
      <xdr:col>24</xdr:col>
      <xdr:colOff>114300</xdr:colOff>
      <xdr:row>32</xdr:row>
      <xdr:rowOff>18774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4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111501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25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83404</xdr:rowOff>
    </xdr:from>
    <xdr:to>
      <xdr:col>20</xdr:col>
      <xdr:colOff>38100</xdr:colOff>
      <xdr:row>32</xdr:row>
      <xdr:rowOff>13554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3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30081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17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145598</xdr:rowOff>
    </xdr:from>
    <xdr:to>
      <xdr:col>15</xdr:col>
      <xdr:colOff>101600</xdr:colOff>
      <xdr:row>32</xdr:row>
      <xdr:rowOff>75748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4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92275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2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79029</xdr:rowOff>
    </xdr:from>
    <xdr:to>
      <xdr:col>10</xdr:col>
      <xdr:colOff>165100</xdr:colOff>
      <xdr:row>33</xdr:row>
      <xdr:rowOff>9179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5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25706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34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160883</xdr:rowOff>
    </xdr:from>
    <xdr:to>
      <xdr:col>6</xdr:col>
      <xdr:colOff>38100</xdr:colOff>
      <xdr:row>33</xdr:row>
      <xdr:rowOff>91033</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6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107560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42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61361</xdr:rowOff>
    </xdr:from>
    <xdr:to>
      <xdr:col>24</xdr:col>
      <xdr:colOff>63500</xdr:colOff>
      <xdr:row>53</xdr:row>
      <xdr:rowOff>24731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76761"/>
          <a:ext cx="838200" cy="13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24731</xdr:rowOff>
    </xdr:from>
    <xdr:to>
      <xdr:col>19</xdr:col>
      <xdr:colOff>177800</xdr:colOff>
      <xdr:row>53</xdr:row>
      <xdr:rowOff>51201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11581"/>
          <a:ext cx="889000" cy="2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51201</xdr:rowOff>
    </xdr:from>
    <xdr:to>
      <xdr:col>15</xdr:col>
      <xdr:colOff>50800</xdr:colOff>
      <xdr:row>53</xdr:row>
      <xdr:rowOff>140423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138051"/>
          <a:ext cx="889000" cy="8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140423</xdr:rowOff>
    </xdr:from>
    <xdr:to>
      <xdr:col>10</xdr:col>
      <xdr:colOff>114300</xdr:colOff>
      <xdr:row>54</xdr:row>
      <xdr:rowOff>61233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227273"/>
          <a:ext cx="889000" cy="9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10561</xdr:rowOff>
    </xdr:from>
    <xdr:to>
      <xdr:col>24</xdr:col>
      <xdr:colOff>114300</xdr:colOff>
      <xdr:row>52</xdr:row>
      <xdr:rowOff>112161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9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33438</xdr:rowOff>
    </xdr:from>
    <xdr:ext cx="690189"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773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145381</xdr:rowOff>
    </xdr:from>
    <xdr:to>
      <xdr:col>20</xdr:col>
      <xdr:colOff>38100</xdr:colOff>
      <xdr:row>53</xdr:row>
      <xdr:rowOff>75531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92058</xdr:rowOff>
    </xdr:from>
    <xdr:ext cx="690189"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52205" y="88360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401</xdr:rowOff>
    </xdr:from>
    <xdr:to>
      <xdr:col>15</xdr:col>
      <xdr:colOff>101600</xdr:colOff>
      <xdr:row>53</xdr:row>
      <xdr:rowOff>102001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0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118528</xdr:rowOff>
    </xdr:from>
    <xdr:ext cx="690189"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563205" y="88624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89623</xdr:rowOff>
    </xdr:from>
    <xdr:to>
      <xdr:col>10</xdr:col>
      <xdr:colOff>165100</xdr:colOff>
      <xdr:row>54</xdr:row>
      <xdr:rowOff>19773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1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36300</xdr:rowOff>
    </xdr:from>
    <xdr:ext cx="690189"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674205" y="8951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10433</xdr:rowOff>
    </xdr:from>
    <xdr:to>
      <xdr:col>6</xdr:col>
      <xdr:colOff>38100</xdr:colOff>
      <xdr:row>54</xdr:row>
      <xdr:rowOff>112033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2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128560</xdr:rowOff>
    </xdr:from>
    <xdr:ext cx="690189"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785205" y="9043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106836</xdr:rowOff>
    </xdr:from>
    <xdr:to>
      <xdr:col>24</xdr:col>
      <xdr:colOff>63500</xdr:colOff>
      <xdr:row>75</xdr:row>
      <xdr:rowOff>27700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279786"/>
          <a:ext cx="838200" cy="60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27700</xdr:rowOff>
    </xdr:from>
    <xdr:to>
      <xdr:col>19</xdr:col>
      <xdr:colOff>177800</xdr:colOff>
      <xdr:row>75</xdr:row>
      <xdr:rowOff>50656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886450"/>
          <a:ext cx="889000" cy="2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59279</xdr:rowOff>
    </xdr:from>
    <xdr:to>
      <xdr:col>15</xdr:col>
      <xdr:colOff>50800</xdr:colOff>
      <xdr:row>75</xdr:row>
      <xdr:rowOff>50656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746579"/>
          <a:ext cx="889000" cy="16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59279</xdr:rowOff>
    </xdr:from>
    <xdr:to>
      <xdr:col>10</xdr:col>
      <xdr:colOff>114300</xdr:colOff>
      <xdr:row>74</xdr:row>
      <xdr:rowOff>64276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746579"/>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56036</xdr:rowOff>
    </xdr:from>
    <xdr:to>
      <xdr:col>24</xdr:col>
      <xdr:colOff>114300</xdr:colOff>
      <xdr:row>71</xdr:row>
      <xdr:rowOff>157636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2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9063</xdr:rowOff>
    </xdr:from>
    <xdr:ext cx="599010"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1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148350</xdr:rowOff>
    </xdr:from>
    <xdr:to>
      <xdr:col>20</xdr:col>
      <xdr:colOff>38100</xdr:colOff>
      <xdr:row>75</xdr:row>
      <xdr:rowOff>78500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95027</xdr:rowOff>
    </xdr:from>
    <xdr:ext cx="59901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497795" y="1261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171306</xdr:rowOff>
    </xdr:from>
    <xdr:to>
      <xdr:col>15</xdr:col>
      <xdr:colOff>101600</xdr:colOff>
      <xdr:row>75</xdr:row>
      <xdr:rowOff>101456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5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117983</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08795" y="1263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8479</xdr:rowOff>
    </xdr:from>
    <xdr:to>
      <xdr:col>10</xdr:col>
      <xdr:colOff>165100</xdr:colOff>
      <xdr:row>74</xdr:row>
      <xdr:rowOff>110079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6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126606</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19795" y="1247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13476</xdr:rowOff>
    </xdr:from>
    <xdr:to>
      <xdr:col>6</xdr:col>
      <xdr:colOff>38100</xdr:colOff>
      <xdr:row>74</xdr:row>
      <xdr:rowOff>115076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7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131603</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30795" y="1247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53792</xdr:rowOff>
    </xdr:from>
    <xdr:to>
      <xdr:col>24</xdr:col>
      <xdr:colOff>63500</xdr:colOff>
      <xdr:row>96</xdr:row>
      <xdr:rowOff>115971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512992"/>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57603</xdr:rowOff>
    </xdr:from>
    <xdr:to>
      <xdr:col>19</xdr:col>
      <xdr:colOff>177800</xdr:colOff>
      <xdr:row>96</xdr:row>
      <xdr:rowOff>115971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516803"/>
          <a:ext cx="889000" cy="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57603</xdr:rowOff>
    </xdr:from>
    <xdr:to>
      <xdr:col>15</xdr:col>
      <xdr:colOff>50800</xdr:colOff>
      <xdr:row>97</xdr:row>
      <xdr:rowOff>29454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516803"/>
          <a:ext cx="889000" cy="1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29454</xdr:rowOff>
    </xdr:from>
    <xdr:to>
      <xdr:col>10</xdr:col>
      <xdr:colOff>114300</xdr:colOff>
      <xdr:row>97</xdr:row>
      <xdr:rowOff>85133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60104"/>
          <a:ext cx="889000" cy="5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2992</xdr:rowOff>
    </xdr:from>
    <xdr:to>
      <xdr:col>24</xdr:col>
      <xdr:colOff>114300</xdr:colOff>
      <xdr:row>96</xdr:row>
      <xdr:rowOff>104592</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152869</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4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65171</xdr:rowOff>
    </xdr:from>
    <xdr:to>
      <xdr:col>20</xdr:col>
      <xdr:colOff>38100</xdr:colOff>
      <xdr:row>96</xdr:row>
      <xdr:rowOff>166771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2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157898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6803</xdr:rowOff>
    </xdr:from>
    <xdr:to>
      <xdr:col>15</xdr:col>
      <xdr:colOff>101600</xdr:colOff>
      <xdr:row>96</xdr:row>
      <xdr:rowOff>108403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99530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5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150104</xdr:rowOff>
    </xdr:from>
    <xdr:to>
      <xdr:col>10</xdr:col>
      <xdr:colOff>165100</xdr:colOff>
      <xdr:row>97</xdr:row>
      <xdr:rowOff>80254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6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71381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34333</xdr:rowOff>
    </xdr:from>
    <xdr:to>
      <xdr:col>6</xdr:col>
      <xdr:colOff>38100</xdr:colOff>
      <xdr:row>97</xdr:row>
      <xdr:rowOff>135933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6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127060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5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14134</xdr:rowOff>
    </xdr:from>
    <xdr:to>
      <xdr:col>55</xdr:col>
      <xdr:colOff>0</xdr:colOff>
      <xdr:row>35</xdr:row>
      <xdr:rowOff>34259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014884"/>
          <a:ext cx="838200" cy="2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14134</xdr:rowOff>
    </xdr:from>
    <xdr:to>
      <xdr:col>50</xdr:col>
      <xdr:colOff>114300</xdr:colOff>
      <xdr:row>36</xdr:row>
      <xdr:rowOff>68074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014884"/>
          <a:ext cx="889000" cy="2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161634</xdr:rowOff>
    </xdr:from>
    <xdr:to>
      <xdr:col>45</xdr:col>
      <xdr:colOff>177800</xdr:colOff>
      <xdr:row>36</xdr:row>
      <xdr:rowOff>68074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162384"/>
          <a:ext cx="889000" cy="7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161634</xdr:rowOff>
    </xdr:from>
    <xdr:to>
      <xdr:col>41</xdr:col>
      <xdr:colOff>50800</xdr:colOff>
      <xdr:row>36</xdr:row>
      <xdr:rowOff>87085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162384"/>
          <a:ext cx="889000" cy="9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154909</xdr:rowOff>
    </xdr:from>
    <xdr:to>
      <xdr:col>55</xdr:col>
      <xdr:colOff>50800</xdr:colOff>
      <xdr:row>35</xdr:row>
      <xdr:rowOff>85059</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598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6336</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83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134784</xdr:rowOff>
    </xdr:from>
    <xdr:to>
      <xdr:col>50</xdr:col>
      <xdr:colOff>165100</xdr:colOff>
      <xdr:row>35</xdr:row>
      <xdr:rowOff>64934</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59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81461</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73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17274</xdr:rowOff>
    </xdr:from>
    <xdr:to>
      <xdr:col>46</xdr:col>
      <xdr:colOff>38100</xdr:colOff>
      <xdr:row>36</xdr:row>
      <xdr:rowOff>118874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1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135401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96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110834</xdr:rowOff>
    </xdr:from>
    <xdr:to>
      <xdr:col>41</xdr:col>
      <xdr:colOff>101600</xdr:colOff>
      <xdr:row>36</xdr:row>
      <xdr:rowOff>40984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1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57511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88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36285</xdr:rowOff>
    </xdr:from>
    <xdr:to>
      <xdr:col>36</xdr:col>
      <xdr:colOff>165100</xdr:colOff>
      <xdr:row>36</xdr:row>
      <xdr:rowOff>137885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154412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598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104273</xdr:rowOff>
    </xdr:from>
    <xdr:to>
      <xdr:col>55</xdr:col>
      <xdr:colOff>0</xdr:colOff>
      <xdr:row>58</xdr:row>
      <xdr:rowOff>60051</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876923"/>
          <a:ext cx="838200" cy="1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104273</xdr:rowOff>
    </xdr:from>
    <xdr:to>
      <xdr:col>50</xdr:col>
      <xdr:colOff>114300</xdr:colOff>
      <xdr:row>58</xdr:row>
      <xdr:rowOff>92549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876923"/>
          <a:ext cx="889000" cy="15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114750</xdr:rowOff>
    </xdr:from>
    <xdr:to>
      <xdr:col>45</xdr:col>
      <xdr:colOff>177800</xdr:colOff>
      <xdr:row>58</xdr:row>
      <xdr:rowOff>92549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887400"/>
          <a:ext cx="889000" cy="14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114750</xdr:rowOff>
    </xdr:from>
    <xdr:to>
      <xdr:col>41</xdr:col>
      <xdr:colOff>50800</xdr:colOff>
      <xdr:row>58</xdr:row>
      <xdr:rowOff>24213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887400"/>
          <a:ext cx="889000" cy="8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9251</xdr:rowOff>
    </xdr:from>
    <xdr:to>
      <xdr:col>55</xdr:col>
      <xdr:colOff>50800</xdr:colOff>
      <xdr:row>58</xdr:row>
      <xdr:rowOff>110851</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140078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53473</xdr:rowOff>
    </xdr:from>
    <xdr:to>
      <xdr:col>50</xdr:col>
      <xdr:colOff>165100</xdr:colOff>
      <xdr:row>57</xdr:row>
      <xdr:rowOff>155073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60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41749</xdr:rowOff>
    </xdr:from>
    <xdr:to>
      <xdr:col>46</xdr:col>
      <xdr:colOff>38100</xdr:colOff>
      <xdr:row>58</xdr:row>
      <xdr:rowOff>143349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8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134476</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7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63950</xdr:rowOff>
    </xdr:from>
    <xdr:to>
      <xdr:col>41</xdr:col>
      <xdr:colOff>101600</xdr:colOff>
      <xdr:row>57</xdr:row>
      <xdr:rowOff>165550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8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10627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1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144863</xdr:rowOff>
    </xdr:from>
    <xdr:to>
      <xdr:col>36</xdr:col>
      <xdr:colOff>165100</xdr:colOff>
      <xdr:row>58</xdr:row>
      <xdr:rowOff>75013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91540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9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70054</xdr:rowOff>
    </xdr:from>
    <xdr:to>
      <xdr:col>55</xdr:col>
      <xdr:colOff>0</xdr:colOff>
      <xdr:row>77</xdr:row>
      <xdr:rowOff>157533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2928804"/>
          <a:ext cx="838200" cy="43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70054</xdr:rowOff>
    </xdr:from>
    <xdr:to>
      <xdr:col>50</xdr:col>
      <xdr:colOff>114300</xdr:colOff>
      <xdr:row>78</xdr:row>
      <xdr:rowOff>46478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2928804"/>
          <a:ext cx="889000" cy="49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154071</xdr:rowOff>
    </xdr:from>
    <xdr:to>
      <xdr:col>45</xdr:col>
      <xdr:colOff>177800</xdr:colOff>
      <xdr:row>78</xdr:row>
      <xdr:rowOff>46478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55721"/>
          <a:ext cx="889000" cy="6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154071</xdr:rowOff>
    </xdr:from>
    <xdr:to>
      <xdr:col>41</xdr:col>
      <xdr:colOff>50800</xdr:colOff>
      <xdr:row>78</xdr:row>
      <xdr:rowOff>37770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55721"/>
          <a:ext cx="889000" cy="5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74674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44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106733</xdr:rowOff>
    </xdr:from>
    <xdr:to>
      <xdr:col>55</xdr:col>
      <xdr:colOff>50800</xdr:colOff>
      <xdr:row>78</xdr:row>
      <xdr:rowOff>36883</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0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129610</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5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19254</xdr:rowOff>
    </xdr:from>
    <xdr:to>
      <xdr:col>50</xdr:col>
      <xdr:colOff>165100</xdr:colOff>
      <xdr:row>75</xdr:row>
      <xdr:rowOff>120854</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287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137381</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65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167128</xdr:rowOff>
    </xdr:from>
    <xdr:to>
      <xdr:col>46</xdr:col>
      <xdr:colOff>38100</xdr:colOff>
      <xdr:row>78</xdr:row>
      <xdr:rowOff>97278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88405</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46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103271</xdr:rowOff>
    </xdr:from>
    <xdr:to>
      <xdr:col>41</xdr:col>
      <xdr:colOff>101600</xdr:colOff>
      <xdr:row>78</xdr:row>
      <xdr:rowOff>33421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49948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8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158420</xdr:rowOff>
    </xdr:from>
    <xdr:to>
      <xdr:col>36</xdr:col>
      <xdr:colOff>165100</xdr:colOff>
      <xdr:row>78</xdr:row>
      <xdr:rowOff>88570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79697</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5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85699</xdr:rowOff>
    </xdr:from>
    <xdr:to>
      <xdr:col>55</xdr:col>
      <xdr:colOff>0</xdr:colOff>
      <xdr:row>98</xdr:row>
      <xdr:rowOff>110320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87799"/>
          <a:ext cx="8382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85699</xdr:rowOff>
    </xdr:from>
    <xdr:to>
      <xdr:col>50</xdr:col>
      <xdr:colOff>114300</xdr:colOff>
      <xdr:row>98</xdr:row>
      <xdr:rowOff>122754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87799"/>
          <a:ext cx="889000" cy="3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70535</xdr:rowOff>
    </xdr:from>
    <xdr:to>
      <xdr:col>45</xdr:col>
      <xdr:colOff>177800</xdr:colOff>
      <xdr:row>98</xdr:row>
      <xdr:rowOff>122754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872635"/>
          <a:ext cx="889000" cy="5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62643</xdr:rowOff>
    </xdr:from>
    <xdr:to>
      <xdr:col>41</xdr:col>
      <xdr:colOff>50800</xdr:colOff>
      <xdr:row>98</xdr:row>
      <xdr:rowOff>70535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864743"/>
          <a:ext cx="889000" cy="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59520</xdr:rowOff>
    </xdr:from>
    <xdr:to>
      <xdr:col>55</xdr:col>
      <xdr:colOff>50800</xdr:colOff>
      <xdr:row>98</xdr:row>
      <xdr:rowOff>161120</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34899</xdr:rowOff>
    </xdr:from>
    <xdr:to>
      <xdr:col>50</xdr:col>
      <xdr:colOff>165100</xdr:colOff>
      <xdr:row>98</xdr:row>
      <xdr:rowOff>136499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3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153026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1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71954</xdr:rowOff>
    </xdr:from>
    <xdr:to>
      <xdr:col>46</xdr:col>
      <xdr:colOff>38100</xdr:colOff>
      <xdr:row>99</xdr:row>
      <xdr:rowOff>2104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164681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19735</xdr:rowOff>
    </xdr:from>
    <xdr:to>
      <xdr:col>41</xdr:col>
      <xdr:colOff>101600</xdr:colOff>
      <xdr:row>98</xdr:row>
      <xdr:rowOff>121335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2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137862</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11843</xdr:rowOff>
    </xdr:from>
    <xdr:to>
      <xdr:col>36</xdr:col>
      <xdr:colOff>165100</xdr:colOff>
      <xdr:row>98</xdr:row>
      <xdr:rowOff>113443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129970</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58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46774</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61874"/>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19826</xdr:rowOff>
    </xdr:from>
    <xdr:to>
      <xdr:col>71</xdr:col>
      <xdr:colOff>177800</xdr:colOff>
      <xdr:row>38</xdr:row>
      <xdr:rowOff>46774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363476"/>
          <a:ext cx="889000" cy="19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167424</xdr:rowOff>
    </xdr:from>
    <xdr:to>
      <xdr:col>72</xdr:col>
      <xdr:colOff>38100</xdr:colOff>
      <xdr:row>38</xdr:row>
      <xdr:rowOff>97574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114101</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8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140476</xdr:rowOff>
    </xdr:from>
    <xdr:to>
      <xdr:col>67</xdr:col>
      <xdr:colOff>101600</xdr:colOff>
      <xdr:row>37</xdr:row>
      <xdr:rowOff>70626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3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87153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0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49005</xdr:rowOff>
    </xdr:from>
    <xdr:to>
      <xdr:col>85</xdr:col>
      <xdr:colOff>127000</xdr:colOff>
      <xdr:row>77</xdr:row>
      <xdr:rowOff>56888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250655"/>
          <a:ext cx="8382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49005</xdr:rowOff>
    </xdr:from>
    <xdr:to>
      <xdr:col>81</xdr:col>
      <xdr:colOff>50800</xdr:colOff>
      <xdr:row>77</xdr:row>
      <xdr:rowOff>61641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250655"/>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61641</xdr:rowOff>
    </xdr:from>
    <xdr:to>
      <xdr:col>76</xdr:col>
      <xdr:colOff>114300</xdr:colOff>
      <xdr:row>77</xdr:row>
      <xdr:rowOff>88198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263291"/>
          <a:ext cx="8890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88198</xdr:rowOff>
    </xdr:from>
    <xdr:to>
      <xdr:col>71</xdr:col>
      <xdr:colOff>177800</xdr:colOff>
      <xdr:row>77</xdr:row>
      <xdr:rowOff>140055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89848"/>
          <a:ext cx="889000" cy="5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6088</xdr:rowOff>
    </xdr:from>
    <xdr:to>
      <xdr:col>85</xdr:col>
      <xdr:colOff>177800</xdr:colOff>
      <xdr:row>77</xdr:row>
      <xdr:rowOff>107688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2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155965</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18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169655</xdr:rowOff>
    </xdr:from>
    <xdr:to>
      <xdr:col>81</xdr:col>
      <xdr:colOff>101600</xdr:colOff>
      <xdr:row>77</xdr:row>
      <xdr:rowOff>99805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116332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10841</xdr:rowOff>
    </xdr:from>
    <xdr:to>
      <xdr:col>76</xdr:col>
      <xdr:colOff>165100</xdr:colOff>
      <xdr:row>77</xdr:row>
      <xdr:rowOff>112441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128968</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8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37398</xdr:rowOff>
    </xdr:from>
    <xdr:to>
      <xdr:col>72</xdr:col>
      <xdr:colOff>38100</xdr:colOff>
      <xdr:row>77</xdr:row>
      <xdr:rowOff>138998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2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155525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01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89255</xdr:rowOff>
    </xdr:from>
    <xdr:to>
      <xdr:col>67</xdr:col>
      <xdr:colOff>101600</xdr:colOff>
      <xdr:row>78</xdr:row>
      <xdr:rowOff>19405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10532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43276</xdr:rowOff>
    </xdr:from>
    <xdr:to>
      <xdr:col>85</xdr:col>
      <xdr:colOff>127000</xdr:colOff>
      <xdr:row>97</xdr:row>
      <xdr:rowOff>95128</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673926"/>
          <a:ext cx="838200" cy="5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163486</xdr:rowOff>
    </xdr:from>
    <xdr:to>
      <xdr:col>81</xdr:col>
      <xdr:colOff>50800</xdr:colOff>
      <xdr:row>97</xdr:row>
      <xdr:rowOff>43276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451236"/>
          <a:ext cx="889000" cy="2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138520</xdr:rowOff>
    </xdr:from>
    <xdr:to>
      <xdr:col>76</xdr:col>
      <xdr:colOff>114300</xdr:colOff>
      <xdr:row>95</xdr:row>
      <xdr:rowOff>163486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254820"/>
          <a:ext cx="889000" cy="19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138520</xdr:rowOff>
    </xdr:from>
    <xdr:to>
      <xdr:col>71</xdr:col>
      <xdr:colOff>177800</xdr:colOff>
      <xdr:row>96</xdr:row>
      <xdr:rowOff>41914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254820"/>
          <a:ext cx="889000" cy="24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148643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44328</xdr:rowOff>
    </xdr:from>
    <xdr:to>
      <xdr:col>85</xdr:col>
      <xdr:colOff>177800</xdr:colOff>
      <xdr:row>97</xdr:row>
      <xdr:rowOff>145928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6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67205</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52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163926</xdr:rowOff>
    </xdr:from>
    <xdr:to>
      <xdr:col>81</xdr:col>
      <xdr:colOff>101600</xdr:colOff>
      <xdr:row>97</xdr:row>
      <xdr:rowOff>94076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110603</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39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112686</xdr:rowOff>
    </xdr:from>
    <xdr:to>
      <xdr:col>76</xdr:col>
      <xdr:colOff>165100</xdr:colOff>
      <xdr:row>96</xdr:row>
      <xdr:rowOff>42836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4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59363</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17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87720</xdr:rowOff>
    </xdr:from>
    <xdr:to>
      <xdr:col>72</xdr:col>
      <xdr:colOff>38100</xdr:colOff>
      <xdr:row>95</xdr:row>
      <xdr:rowOff>17870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2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34397</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59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162564</xdr:rowOff>
    </xdr:from>
    <xdr:to>
      <xdr:col>67</xdr:col>
      <xdr:colOff>101600</xdr:colOff>
      <xdr:row>96</xdr:row>
      <xdr:rowOff>92714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45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109241</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22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32622</xdr:rowOff>
    </xdr:from>
    <xdr:to>
      <xdr:col>116</xdr:col>
      <xdr:colOff>62864</xdr:colOff>
      <xdr:row>78</xdr:row>
      <xdr:rowOff>157262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719922"/>
          <a:ext cx="1269" cy="810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161089</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157262</xdr:rowOff>
    </xdr:from>
    <xdr:to>
      <xdr:col>116</xdr:col>
      <xdr:colOff>152400</xdr:colOff>
      <xdr:row>78</xdr:row>
      <xdr:rowOff>157262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530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150749</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249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32622</xdr:rowOff>
    </xdr:from>
    <xdr:to>
      <xdr:col>116</xdr:col>
      <xdr:colOff>152400</xdr:colOff>
      <xdr:row>74</xdr:row>
      <xdr:rowOff>32622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71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131238</xdr:rowOff>
    </xdr:from>
    <xdr:to>
      <xdr:col>116</xdr:col>
      <xdr:colOff>63500</xdr:colOff>
      <xdr:row>75</xdr:row>
      <xdr:rowOff>62147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323300" y="12647088"/>
          <a:ext cx="838200" cy="27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64656</xdr:rowOff>
    </xdr:from>
    <xdr:ext cx="599010"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3266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86229</xdr:rowOff>
    </xdr:from>
    <xdr:to>
      <xdr:col>116</xdr:col>
      <xdr:colOff>114300</xdr:colOff>
      <xdr:row>78</xdr:row>
      <xdr:rowOff>16379</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3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134638</xdr:rowOff>
    </xdr:from>
    <xdr:to>
      <xdr:col>111</xdr:col>
      <xdr:colOff>177800</xdr:colOff>
      <xdr:row>73</xdr:row>
      <xdr:rowOff>131238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0434300" y="12136138"/>
          <a:ext cx="889000" cy="5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72112</xdr:rowOff>
    </xdr:from>
    <xdr:to>
      <xdr:col>112</xdr:col>
      <xdr:colOff>38100</xdr:colOff>
      <xdr:row>78</xdr:row>
      <xdr:rowOff>2262</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327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164839</xdr:rowOff>
    </xdr:from>
    <xdr:ext cx="59901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23795" y="1336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134638</xdr:rowOff>
    </xdr:from>
    <xdr:to>
      <xdr:col>107</xdr:col>
      <xdr:colOff>50800</xdr:colOff>
      <xdr:row>75</xdr:row>
      <xdr:rowOff>26991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2136138"/>
          <a:ext cx="889000" cy="7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85742</xdr:rowOff>
    </xdr:from>
    <xdr:to>
      <xdr:col>107</xdr:col>
      <xdr:colOff>101600</xdr:colOff>
      <xdr:row>78</xdr:row>
      <xdr:rowOff>15892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7019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34795" y="1338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26991</xdr:rowOff>
    </xdr:from>
    <xdr:to>
      <xdr:col>102</xdr:col>
      <xdr:colOff>114300</xdr:colOff>
      <xdr:row>75</xdr:row>
      <xdr:rowOff>73682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2885741"/>
          <a:ext cx="889000" cy="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100564</xdr:rowOff>
    </xdr:from>
    <xdr:to>
      <xdr:col>102</xdr:col>
      <xdr:colOff>165100</xdr:colOff>
      <xdr:row>78</xdr:row>
      <xdr:rowOff>30714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21841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45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101749</xdr:rowOff>
    </xdr:from>
    <xdr:to>
      <xdr:col>98</xdr:col>
      <xdr:colOff>38100</xdr:colOff>
      <xdr:row>78</xdr:row>
      <xdr:rowOff>31899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23026</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56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11347</xdr:rowOff>
    </xdr:from>
    <xdr:to>
      <xdr:col>116</xdr:col>
      <xdr:colOff>114300</xdr:colOff>
      <xdr:row>75</xdr:row>
      <xdr:rowOff>112947</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8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34224</xdr:rowOff>
    </xdr:from>
    <xdr:ext cx="599010"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72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80438</xdr:rowOff>
    </xdr:from>
    <xdr:to>
      <xdr:col>112</xdr:col>
      <xdr:colOff>38100</xdr:colOff>
      <xdr:row>74</xdr:row>
      <xdr:rowOff>10588</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5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27115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23795" y="1237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83838</xdr:rowOff>
    </xdr:from>
    <xdr:to>
      <xdr:col>107</xdr:col>
      <xdr:colOff>101600</xdr:colOff>
      <xdr:row>71</xdr:row>
      <xdr:rowOff>13988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20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30515</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1860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147641</xdr:rowOff>
    </xdr:from>
    <xdr:to>
      <xdr:col>102</xdr:col>
      <xdr:colOff>165100</xdr:colOff>
      <xdr:row>75</xdr:row>
      <xdr:rowOff>77791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283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94318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610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22882</xdr:rowOff>
    </xdr:from>
    <xdr:to>
      <xdr:col>98</xdr:col>
      <xdr:colOff>38100</xdr:colOff>
      <xdr:row>75</xdr:row>
      <xdr:rowOff>124482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288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141009</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6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人口約</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人の孤立小離島であるため、人口一人当たりにすると高くなってしまう。人件費について、住民へのサービス提供の低下を防ぐためには、現在の職員を削減することは難しい。むしろ令和２年度にごみ回収委託業者の撤退により、職員がごみ事業を対応する事になった。業務の多種・多様化により職員数を増加しなければ職員への負担が増加する一方であるのが現状である。ごみ事業やヘリコミューター地上業務などを外部委託することも検討したが、島内に受託事業者がいないことで断念している。シルバー人材の活用について検討を行っているが、活用可能な業務が限られてしまい、島内で行政のニーズに合った会計年度任用職員を採用する事が困難な状況で、職員数削減を進めることが難しい状況にある。扶助費はほぼ毎年、支出額の増加がみられないために比率の増減はほとんどない。物件費は普通建設事業の準備委託やシステム改修費用等により増加することが見込まれる。今後についても不必要な物品購入を削減することによる物件費の抑制を図る。補助費等は令和６年度より簡易水道事業および下水道事業の公営企業化により増加する見込みである。維持補修費は、緊急を要する施設修繕のみの実施とし費用を抑えている。普通建設事業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年度より大型普通建設事業を開始しており、令和７年度頃まで増加する見込みである。積立金については減少傾向ではあるが、将来的な普通建設事業および庁舎建替えの為に継続して積立を行っていく。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東京都利島村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
307
4.04
1,637,608
1,465,978
171,630
448,363
382,249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74422</xdr:rowOff>
    </xdr:from>
    <xdr:to>
      <xdr:col>24</xdr:col>
      <xdr:colOff>63500</xdr:colOff>
      <xdr:row>35</xdr:row>
      <xdr:rowOff>128740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75172"/>
          <a:ext cx="838200" cy="5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151638</xdr:rowOff>
    </xdr:from>
    <xdr:to>
      <xdr:col>19</xdr:col>
      <xdr:colOff>177800</xdr:colOff>
      <xdr:row>35</xdr:row>
      <xdr:rowOff>74422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80938"/>
          <a:ext cx="8890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151638</xdr:rowOff>
    </xdr:from>
    <xdr:to>
      <xdr:col>15</xdr:col>
      <xdr:colOff>50800</xdr:colOff>
      <xdr:row>34</xdr:row>
      <xdr:rowOff>165176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980938"/>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165176</xdr:rowOff>
    </xdr:from>
    <xdr:to>
      <xdr:col>10</xdr:col>
      <xdr:colOff>114300</xdr:colOff>
      <xdr:row>35</xdr:row>
      <xdr:rowOff>41377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94476"/>
          <a:ext cx="889000" cy="4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77940</xdr:rowOff>
    </xdr:from>
    <xdr:to>
      <xdr:col>24</xdr:col>
      <xdr:colOff>114300</xdr:colOff>
      <xdr:row>36</xdr:row>
      <xdr:rowOff>8090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100817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3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23622</xdr:rowOff>
    </xdr:from>
    <xdr:to>
      <xdr:col>20</xdr:col>
      <xdr:colOff>38100</xdr:colOff>
      <xdr:row>35</xdr:row>
      <xdr:rowOff>125222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141749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9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100838</xdr:rowOff>
    </xdr:from>
    <xdr:to>
      <xdr:col>15</xdr:col>
      <xdr:colOff>101600</xdr:colOff>
      <xdr:row>35</xdr:row>
      <xdr:rowOff>30988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47515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0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114376</xdr:rowOff>
    </xdr:from>
    <xdr:to>
      <xdr:col>10</xdr:col>
      <xdr:colOff>165100</xdr:colOff>
      <xdr:row>35</xdr:row>
      <xdr:rowOff>44526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9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61053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162027</xdr:rowOff>
    </xdr:from>
    <xdr:to>
      <xdr:col>6</xdr:col>
      <xdr:colOff>38100</xdr:colOff>
      <xdr:row>35</xdr:row>
      <xdr:rowOff>92177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108704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26376</xdr:rowOff>
    </xdr:from>
    <xdr:to>
      <xdr:col>24</xdr:col>
      <xdr:colOff>63500</xdr:colOff>
      <xdr:row>56</xdr:row>
      <xdr:rowOff>94533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27576"/>
          <a:ext cx="838200" cy="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26376</xdr:rowOff>
    </xdr:from>
    <xdr:to>
      <xdr:col>19</xdr:col>
      <xdr:colOff>177800</xdr:colOff>
      <xdr:row>56</xdr:row>
      <xdr:rowOff>151502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27576"/>
          <a:ext cx="889000" cy="12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123123</xdr:rowOff>
    </xdr:from>
    <xdr:to>
      <xdr:col>15</xdr:col>
      <xdr:colOff>50800</xdr:colOff>
      <xdr:row>56</xdr:row>
      <xdr:rowOff>151502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24323"/>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123123</xdr:rowOff>
    </xdr:from>
    <xdr:to>
      <xdr:col>10</xdr:col>
      <xdr:colOff>114300</xdr:colOff>
      <xdr:row>57</xdr:row>
      <xdr:rowOff>63677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24323"/>
          <a:ext cx="889000" cy="11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43733</xdr:rowOff>
    </xdr:from>
    <xdr:to>
      <xdr:col>24</xdr:col>
      <xdr:colOff>114300</xdr:colOff>
      <xdr:row>56</xdr:row>
      <xdr:rowOff>145333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66610</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96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147026</xdr:rowOff>
    </xdr:from>
    <xdr:to>
      <xdr:col>20</xdr:col>
      <xdr:colOff>38100</xdr:colOff>
      <xdr:row>56</xdr:row>
      <xdr:rowOff>77176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93703</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3520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100702</xdr:rowOff>
    </xdr:from>
    <xdr:to>
      <xdr:col>15</xdr:col>
      <xdr:colOff>101600</xdr:colOff>
      <xdr:row>57</xdr:row>
      <xdr:rowOff>30852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0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47379</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477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72323</xdr:rowOff>
    </xdr:from>
    <xdr:to>
      <xdr:col>10</xdr:col>
      <xdr:colOff>165100</xdr:colOff>
      <xdr:row>57</xdr:row>
      <xdr:rowOff>2473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19000</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448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12877</xdr:rowOff>
    </xdr:from>
    <xdr:to>
      <xdr:col>6</xdr:col>
      <xdr:colOff>38100</xdr:colOff>
      <xdr:row>57</xdr:row>
      <xdr:rowOff>114477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8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131004</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560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113898</xdr:rowOff>
    </xdr:from>
    <xdr:to>
      <xdr:col>24</xdr:col>
      <xdr:colOff>63500</xdr:colOff>
      <xdr:row>71</xdr:row>
      <xdr:rowOff>6162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1943948"/>
          <a:ext cx="838200" cy="23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6162</xdr:rowOff>
    </xdr:from>
    <xdr:to>
      <xdr:col>19</xdr:col>
      <xdr:colOff>177800</xdr:colOff>
      <xdr:row>72</xdr:row>
      <xdr:rowOff>49145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179112"/>
          <a:ext cx="889000" cy="2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2919</xdr:rowOff>
    </xdr:from>
    <xdr:to>
      <xdr:col>15</xdr:col>
      <xdr:colOff>50800</xdr:colOff>
      <xdr:row>72</xdr:row>
      <xdr:rowOff>49145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347319"/>
          <a:ext cx="889000" cy="4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2919</xdr:rowOff>
    </xdr:from>
    <xdr:to>
      <xdr:col>10</xdr:col>
      <xdr:colOff>114300</xdr:colOff>
      <xdr:row>72</xdr:row>
      <xdr:rowOff>41901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347319"/>
          <a:ext cx="889000" cy="3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63098</xdr:rowOff>
    </xdr:from>
    <xdr:to>
      <xdr:col>24</xdr:col>
      <xdr:colOff>114300</xdr:colOff>
      <xdr:row>69</xdr:row>
      <xdr:rowOff>164698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18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16125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184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126812</xdr:rowOff>
    </xdr:from>
    <xdr:to>
      <xdr:col>20</xdr:col>
      <xdr:colOff>38100</xdr:colOff>
      <xdr:row>71</xdr:row>
      <xdr:rowOff>56962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1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73489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190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169795</xdr:rowOff>
    </xdr:from>
    <xdr:to>
      <xdr:col>15</xdr:col>
      <xdr:colOff>101600</xdr:colOff>
      <xdr:row>72</xdr:row>
      <xdr:rowOff>99945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3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116472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1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123569</xdr:rowOff>
    </xdr:from>
    <xdr:to>
      <xdr:col>10</xdr:col>
      <xdr:colOff>165100</xdr:colOff>
      <xdr:row>72</xdr:row>
      <xdr:rowOff>53719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2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70246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0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162551</xdr:rowOff>
    </xdr:from>
    <xdr:to>
      <xdr:col>6</xdr:col>
      <xdr:colOff>38100</xdr:colOff>
      <xdr:row>72</xdr:row>
      <xdr:rowOff>92701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3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109228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11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114415</xdr:rowOff>
    </xdr:from>
    <xdr:to>
      <xdr:col>24</xdr:col>
      <xdr:colOff>62865</xdr:colOff>
      <xdr:row>99</xdr:row>
      <xdr:rowOff>41176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6059265"/>
          <a:ext cx="1270" cy="95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45003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41176</xdr:rowOff>
    </xdr:from>
    <xdr:to>
      <xdr:col>24</xdr:col>
      <xdr:colOff>152400</xdr:colOff>
      <xdr:row>99</xdr:row>
      <xdr:rowOff>41176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1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61092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83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114415</xdr:rowOff>
    </xdr:from>
    <xdr:to>
      <xdr:col>24</xdr:col>
      <xdr:colOff>152400</xdr:colOff>
      <xdr:row>93</xdr:row>
      <xdr:rowOff>114415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05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162306</xdr:rowOff>
    </xdr:from>
    <xdr:to>
      <xdr:col>24</xdr:col>
      <xdr:colOff>63500</xdr:colOff>
      <xdr:row>94</xdr:row>
      <xdr:rowOff>143912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764256"/>
          <a:ext cx="838200" cy="49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114319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449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135892</xdr:rowOff>
    </xdr:from>
    <xdr:to>
      <xdr:col>24</xdr:col>
      <xdr:colOff>114300</xdr:colOff>
      <xdr:row>98</xdr:row>
      <xdr:rowOff>66042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38590</xdr:rowOff>
    </xdr:from>
    <xdr:to>
      <xdr:col>19</xdr:col>
      <xdr:colOff>177800</xdr:colOff>
      <xdr:row>91</xdr:row>
      <xdr:rowOff>162306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469090"/>
          <a:ext cx="889000" cy="29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146352</xdr:rowOff>
    </xdr:from>
    <xdr:to>
      <xdr:col>20</xdr:col>
      <xdr:colOff>38100</xdr:colOff>
      <xdr:row>98</xdr:row>
      <xdr:rowOff>76502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67629</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6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38590</xdr:rowOff>
    </xdr:from>
    <xdr:to>
      <xdr:col>15</xdr:col>
      <xdr:colOff>50800</xdr:colOff>
      <xdr:row>93</xdr:row>
      <xdr:rowOff>133362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469090"/>
          <a:ext cx="889000" cy="60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153789</xdr:rowOff>
    </xdr:from>
    <xdr:to>
      <xdr:col>15</xdr:col>
      <xdr:colOff>101600</xdr:colOff>
      <xdr:row>98</xdr:row>
      <xdr:rowOff>83939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75066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7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133362</xdr:rowOff>
    </xdr:from>
    <xdr:to>
      <xdr:col>10</xdr:col>
      <xdr:colOff>114300</xdr:colOff>
      <xdr:row>94</xdr:row>
      <xdr:rowOff>86069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78212"/>
          <a:ext cx="889000" cy="12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170349</xdr:rowOff>
    </xdr:from>
    <xdr:to>
      <xdr:col>10</xdr:col>
      <xdr:colOff>165100</xdr:colOff>
      <xdr:row>98</xdr:row>
      <xdr:rowOff>100499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91626</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168945</xdr:rowOff>
    </xdr:from>
    <xdr:to>
      <xdr:col>6</xdr:col>
      <xdr:colOff>38100</xdr:colOff>
      <xdr:row>98</xdr:row>
      <xdr:rowOff>99095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90222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93112</xdr:rowOff>
    </xdr:from>
    <xdr:to>
      <xdr:col>24</xdr:col>
      <xdr:colOff>114300</xdr:colOff>
      <xdr:row>95</xdr:row>
      <xdr:rowOff>23262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115989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6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111506</xdr:rowOff>
    </xdr:from>
    <xdr:to>
      <xdr:col>20</xdr:col>
      <xdr:colOff>38100</xdr:colOff>
      <xdr:row>92</xdr:row>
      <xdr:rowOff>41656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7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58183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48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159240</xdr:rowOff>
    </xdr:from>
    <xdr:to>
      <xdr:col>15</xdr:col>
      <xdr:colOff>101600</xdr:colOff>
      <xdr:row>90</xdr:row>
      <xdr:rowOff>89390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4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105917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19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82562</xdr:rowOff>
    </xdr:from>
    <xdr:to>
      <xdr:col>10</xdr:col>
      <xdr:colOff>165100</xdr:colOff>
      <xdr:row>94</xdr:row>
      <xdr:rowOff>12712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2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29239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35269</xdr:rowOff>
    </xdr:from>
    <xdr:to>
      <xdr:col>6</xdr:col>
      <xdr:colOff>38100</xdr:colOff>
      <xdr:row>94</xdr:row>
      <xdr:rowOff>136869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153396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2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17374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675224"/>
          <a:ext cx="1270" cy="1055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68000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545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135501</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4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17374</xdr:rowOff>
    </xdr:from>
    <xdr:to>
      <xdr:col>55</xdr:col>
      <xdr:colOff>88900</xdr:colOff>
      <xdr:row>33</xdr:row>
      <xdr:rowOff>17374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6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106490</xdr:rowOff>
    </xdr:from>
    <xdr:to>
      <xdr:col>55</xdr:col>
      <xdr:colOff>0</xdr:colOff>
      <xdr:row>34</xdr:row>
      <xdr:rowOff>34620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5764340"/>
          <a:ext cx="838200" cy="9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112450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27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134023</xdr:rowOff>
    </xdr:from>
    <xdr:to>
      <xdr:col>55</xdr:col>
      <xdr:colOff>50800</xdr:colOff>
      <xdr:row>39</xdr:row>
      <xdr:rowOff>64173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34620</xdr:rowOff>
    </xdr:from>
    <xdr:to>
      <xdr:col>50</xdr:col>
      <xdr:colOff>114300</xdr:colOff>
      <xdr:row>35</xdr:row>
      <xdr:rowOff>28156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863920"/>
          <a:ext cx="889000" cy="16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134975</xdr:rowOff>
    </xdr:from>
    <xdr:to>
      <xdr:col>50</xdr:col>
      <xdr:colOff>165100</xdr:colOff>
      <xdr:row>39</xdr:row>
      <xdr:rowOff>65125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56252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4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44158</xdr:rowOff>
    </xdr:from>
    <xdr:to>
      <xdr:col>45</xdr:col>
      <xdr:colOff>177800</xdr:colOff>
      <xdr:row>35</xdr:row>
      <xdr:rowOff>28156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359108"/>
          <a:ext cx="889000" cy="66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133185</xdr:rowOff>
    </xdr:from>
    <xdr:to>
      <xdr:col>46</xdr:col>
      <xdr:colOff>38100</xdr:colOff>
      <xdr:row>39</xdr:row>
      <xdr:rowOff>63335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54462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4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44158</xdr:rowOff>
    </xdr:from>
    <xdr:to>
      <xdr:col>41</xdr:col>
      <xdr:colOff>50800</xdr:colOff>
      <xdr:row>31</xdr:row>
      <xdr:rowOff>101994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359108"/>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124651</xdr:rowOff>
    </xdr:from>
    <xdr:to>
      <xdr:col>41</xdr:col>
      <xdr:colOff>101600</xdr:colOff>
      <xdr:row>39</xdr:row>
      <xdr:rowOff>54801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45928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3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121018</xdr:rowOff>
    </xdr:from>
    <xdr:to>
      <xdr:col>36</xdr:col>
      <xdr:colOff>165100</xdr:colOff>
      <xdr:row>39</xdr:row>
      <xdr:rowOff>51168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42295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2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55690</xdr:rowOff>
    </xdr:from>
    <xdr:to>
      <xdr:col>55</xdr:col>
      <xdr:colOff>50800</xdr:colOff>
      <xdr:row>33</xdr:row>
      <xdr:rowOff>157290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7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142067</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6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155270</xdr:rowOff>
    </xdr:from>
    <xdr:to>
      <xdr:col>50</xdr:col>
      <xdr:colOff>165100</xdr:colOff>
      <xdr:row>34</xdr:row>
      <xdr:rowOff>85420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101947</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55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148806</xdr:rowOff>
    </xdr:from>
    <xdr:to>
      <xdr:col>46</xdr:col>
      <xdr:colOff>38100</xdr:colOff>
      <xdr:row>35</xdr:row>
      <xdr:rowOff>78956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95483</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575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164808</xdr:rowOff>
    </xdr:from>
    <xdr:to>
      <xdr:col>41</xdr:col>
      <xdr:colOff>101600</xdr:colOff>
      <xdr:row>31</xdr:row>
      <xdr:rowOff>94958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30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111485</xdr:rowOff>
    </xdr:from>
    <xdr:ext cx="59901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61795" y="508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51194</xdr:rowOff>
    </xdr:from>
    <xdr:to>
      <xdr:col>36</xdr:col>
      <xdr:colOff>165100</xdr:colOff>
      <xdr:row>31</xdr:row>
      <xdr:rowOff>152794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3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169321</xdr:rowOff>
    </xdr:from>
    <xdr:ext cx="59901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672795" y="514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49155</xdr:rowOff>
    </xdr:from>
    <xdr:to>
      <xdr:col>55</xdr:col>
      <xdr:colOff>0</xdr:colOff>
      <xdr:row>57</xdr:row>
      <xdr:rowOff>79346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821805"/>
          <a:ext cx="838200" cy="3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20317</xdr:rowOff>
    </xdr:from>
    <xdr:to>
      <xdr:col>50</xdr:col>
      <xdr:colOff>114300</xdr:colOff>
      <xdr:row>57</xdr:row>
      <xdr:rowOff>49155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92967"/>
          <a:ext cx="889000" cy="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20317</xdr:rowOff>
    </xdr:from>
    <xdr:to>
      <xdr:col>45</xdr:col>
      <xdr:colOff>177800</xdr:colOff>
      <xdr:row>57</xdr:row>
      <xdr:rowOff>123449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92967"/>
          <a:ext cx="889000" cy="10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3706</xdr:rowOff>
    </xdr:from>
    <xdr:to>
      <xdr:col>41</xdr:col>
      <xdr:colOff>50800</xdr:colOff>
      <xdr:row>57</xdr:row>
      <xdr:rowOff>123449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04906"/>
          <a:ext cx="889000" cy="29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28546</xdr:rowOff>
    </xdr:from>
    <xdr:to>
      <xdr:col>55</xdr:col>
      <xdr:colOff>50800</xdr:colOff>
      <xdr:row>57</xdr:row>
      <xdr:rowOff>130146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51423</xdr:rowOff>
    </xdr:from>
    <xdr:ext cx="599010"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65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169805</xdr:rowOff>
    </xdr:from>
    <xdr:to>
      <xdr:col>50</xdr:col>
      <xdr:colOff>165100</xdr:colOff>
      <xdr:row>57</xdr:row>
      <xdr:rowOff>99955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116482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39795" y="954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140967</xdr:rowOff>
    </xdr:from>
    <xdr:to>
      <xdr:col>46</xdr:col>
      <xdr:colOff>38100</xdr:colOff>
      <xdr:row>57</xdr:row>
      <xdr:rowOff>71117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87644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50795" y="951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72649</xdr:rowOff>
    </xdr:from>
    <xdr:to>
      <xdr:col>41</xdr:col>
      <xdr:colOff>101600</xdr:colOff>
      <xdr:row>58</xdr:row>
      <xdr:rowOff>2799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19326</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61795" y="962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124356</xdr:rowOff>
    </xdr:from>
    <xdr:to>
      <xdr:col>36</xdr:col>
      <xdr:colOff>165100</xdr:colOff>
      <xdr:row>56</xdr:row>
      <xdr:rowOff>54506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71033</xdr:rowOff>
    </xdr:from>
    <xdr:ext cx="599010"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672795" y="932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110615</xdr:rowOff>
    </xdr:from>
    <xdr:to>
      <xdr:col>55</xdr:col>
      <xdr:colOff>0</xdr:colOff>
      <xdr:row>76</xdr:row>
      <xdr:rowOff>124964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40815"/>
          <a:ext cx="8382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110615</xdr:rowOff>
    </xdr:from>
    <xdr:to>
      <xdr:col>50</xdr:col>
      <xdr:colOff>114300</xdr:colOff>
      <xdr:row>76</xdr:row>
      <xdr:rowOff>113179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40815"/>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99324</xdr:rowOff>
    </xdr:from>
    <xdr:to>
      <xdr:col>45</xdr:col>
      <xdr:colOff>177800</xdr:colOff>
      <xdr:row>76</xdr:row>
      <xdr:rowOff>113179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129524"/>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99324</xdr:rowOff>
    </xdr:from>
    <xdr:to>
      <xdr:col>41</xdr:col>
      <xdr:colOff>50800</xdr:colOff>
      <xdr:row>76</xdr:row>
      <xdr:rowOff>117022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29524"/>
          <a:ext cx="8890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74164</xdr:rowOff>
    </xdr:from>
    <xdr:to>
      <xdr:col>55</xdr:col>
      <xdr:colOff>50800</xdr:colOff>
      <xdr:row>77</xdr:row>
      <xdr:rowOff>4314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97041</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5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59815</xdr:rowOff>
    </xdr:from>
    <xdr:to>
      <xdr:col>50</xdr:col>
      <xdr:colOff>165100</xdr:colOff>
      <xdr:row>76</xdr:row>
      <xdr:rowOff>161415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6492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286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62379</xdr:rowOff>
    </xdr:from>
    <xdr:to>
      <xdr:col>46</xdr:col>
      <xdr:colOff>38100</xdr:colOff>
      <xdr:row>76</xdr:row>
      <xdr:rowOff>163979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9057</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67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48524</xdr:rowOff>
    </xdr:from>
    <xdr:to>
      <xdr:col>41</xdr:col>
      <xdr:colOff>101600</xdr:colOff>
      <xdr:row>76</xdr:row>
      <xdr:rowOff>150124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7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166652</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61795" y="1285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66222</xdr:rowOff>
    </xdr:from>
    <xdr:to>
      <xdr:col>36</xdr:col>
      <xdr:colOff>165100</xdr:colOff>
      <xdr:row>76</xdr:row>
      <xdr:rowOff>167822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12899</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87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155071</xdr:rowOff>
    </xdr:from>
    <xdr:to>
      <xdr:col>55</xdr:col>
      <xdr:colOff>0</xdr:colOff>
      <xdr:row>98</xdr:row>
      <xdr:rowOff>71613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85721"/>
          <a:ext cx="838200" cy="8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71613</xdr:rowOff>
    </xdr:from>
    <xdr:to>
      <xdr:col>50</xdr:col>
      <xdr:colOff>114300</xdr:colOff>
      <xdr:row>98</xdr:row>
      <xdr:rowOff>139074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73713"/>
          <a:ext cx="889000" cy="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133026</xdr:rowOff>
    </xdr:from>
    <xdr:to>
      <xdr:col>45</xdr:col>
      <xdr:colOff>177800</xdr:colOff>
      <xdr:row>98</xdr:row>
      <xdr:rowOff>139074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35126"/>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120785</xdr:rowOff>
    </xdr:from>
    <xdr:to>
      <xdr:col>41</xdr:col>
      <xdr:colOff>50800</xdr:colOff>
      <xdr:row>98</xdr:row>
      <xdr:rowOff>133026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922885"/>
          <a:ext cx="889000" cy="1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104271</xdr:rowOff>
    </xdr:from>
    <xdr:to>
      <xdr:col>55</xdr:col>
      <xdr:colOff>50800</xdr:colOff>
      <xdr:row>98</xdr:row>
      <xdr:rowOff>34421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127148</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8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20813</xdr:rowOff>
    </xdr:from>
    <xdr:to>
      <xdr:col>50</xdr:col>
      <xdr:colOff>165100</xdr:colOff>
      <xdr:row>98</xdr:row>
      <xdr:rowOff>122413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2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138940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5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88274</xdr:rowOff>
    </xdr:from>
    <xdr:to>
      <xdr:col>46</xdr:col>
      <xdr:colOff>38100</xdr:colOff>
      <xdr:row>99</xdr:row>
      <xdr:rowOff>18424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9551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98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82226</xdr:rowOff>
    </xdr:from>
    <xdr:to>
      <xdr:col>41</xdr:col>
      <xdr:colOff>101600</xdr:colOff>
      <xdr:row>99</xdr:row>
      <xdr:rowOff>12376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3503</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97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69985</xdr:rowOff>
    </xdr:from>
    <xdr:to>
      <xdr:col>36</xdr:col>
      <xdr:colOff>165100</xdr:colOff>
      <xdr:row>99</xdr:row>
      <xdr:rowOff>135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162712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96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31101</xdr:rowOff>
    </xdr:from>
    <xdr:to>
      <xdr:col>85</xdr:col>
      <xdr:colOff>126364</xdr:colOff>
      <xdr:row>38</xdr:row>
      <xdr:rowOff>122153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6031851"/>
          <a:ext cx="1269" cy="605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125980</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122153</xdr:rowOff>
    </xdr:from>
    <xdr:to>
      <xdr:col>86</xdr:col>
      <xdr:colOff>25400</xdr:colOff>
      <xdr:row>38</xdr:row>
      <xdr:rowOff>122153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3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149228</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80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31101</xdr:rowOff>
    </xdr:from>
    <xdr:to>
      <xdr:col>86</xdr:col>
      <xdr:colOff>25400</xdr:colOff>
      <xdr:row>35</xdr:row>
      <xdr:rowOff>31101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031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69671</xdr:rowOff>
    </xdr:from>
    <xdr:to>
      <xdr:col>85</xdr:col>
      <xdr:colOff>127000</xdr:colOff>
      <xdr:row>38</xdr:row>
      <xdr:rowOff>43855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13321"/>
          <a:ext cx="838200" cy="1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132394</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4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109517</xdr:rowOff>
    </xdr:from>
    <xdr:to>
      <xdr:col>85</xdr:col>
      <xdr:colOff>177800</xdr:colOff>
      <xdr:row>38</xdr:row>
      <xdr:rowOff>39667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69671</xdr:rowOff>
    </xdr:from>
    <xdr:to>
      <xdr:col>81</xdr:col>
      <xdr:colOff>50800</xdr:colOff>
      <xdr:row>37</xdr:row>
      <xdr:rowOff>101071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3321"/>
          <a:ext cx="8890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121533</xdr:rowOff>
    </xdr:from>
    <xdr:to>
      <xdr:col>81</xdr:col>
      <xdr:colOff>101600</xdr:colOff>
      <xdr:row>38</xdr:row>
      <xdr:rowOff>51682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65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42810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95587</xdr:rowOff>
    </xdr:from>
    <xdr:to>
      <xdr:col>76</xdr:col>
      <xdr:colOff>114300</xdr:colOff>
      <xdr:row>37</xdr:row>
      <xdr:rowOff>101071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410537"/>
          <a:ext cx="889000" cy="10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111182</xdr:rowOff>
    </xdr:from>
    <xdr:to>
      <xdr:col>76</xdr:col>
      <xdr:colOff>165100</xdr:colOff>
      <xdr:row>38</xdr:row>
      <xdr:rowOff>41332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4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32459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5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95587</xdr:rowOff>
    </xdr:from>
    <xdr:to>
      <xdr:col>71</xdr:col>
      <xdr:colOff>177800</xdr:colOff>
      <xdr:row>38</xdr:row>
      <xdr:rowOff>3434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410537"/>
          <a:ext cx="889000" cy="110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87613</xdr:rowOff>
    </xdr:from>
    <xdr:to>
      <xdr:col>72</xdr:col>
      <xdr:colOff>38100</xdr:colOff>
      <xdr:row>38</xdr:row>
      <xdr:rowOff>17763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86008</xdr:rowOff>
    </xdr:from>
    <xdr:to>
      <xdr:col>67</xdr:col>
      <xdr:colOff>101600</xdr:colOff>
      <xdr:row>38</xdr:row>
      <xdr:rowOff>16159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32685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164505</xdr:rowOff>
    </xdr:from>
    <xdr:to>
      <xdr:col>85</xdr:col>
      <xdr:colOff>177800</xdr:colOff>
      <xdr:row>38</xdr:row>
      <xdr:rowOff>94655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87945</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3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18871</xdr:rowOff>
    </xdr:from>
    <xdr:to>
      <xdr:col>81</xdr:col>
      <xdr:colOff>101600</xdr:colOff>
      <xdr:row>37</xdr:row>
      <xdr:rowOff>120471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136998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181795" y="613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50271</xdr:rowOff>
    </xdr:from>
    <xdr:to>
      <xdr:col>76</xdr:col>
      <xdr:colOff>165100</xdr:colOff>
      <xdr:row>37</xdr:row>
      <xdr:rowOff>151871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168398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6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44787</xdr:rowOff>
    </xdr:from>
    <xdr:to>
      <xdr:col>72</xdr:col>
      <xdr:colOff>38100</xdr:colOff>
      <xdr:row>31</xdr:row>
      <xdr:rowOff>146387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35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162914</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03795" y="513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124084</xdr:rowOff>
    </xdr:from>
    <xdr:to>
      <xdr:col>67</xdr:col>
      <xdr:colOff>101600</xdr:colOff>
      <xdr:row>38</xdr:row>
      <xdr:rowOff>54234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45361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17356</xdr:rowOff>
    </xdr:from>
    <xdr:to>
      <xdr:col>85</xdr:col>
      <xdr:colOff>127000</xdr:colOff>
      <xdr:row>57</xdr:row>
      <xdr:rowOff>115210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90006"/>
          <a:ext cx="838200" cy="9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115210</xdr:rowOff>
    </xdr:from>
    <xdr:to>
      <xdr:col>81</xdr:col>
      <xdr:colOff>50800</xdr:colOff>
      <xdr:row>57</xdr:row>
      <xdr:rowOff>166257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87860"/>
          <a:ext cx="889000" cy="5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91578</xdr:rowOff>
    </xdr:from>
    <xdr:to>
      <xdr:col>76</xdr:col>
      <xdr:colOff>114300</xdr:colOff>
      <xdr:row>57</xdr:row>
      <xdr:rowOff>166257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64228"/>
          <a:ext cx="889000" cy="7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91578</xdr:rowOff>
    </xdr:from>
    <xdr:to>
      <xdr:col>71</xdr:col>
      <xdr:colOff>177800</xdr:colOff>
      <xdr:row>57</xdr:row>
      <xdr:rowOff>161389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64228"/>
          <a:ext cx="889000" cy="6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138006</xdr:rowOff>
    </xdr:from>
    <xdr:to>
      <xdr:col>85</xdr:col>
      <xdr:colOff>177800</xdr:colOff>
      <xdr:row>57</xdr:row>
      <xdr:rowOff>68156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160883</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9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64410</xdr:rowOff>
    </xdr:from>
    <xdr:to>
      <xdr:col>81</xdr:col>
      <xdr:colOff>101600</xdr:colOff>
      <xdr:row>57</xdr:row>
      <xdr:rowOff>166010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11087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1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115457</xdr:rowOff>
    </xdr:from>
    <xdr:to>
      <xdr:col>76</xdr:col>
      <xdr:colOff>165100</xdr:colOff>
      <xdr:row>58</xdr:row>
      <xdr:rowOff>45607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62134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66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40778</xdr:rowOff>
    </xdr:from>
    <xdr:to>
      <xdr:col>72</xdr:col>
      <xdr:colOff>38100</xdr:colOff>
      <xdr:row>57</xdr:row>
      <xdr:rowOff>142378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158905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58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110589</xdr:rowOff>
    </xdr:from>
    <xdr:to>
      <xdr:col>67</xdr:col>
      <xdr:colOff>101600</xdr:colOff>
      <xdr:row>58</xdr:row>
      <xdr:rowOff>40739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57266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65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46774</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19874"/>
          <a:ext cx="8890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19827</xdr:rowOff>
    </xdr:from>
    <xdr:to>
      <xdr:col>71</xdr:col>
      <xdr:colOff>177800</xdr:colOff>
      <xdr:row>78</xdr:row>
      <xdr:rowOff>46774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221477"/>
          <a:ext cx="889000" cy="19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167424</xdr:rowOff>
    </xdr:from>
    <xdr:to>
      <xdr:col>72</xdr:col>
      <xdr:colOff>38100</xdr:colOff>
      <xdr:row>78</xdr:row>
      <xdr:rowOff>97574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114101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140477</xdr:rowOff>
    </xdr:from>
    <xdr:to>
      <xdr:col>67</xdr:col>
      <xdr:colOff>101600</xdr:colOff>
      <xdr:row>77</xdr:row>
      <xdr:rowOff>70627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1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87153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94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49005</xdr:rowOff>
    </xdr:from>
    <xdr:to>
      <xdr:col>85</xdr:col>
      <xdr:colOff>127000</xdr:colOff>
      <xdr:row>97</xdr:row>
      <xdr:rowOff>56888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79655"/>
          <a:ext cx="8382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49005</xdr:rowOff>
    </xdr:from>
    <xdr:to>
      <xdr:col>81</xdr:col>
      <xdr:colOff>50800</xdr:colOff>
      <xdr:row>97</xdr:row>
      <xdr:rowOff>61641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79655"/>
          <a:ext cx="889000" cy="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61641</xdr:rowOff>
    </xdr:from>
    <xdr:to>
      <xdr:col>76</xdr:col>
      <xdr:colOff>114300</xdr:colOff>
      <xdr:row>97</xdr:row>
      <xdr:rowOff>88198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92291"/>
          <a:ext cx="8890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88198</xdr:rowOff>
    </xdr:from>
    <xdr:to>
      <xdr:col>71</xdr:col>
      <xdr:colOff>177800</xdr:colOff>
      <xdr:row>97</xdr:row>
      <xdr:rowOff>140055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18848"/>
          <a:ext cx="889000" cy="5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6088</xdr:rowOff>
    </xdr:from>
    <xdr:to>
      <xdr:col>85</xdr:col>
      <xdr:colOff>177800</xdr:colOff>
      <xdr:row>97</xdr:row>
      <xdr:rowOff>107688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155965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1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169655</xdr:rowOff>
    </xdr:from>
    <xdr:to>
      <xdr:col>81</xdr:col>
      <xdr:colOff>101600</xdr:colOff>
      <xdr:row>97</xdr:row>
      <xdr:rowOff>99805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2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116332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40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10841</xdr:rowOff>
    </xdr:from>
    <xdr:to>
      <xdr:col>76</xdr:col>
      <xdr:colOff>165100</xdr:colOff>
      <xdr:row>97</xdr:row>
      <xdr:rowOff>112441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128968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4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37398</xdr:rowOff>
    </xdr:from>
    <xdr:to>
      <xdr:col>72</xdr:col>
      <xdr:colOff>38100</xdr:colOff>
      <xdr:row>97</xdr:row>
      <xdr:rowOff>138998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155525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4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89255</xdr:rowOff>
    </xdr:from>
    <xdr:to>
      <xdr:col>67</xdr:col>
      <xdr:colOff>101600</xdr:colOff>
      <xdr:row>98</xdr:row>
      <xdr:rowOff>19405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10532</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81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人口が約</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人の孤立小離島であるため、人口一人当たりにすると高くなってしまう。</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年度の歳出決算額より住民一人当たり</a:t>
          </a:r>
          <a:r>
            <a:rPr kumimoji="1" lang="en-US" altLang="ja-JP" sz="1300">
              <a:latin typeface="ＭＳ Ｐゴシック" panose="020B0600070205080204" pitchFamily="50" charset="-128"/>
              <a:ea typeface="ＭＳ Ｐゴシック" panose="020B0600070205080204" pitchFamily="50" charset="-128"/>
            </a:rPr>
            <a:t>4,483,113</a:t>
          </a:r>
          <a:r>
            <a:rPr kumimoji="1" lang="ja-JP" altLang="en-US" sz="1300">
              <a:latin typeface="ＭＳ Ｐゴシック" panose="020B0600070205080204" pitchFamily="50" charset="-128"/>
              <a:ea typeface="ＭＳ Ｐゴシック" panose="020B0600070205080204" pitchFamily="50" charset="-128"/>
            </a:rPr>
            <a:t>円（令和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年度国税調査人口：</a:t>
          </a:r>
          <a:r>
            <a:rPr kumimoji="1" lang="en-US" altLang="ja-JP" sz="1300">
              <a:latin typeface="ＭＳ Ｐゴシック" panose="020B0600070205080204" pitchFamily="50" charset="-128"/>
              <a:ea typeface="ＭＳ Ｐゴシック" panose="020B0600070205080204" pitchFamily="50" charset="-128"/>
            </a:rPr>
            <a:t>327</a:t>
          </a:r>
          <a:r>
            <a:rPr kumimoji="1" lang="ja-JP" altLang="en-US" sz="1300">
              <a:latin typeface="ＭＳ Ｐゴシック" panose="020B0600070205080204" pitchFamily="50" charset="-128"/>
              <a:ea typeface="ＭＳ Ｐゴシック" panose="020B0600070205080204" pitchFamily="50" charset="-128"/>
            </a:rPr>
            <a:t>人）となり、令和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4,907,599</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424,486</a:t>
          </a:r>
          <a:r>
            <a:rPr kumimoji="1" lang="ja-JP" altLang="en-US" sz="1300">
              <a:latin typeface="ＭＳ Ｐゴシック" panose="020B0600070205080204" pitchFamily="50" charset="-128"/>
              <a:ea typeface="ＭＳ Ｐゴシック" panose="020B0600070205080204" pitchFamily="50" charset="-128"/>
            </a:rPr>
            <a:t>円の減となっている。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a:t>
          </a:r>
          <a:r>
            <a:rPr kumimoji="1" lang="en-US" altLang="ja-JP" sz="1300">
              <a:latin typeface="ＭＳ Ｐゴシック" panose="020B0600070205080204" pitchFamily="50" charset="-128"/>
              <a:ea typeface="ＭＳ Ｐゴシック" panose="020B0600070205080204" pitchFamily="50" charset="-128"/>
            </a:rPr>
            <a:t>298,152</a:t>
          </a:r>
          <a:r>
            <a:rPr kumimoji="1" lang="ja-JP" altLang="en-US" sz="1300">
              <a:latin typeface="ＭＳ Ｐゴシック" panose="020B0600070205080204" pitchFamily="50" charset="-128"/>
              <a:ea typeface="ＭＳ Ｐゴシック" panose="020B0600070205080204" pitchFamily="50" charset="-128"/>
            </a:rPr>
            <a:t>円の減は再生可能エネルギー発電設備工事が完了したためである。衛生費の</a:t>
          </a:r>
          <a:r>
            <a:rPr kumimoji="1" lang="en-US" altLang="ja-JP" sz="1300">
              <a:latin typeface="ＭＳ Ｐゴシック" panose="020B0600070205080204" pitchFamily="50" charset="-128"/>
              <a:ea typeface="ＭＳ Ｐゴシック" panose="020B0600070205080204" pitchFamily="50" charset="-128"/>
            </a:rPr>
            <a:t>303,735</a:t>
          </a:r>
          <a:r>
            <a:rPr kumimoji="1" lang="ja-JP" altLang="en-US" sz="1300">
              <a:latin typeface="ＭＳ Ｐゴシック" panose="020B0600070205080204" pitchFamily="50" charset="-128"/>
              <a:ea typeface="ＭＳ Ｐゴシック" panose="020B0600070205080204" pitchFamily="50" charset="-128"/>
            </a:rPr>
            <a:t>円の減は、新規焼却施設建設事業における実施設計が完了したためである。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a:t>
          </a:r>
          <a:r>
            <a:rPr kumimoji="1" lang="en-US" altLang="ja-JP" sz="1300">
              <a:latin typeface="ＭＳ Ｐゴシック" panose="020B0600070205080204" pitchFamily="50" charset="-128"/>
              <a:ea typeface="ＭＳ Ｐゴシック" panose="020B0600070205080204" pitchFamily="50" charset="-128"/>
            </a:rPr>
            <a:t>115,475</a:t>
          </a:r>
          <a:r>
            <a:rPr kumimoji="1" lang="ja-JP" altLang="en-US" sz="1300">
              <a:latin typeface="ＭＳ Ｐゴシック" panose="020B0600070205080204" pitchFamily="50" charset="-128"/>
              <a:ea typeface="ＭＳ Ｐゴシック" panose="020B0600070205080204" pitchFamily="50" charset="-128"/>
            </a:rPr>
            <a:t>円の増は村営住宅修繕費の増および村営住宅建設事業によるものである。教育費の</a:t>
          </a:r>
          <a:r>
            <a:rPr kumimoji="1" lang="en-US" altLang="ja-JP" sz="1300">
              <a:latin typeface="ＭＳ Ｐゴシック" panose="020B0600070205080204" pitchFamily="50" charset="-128"/>
              <a:ea typeface="ＭＳ Ｐゴシック" panose="020B0600070205080204" pitchFamily="50" charset="-128"/>
            </a:rPr>
            <a:t>128,418</a:t>
          </a:r>
          <a:r>
            <a:rPr kumimoji="1" lang="ja-JP" altLang="en-US" sz="1300">
              <a:latin typeface="ＭＳ Ｐゴシック" panose="020B0600070205080204" pitchFamily="50" charset="-128"/>
              <a:ea typeface="ＭＳ Ｐゴシック" panose="020B0600070205080204" pitchFamily="50" charset="-128"/>
            </a:rPr>
            <a:t>円の増は学校体育館のトイレ改修工事による。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年度からの大型普通建設事業のために積立を行っている。実質収支は令和元年は約</a:t>
          </a:r>
          <a:r>
            <a:rPr kumimoji="1" lang="en-US" altLang="ja-JP" sz="1400">
              <a:latin typeface="ＭＳ ゴシック" pitchFamily="49" charset="-128"/>
              <a:ea typeface="ＭＳ ゴシック" pitchFamily="49" charset="-128"/>
            </a:rPr>
            <a:t>5,400</a:t>
          </a:r>
          <a:r>
            <a:rPr kumimoji="1" lang="ja-JP" altLang="en-US" sz="1400">
              <a:latin typeface="ＭＳ ゴシック" pitchFamily="49" charset="-128"/>
              <a:ea typeface="ＭＳ ゴシック" pitchFamily="49" charset="-128"/>
            </a:rPr>
            <a:t>万円、令和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10,500</a:t>
          </a:r>
          <a:r>
            <a:rPr kumimoji="1" lang="ja-JP" altLang="en-US" sz="1400">
              <a:latin typeface="ＭＳ ゴシック" pitchFamily="49" charset="-128"/>
              <a:ea typeface="ＭＳ ゴシック" pitchFamily="49" charset="-128"/>
            </a:rPr>
            <a:t>万円、令和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9,000</a:t>
          </a:r>
          <a:r>
            <a:rPr kumimoji="1" lang="ja-JP" altLang="en-US" sz="1400">
              <a:latin typeface="ＭＳ ゴシック" pitchFamily="49" charset="-128"/>
              <a:ea typeface="ＭＳ ゴシック" pitchFamily="49" charset="-128"/>
            </a:rPr>
            <a:t>万円、令和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9,300</a:t>
          </a:r>
          <a:r>
            <a:rPr kumimoji="1" lang="ja-JP" altLang="en-US" sz="1400">
              <a:latin typeface="ＭＳ ゴシック" pitchFamily="49" charset="-128"/>
              <a:ea typeface="ＭＳ ゴシック" pitchFamily="49" charset="-128"/>
            </a:rPr>
            <a:t>万円、令和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17,100</a:t>
          </a:r>
          <a:r>
            <a:rPr kumimoji="1" lang="ja-JP" altLang="en-US" sz="1400">
              <a:latin typeface="ＭＳ ゴシック" pitchFamily="49" charset="-128"/>
              <a:ea typeface="ＭＳ ゴシック" pitchFamily="49" charset="-128"/>
            </a:rPr>
            <a:t>万円となった。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標準財政規模が小さいため、財政調整基金残高比率が約</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と高く見えているが、物価高騰のために今後も財政調整基金の積み増しを行っていく必要がある。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赤字を回避している。しかし、特別会計の歳入には多額の一般会計繰入金が含まれている状況であり、今後においても経費増大に対応する財源はほぼ一般会計繰入金に頼らざるを得ない状況になっている。</a:t>
          </a:r>
        </a:p>
        <a:p>
          <a:r>
            <a:rPr kumimoji="1" lang="ja-JP" altLang="en-US" sz="1400">
              <a:latin typeface="ＭＳ ゴシック" pitchFamily="49" charset="-128"/>
              <a:ea typeface="ＭＳ ゴシック" pitchFamily="49" charset="-128"/>
            </a:rPr>
            <a:t>　保険料（税）・使用料の改定も難しい状況ではあるが、令和５年度に浄化槽使用料について改定を行っている。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年度以降、一般会計、簡水会計ともに村の財政規模からみて大型の普通建設事業が行われているため、増傾向となっている。</a:t>
          </a:r>
        </a:p>
        <a:p>
          <a:r>
            <a:rPr kumimoji="1" lang="ja-JP" altLang="en-US" sz="1400">
              <a:latin typeface="ＭＳ ゴシック" pitchFamily="49" charset="-128"/>
              <a:ea typeface="ＭＳ ゴシック" pitchFamily="49" charset="-128"/>
            </a:rPr>
            <a:t>　組合等が起こした地方債の元利償還金に対する負担金等については、東京都島嶼町村一部事務組合の最終処分場施設整備に係る負担金で、最大で約</a:t>
          </a:r>
          <a:r>
            <a:rPr kumimoji="1" lang="en-US" altLang="ja-JP" sz="1400">
              <a:latin typeface="ＭＳ ゴシック" pitchFamily="49" charset="-128"/>
              <a:ea typeface="ＭＳ ゴシック" pitchFamily="49" charset="-128"/>
            </a:rPr>
            <a:t>700</a:t>
          </a:r>
          <a:r>
            <a:rPr kumimoji="1" lang="ja-JP" altLang="en-US" sz="1400">
              <a:latin typeface="ＭＳ ゴシック" pitchFamily="49" charset="-128"/>
              <a:ea typeface="ＭＳ ゴシック" pitchFamily="49" charset="-128"/>
            </a:rPr>
            <a:t>万円の負担となる見込である。</a:t>
          </a:r>
        </a:p>
        <a:p>
          <a:r>
            <a:rPr kumimoji="1" lang="ja-JP" altLang="en-US" sz="1400">
              <a:latin typeface="ＭＳ ゴシック" pitchFamily="49" charset="-128"/>
              <a:ea typeface="ＭＳ ゴシック" pitchFamily="49" charset="-128"/>
            </a:rPr>
            <a:t>　今後、焼却施設建設事業が控えており、起債に頼らざるを得ないことから、元利償還金の増が見込まれる。</a:t>
          </a:r>
        </a:p>
        <a:p>
          <a:r>
            <a:rPr kumimoji="1" lang="ja-JP" altLang="en-US" sz="1400">
              <a:latin typeface="ＭＳ ゴシック" pitchFamily="49" charset="-128"/>
              <a:ea typeface="ＭＳ ゴシック" pitchFamily="49" charset="-128"/>
            </a:rPr>
            <a:t>　算入公債費については、元利償還金の増減に連動する。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東京都利島村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一般会計等に係る地方債の現在高については、繰上償還や起債抑制（臨時財政対策債のみの起債）により減少傾向である。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これは今後、焼却施設建設事業にて起債を見込んでいるために起債を必要最小限としているためである。</a:t>
          </a:r>
        </a:p>
        <a:p>
          <a:r>
            <a:rPr kumimoji="1" lang="ja-JP" altLang="en-US" sz="1400">
              <a:latin typeface="ＭＳ ゴシック" pitchFamily="49" charset="-128"/>
              <a:ea typeface="ＭＳ ゴシック" pitchFamily="49" charset="-128"/>
            </a:rPr>
            <a:t>　公営企業債等繰入見込額については、利用者数が少ないため、使用料の増加が見込めず一般会計からの繰入金が多額となっている。今後使用料・手数料の見直しなどにより一般会計からの繰入金抑制を図る。</a:t>
          </a:r>
        </a:p>
        <a:p>
          <a:r>
            <a:rPr kumimoji="1" lang="ja-JP" altLang="en-US" sz="1400">
              <a:latin typeface="ＭＳ ゴシック" pitchFamily="49" charset="-128"/>
              <a:ea typeface="ＭＳ ゴシック" pitchFamily="49" charset="-128"/>
            </a:rPr>
            <a:t>　充当可能基金については、平成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年度より今後予定している施設整備の為に積立を実施している。令和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年度は、財政調整基金に約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万円、庁舎建設基金に約</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万円の積立を行っている。</a:t>
          </a:r>
        </a:p>
        <a:p>
          <a:r>
            <a:rPr kumimoji="1" lang="ja-JP" altLang="en-US" sz="1400">
              <a:latin typeface="ＭＳ ゴシック" pitchFamily="49" charset="-128"/>
              <a:ea typeface="ＭＳ ゴシック" pitchFamily="49" charset="-128"/>
            </a:rPr>
            <a:t>　基準財政需要額見込については、現在実施している事業により今後増加する見込みである。</a:t>
          </a:r>
        </a:p>
        <a:p>
          <a:r>
            <a:rPr kumimoji="1" lang="ja-JP" altLang="en-US" sz="1400">
              <a:latin typeface="ＭＳ ゴシック" pitchFamily="49" charset="-128"/>
              <a:ea typeface="ＭＳ ゴシック" pitchFamily="49" charset="-128"/>
            </a:rPr>
            <a:t>　今後は、地方債残高を大きく増加させない為に、起債を最小限とし将来負担を小さくしていく。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東京都利島村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年度にかけ地方交付税の伸びに伴い基金の積立を実施している。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年度についても同様で、今後実施予定の大型普通建設事業に備える為に財政調整基金および庁舎建設基金に積立を行っている。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本村は小離島であり、施設は塩害等により老朽化が早く唐突に機器が故障する事も度々発生している。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これらに対応するには基金の取崩しで対応せざるを得ない状況である。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事業量の圧縮を図り歳出を抑制し、かつ、最大限の歳入努力を行い、基金の取崩しを最低限に抑え積立を行っていく。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庁舎建設基金：庁舎建設に必要な資金を積立る。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森林環境譲与税基金：間伐や人材育成、担い手の確保、木材及び木質バイオマスエネルギー利用促進や普及啓発等の森林整備及び</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その促進に必要となる経費に使用する。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移住定住促進住宅建設基金：移住定住を目的とした住宅建設に使用する。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利島村出会いと交流応援基金：新型コロナウイルス感染症により島内で若い世代の交流・出会いの場が減少している。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若い世代の交流・出会いを促進し、結婚を応援する為に使用する。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一般会計の歳計剰余額の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円千円を庁舎建設基金に積立を行っている。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年度の森林譲与税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千円（全額）を積立てている。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庁舎建設基金は施設複合化の庁舎建設を考えており、令和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億円積立を目指している。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年度に、少ない基金をより効果的に運用するため、その他特目基金を一時的に廃止し、財政調整基金への一本化を図った。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またここ数年、地方交付税等の伸びに伴い基金の積立てを行っている。令和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万円程基金の積立てを行う事が出来た。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は小離島であり、施設は塩害等により老朽化が早い。また唐突に機器が故障する事も度々発生している。これらに対応するには基金の取崩しをせざるを得ない状況である。施設修繕費用は老朽化施設が多数ある事から毎年数千万単位となる事が多い。また、今後老朽化している施設の改修計画もあり多額の一般財源を必要とする為、今後も基金積立を行っ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今後も事業量の圧縮による歳出抑制、最大限の歳入努力を図る事で、基金の取崩しを最低限に抑え基金積立を行っていく。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基金の取崩しは行っておらず、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大型の普通建設事業実施（焼却施設建設）に伴い起債額増大が見込まれている。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今後も最大限の歳入努力を行い、基金取崩しは最低限に抑え基金積立を行っていく。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1637608</v>
      </c>
      <c r="BO4" s="358"/>
      <c r="BP4" s="358"/>
      <c r="BQ4" s="358"/>
      <c r="BR4" s="358"/>
      <c r="BS4" s="358"/>
      <c r="BT4" s="358"/>
      <c r="BU4" s="359"/>
      <c r="BV4" s="357">
        <v>1717255</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38.299999999999997</v>
      </c>
      <c r="CU4" s="364"/>
      <c r="CV4" s="364"/>
      <c r="CW4" s="364"/>
      <c r="CX4" s="364"/>
      <c r="CY4" s="364"/>
      <c r="CZ4" s="364"/>
      <c r="DA4" s="365"/>
      <c r="DB4" s="363">
        <v>20.2</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1465978</v>
      </c>
      <c r="BO5" s="395"/>
      <c r="BP5" s="395"/>
      <c r="BQ5" s="395"/>
      <c r="BR5" s="395"/>
      <c r="BS5" s="395"/>
      <c r="BT5" s="395"/>
      <c r="BU5" s="396"/>
      <c r="BV5" s="394">
        <v>1604785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75.3</v>
      </c>
      <c r="CU5" s="392"/>
      <c r="CV5" s="392"/>
      <c r="CW5" s="392"/>
      <c r="CX5" s="392"/>
      <c r="CY5" s="392"/>
      <c r="CZ5" s="392"/>
      <c r="DA5" s="393"/>
      <c r="DB5" s="391">
        <v>84.8</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171630</v>
      </c>
      <c r="BO6" s="395"/>
      <c r="BP6" s="395"/>
      <c r="BQ6" s="395"/>
      <c r="BR6" s="395"/>
      <c r="BS6" s="395"/>
      <c r="BT6" s="395"/>
      <c r="BU6" s="396"/>
      <c r="BV6" s="394">
        <v>112470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75.599999999999994</v>
      </c>
      <c r="CU6" s="432"/>
      <c r="CV6" s="432"/>
      <c r="CW6" s="432"/>
      <c r="CX6" s="432"/>
      <c r="CY6" s="432"/>
      <c r="CZ6" s="432"/>
      <c r="DA6" s="433"/>
      <c r="DB6" s="431">
        <v>85.5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0</v>
      </c>
      <c r="BO7" s="395"/>
      <c r="BP7" s="395"/>
      <c r="BQ7" s="395"/>
      <c r="BR7" s="395"/>
      <c r="BS7" s="395"/>
      <c r="BT7" s="395"/>
      <c r="BU7" s="396"/>
      <c r="BV7" s="394">
        <v>19351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448363</v>
      </c>
      <c r="CU7" s="395"/>
      <c r="CV7" s="395"/>
      <c r="CW7" s="395"/>
      <c r="CX7" s="395"/>
      <c r="CY7" s="395"/>
      <c r="CZ7" s="395"/>
      <c r="DA7" s="396"/>
      <c r="DB7" s="394">
        <v>460718</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171630</v>
      </c>
      <c r="BO8" s="395"/>
      <c r="BP8" s="395"/>
      <c r="BQ8" s="395"/>
      <c r="BR8" s="395"/>
      <c r="BS8" s="395"/>
      <c r="BT8" s="395"/>
      <c r="BU8" s="396"/>
      <c r="BV8" s="394">
        <v>93119</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0.12</v>
      </c>
      <c r="CU8" s="435"/>
      <c r="CV8" s="435"/>
      <c r="CW8" s="435"/>
      <c r="CX8" s="435"/>
      <c r="CY8" s="435"/>
      <c r="CZ8" s="435"/>
      <c r="DA8" s="436"/>
      <c r="DB8" s="434">
        <v>0.13</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327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78511</v>
      </c>
      <c r="BO9" s="395"/>
      <c r="BP9" s="395"/>
      <c r="BQ9" s="395"/>
      <c r="BR9" s="395"/>
      <c r="BS9" s="395"/>
      <c r="BT9" s="395"/>
      <c r="BU9" s="396"/>
      <c r="BV9" s="394">
        <v>3409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8</v>
      </c>
      <c r="CU9" s="392"/>
      <c r="CV9" s="392"/>
      <c r="CW9" s="392"/>
      <c r="CX9" s="392"/>
      <c r="CY9" s="392"/>
      <c r="CZ9" s="392"/>
      <c r="DA9" s="393"/>
      <c r="DB9" s="391">
        <v>7.6</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337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10004</v>
      </c>
      <c r="BO10" s="395"/>
      <c r="BP10" s="395"/>
      <c r="BQ10" s="395"/>
      <c r="BR10" s="395"/>
      <c r="BS10" s="395"/>
      <c r="BT10" s="395"/>
      <c r="BU10" s="396"/>
      <c r="BV10" s="394">
        <v>30013</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314</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129</v>
      </c>
      <c r="N13" s="486"/>
      <c r="O13" s="486"/>
      <c r="P13" s="486"/>
      <c r="Q13" s="487"/>
      <c r="R13" s="478">
        <v>307</v>
      </c>
      <c r="S13" s="479"/>
      <c r="T13" s="479"/>
      <c r="U13" s="479"/>
      <c r="V13" s="480"/>
      <c r="W13" s="410" t="s">
        <v>130</v>
      </c>
      <c r="X13" s="411"/>
      <c r="Y13" s="411"/>
      <c r="Z13" s="411"/>
      <c r="AA13" s="411"/>
      <c r="AB13" s="401"/>
      <c r="AC13" s="445">
        <v>38</v>
      </c>
      <c r="AD13" s="446"/>
      <c r="AE13" s="446"/>
      <c r="AF13" s="446"/>
      <c r="AG13" s="488"/>
      <c r="AH13" s="445">
        <v>42</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88515</v>
      </c>
      <c r="BO13" s="395"/>
      <c r="BP13" s="395"/>
      <c r="BQ13" s="395"/>
      <c r="BR13" s="395"/>
      <c r="BS13" s="395"/>
      <c r="BT13" s="395"/>
      <c r="BU13" s="396"/>
      <c r="BV13" s="394">
        <v>33422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6.8</v>
      </c>
      <c r="CU13" s="392"/>
      <c r="CV13" s="392"/>
      <c r="CW13" s="392"/>
      <c r="CX13" s="392"/>
      <c r="CY13" s="392"/>
      <c r="CZ13" s="392"/>
      <c r="DA13" s="393"/>
      <c r="DB13" s="391">
        <v>6.5</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317</v>
      </c>
      <c r="S14" s="479"/>
      <c r="T14" s="479"/>
      <c r="U14" s="479"/>
      <c r="V14" s="480"/>
      <c r="W14" s="384"/>
      <c r="X14" s="385"/>
      <c r="Y14" s="385"/>
      <c r="Z14" s="385"/>
      <c r="AA14" s="385"/>
      <c r="AB14" s="374"/>
      <c r="AC14" s="481">
        <v>16.2</v>
      </c>
      <c r="AD14" s="482"/>
      <c r="AE14" s="482"/>
      <c r="AF14" s="482"/>
      <c r="AG14" s="483"/>
      <c r="AH14" s="481">
        <v>17.600000000000001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129</v>
      </c>
      <c r="N15" s="486"/>
      <c r="O15" s="486"/>
      <c r="P15" s="486"/>
      <c r="Q15" s="487"/>
      <c r="R15" s="478">
        <v>312</v>
      </c>
      <c r="S15" s="479"/>
      <c r="T15" s="479"/>
      <c r="U15" s="479"/>
      <c r="V15" s="480"/>
      <c r="W15" s="410" t="s">
        <v>137</v>
      </c>
      <c r="X15" s="411"/>
      <c r="Y15" s="411"/>
      <c r="Z15" s="411"/>
      <c r="AA15" s="411"/>
      <c r="AB15" s="401"/>
      <c r="AC15" s="445">
        <v>39</v>
      </c>
      <c r="AD15" s="446"/>
      <c r="AE15" s="446"/>
      <c r="AF15" s="446"/>
      <c r="AG15" s="488"/>
      <c r="AH15" s="445">
        <v>43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54916</v>
      </c>
      <c r="BO15" s="358"/>
      <c r="BP15" s="358"/>
      <c r="BQ15" s="358"/>
      <c r="BR15" s="358"/>
      <c r="BS15" s="358"/>
      <c r="BT15" s="358"/>
      <c r="BU15" s="359"/>
      <c r="BV15" s="357">
        <v>52855</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16.600000000000001</v>
      </c>
      <c r="AD16" s="482"/>
      <c r="AE16" s="482"/>
      <c r="AF16" s="482"/>
      <c r="AG16" s="483"/>
      <c r="AH16" s="481">
        <v>18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433574</v>
      </c>
      <c r="BO16" s="395"/>
      <c r="BP16" s="395"/>
      <c r="BQ16" s="395"/>
      <c r="BR16" s="395"/>
      <c r="BS16" s="395"/>
      <c r="BT16" s="395"/>
      <c r="BU16" s="396"/>
      <c r="BV16" s="394">
        <v>443525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158</v>
      </c>
      <c r="AD17" s="446"/>
      <c r="AE17" s="446"/>
      <c r="AF17" s="446"/>
      <c r="AG17" s="488"/>
      <c r="AH17" s="445">
        <v>154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68990</v>
      </c>
      <c r="BO17" s="395"/>
      <c r="BP17" s="395"/>
      <c r="BQ17" s="395"/>
      <c r="BR17" s="395"/>
      <c r="BS17" s="395"/>
      <c r="BT17" s="395"/>
      <c r="BU17" s="396"/>
      <c r="BV17" s="394">
        <v>66504</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9" t="s">
        <v>147</v>
      </c>
      <c r="C18" s="437"/>
      <c r="D18" s="437"/>
      <c r="E18" s="520"/>
      <c r="F18" s="520"/>
      <c r="G18" s="520"/>
      <c r="H18" s="520"/>
      <c r="I18" s="520"/>
      <c r="J18" s="520"/>
      <c r="K18" s="520"/>
      <c r="L18" s="521">
        <v>4.04</v>
      </c>
      <c r="M18" s="521"/>
      <c r="N18" s="521"/>
      <c r="O18" s="521"/>
      <c r="P18" s="521"/>
      <c r="Q18" s="521"/>
      <c r="R18" s="522"/>
      <c r="S18" s="522"/>
      <c r="T18" s="522"/>
      <c r="U18" s="522"/>
      <c r="V18" s="523"/>
      <c r="W18" s="412"/>
      <c r="X18" s="413"/>
      <c r="Y18" s="413"/>
      <c r="Z18" s="413"/>
      <c r="AA18" s="413"/>
      <c r="AB18" s="404"/>
      <c r="AC18" s="524">
        <v>67.2</v>
      </c>
      <c r="AD18" s="525"/>
      <c r="AE18" s="525"/>
      <c r="AF18" s="525"/>
      <c r="AG18" s="526"/>
      <c r="AH18" s="524">
        <v>64.400000000000006</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339601</v>
      </c>
      <c r="BO18" s="395"/>
      <c r="BP18" s="395"/>
      <c r="BQ18" s="395"/>
      <c r="BR18" s="395"/>
      <c r="BS18" s="395"/>
      <c r="BT18" s="395"/>
      <c r="BU18" s="396"/>
      <c r="BV18" s="394">
        <v>394832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9" t="s">
        <v>149</v>
      </c>
      <c r="C19" s="437"/>
      <c r="D19" s="437"/>
      <c r="E19" s="520"/>
      <c r="F19" s="520"/>
      <c r="G19" s="520"/>
      <c r="H19" s="520"/>
      <c r="I19" s="520"/>
      <c r="J19" s="520"/>
      <c r="K19" s="520"/>
      <c r="L19" s="528">
        <v>81</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684511</v>
      </c>
      <c r="BO19" s="395"/>
      <c r="BP19" s="395"/>
      <c r="BQ19" s="395"/>
      <c r="BR19" s="395"/>
      <c r="BS19" s="395"/>
      <c r="BT19" s="395"/>
      <c r="BU19" s="396"/>
      <c r="BV19" s="394">
        <v>721993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9" t="s">
        <v>151</v>
      </c>
      <c r="C20" s="437"/>
      <c r="D20" s="437"/>
      <c r="E20" s="520"/>
      <c r="F20" s="520"/>
      <c r="G20" s="520"/>
      <c r="H20" s="520"/>
      <c r="I20" s="520"/>
      <c r="J20" s="520"/>
      <c r="K20" s="520"/>
      <c r="L20" s="528">
        <v>193</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382249</v>
      </c>
      <c r="BO22" s="358"/>
      <c r="BP22" s="358"/>
      <c r="BQ22" s="358"/>
      <c r="BR22" s="358"/>
      <c r="BS22" s="358"/>
      <c r="BT22" s="358"/>
      <c r="BU22" s="359"/>
      <c r="BV22" s="357">
        <v>434602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370273</v>
      </c>
      <c r="BO23" s="395"/>
      <c r="BP23" s="395"/>
      <c r="BQ23" s="395"/>
      <c r="BR23" s="395"/>
      <c r="BS23" s="395"/>
      <c r="BT23" s="395"/>
      <c r="BU23" s="396"/>
      <c r="BV23" s="394">
        <v>419024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6200</v>
      </c>
      <c r="R24" s="446"/>
      <c r="S24" s="446"/>
      <c r="T24" s="446"/>
      <c r="U24" s="446"/>
      <c r="V24" s="488"/>
      <c r="W24" s="540"/>
      <c r="X24" s="541"/>
      <c r="Y24" s="542"/>
      <c r="Z24" s="444" t="s">
        <v>162</v>
      </c>
      <c r="AA24" s="424"/>
      <c r="AB24" s="424"/>
      <c r="AC24" s="424"/>
      <c r="AD24" s="424"/>
      <c r="AE24" s="424"/>
      <c r="AF24" s="424"/>
      <c r="AG24" s="425"/>
      <c r="AH24" s="445">
        <v>24</v>
      </c>
      <c r="AI24" s="446"/>
      <c r="AJ24" s="446"/>
      <c r="AK24" s="446"/>
      <c r="AL24" s="488"/>
      <c r="AM24" s="445">
        <v>65352</v>
      </c>
      <c r="AN24" s="446"/>
      <c r="AO24" s="446"/>
      <c r="AP24" s="446"/>
      <c r="AQ24" s="446"/>
      <c r="AR24" s="488"/>
      <c r="AS24" s="445">
        <v>2723</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216966</v>
      </c>
      <c r="BO24" s="395"/>
      <c r="BP24" s="395"/>
      <c r="BQ24" s="395"/>
      <c r="BR24" s="395"/>
      <c r="BS24" s="395"/>
      <c r="BT24" s="395"/>
      <c r="BU24" s="396"/>
      <c r="BV24" s="394">
        <v>248993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5350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t="s">
        <v>121</v>
      </c>
      <c r="BO25" s="358"/>
      <c r="BP25" s="358"/>
      <c r="BQ25" s="358"/>
      <c r="BR25" s="358"/>
      <c r="BS25" s="358"/>
      <c r="BT25" s="358"/>
      <c r="BU25" s="359"/>
      <c r="BV25" s="357" t="s">
        <v>121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5150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1800</v>
      </c>
      <c r="R27" s="446"/>
      <c r="S27" s="446"/>
      <c r="T27" s="446"/>
      <c r="U27" s="446"/>
      <c r="V27" s="488"/>
      <c r="W27" s="540"/>
      <c r="X27" s="541"/>
      <c r="Y27" s="542"/>
      <c r="Z27" s="444" t="s">
        <v>171</v>
      </c>
      <c r="AA27" s="424"/>
      <c r="AB27" s="424"/>
      <c r="AC27" s="424"/>
      <c r="AD27" s="424"/>
      <c r="AE27" s="424"/>
      <c r="AF27" s="424"/>
      <c r="AG27" s="425"/>
      <c r="AH27" s="445" t="s">
        <v>121</v>
      </c>
      <c r="AI27" s="446"/>
      <c r="AJ27" s="446"/>
      <c r="AK27" s="446"/>
      <c r="AL27" s="488"/>
      <c r="AM27" s="445" t="s">
        <v>121</v>
      </c>
      <c r="AN27" s="446"/>
      <c r="AO27" s="446"/>
      <c r="AP27" s="446"/>
      <c r="AQ27" s="446"/>
      <c r="AR27" s="488"/>
      <c r="AS27" s="445" t="s">
        <v>121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v>44892</v>
      </c>
      <c r="BO27" s="517"/>
      <c r="BP27" s="517"/>
      <c r="BQ27" s="517"/>
      <c r="BR27" s="517"/>
      <c r="BS27" s="517"/>
      <c r="BT27" s="517"/>
      <c r="BU27" s="518"/>
      <c r="BV27" s="516">
        <v>44891</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1300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954261</v>
      </c>
      <c r="BO28" s="358"/>
      <c r="BP28" s="358"/>
      <c r="BQ28" s="358"/>
      <c r="BR28" s="358"/>
      <c r="BS28" s="358"/>
      <c r="BT28" s="358"/>
      <c r="BU28" s="359"/>
      <c r="BV28" s="357">
        <v>944257</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4</v>
      </c>
      <c r="M29" s="446"/>
      <c r="N29" s="446"/>
      <c r="O29" s="446"/>
      <c r="P29" s="488"/>
      <c r="Q29" s="445">
        <v>1150</v>
      </c>
      <c r="R29" s="446"/>
      <c r="S29" s="446"/>
      <c r="T29" s="446"/>
      <c r="U29" s="446"/>
      <c r="V29" s="488"/>
      <c r="W29" s="543"/>
      <c r="X29" s="544"/>
      <c r="Y29" s="545"/>
      <c r="Z29" s="444" t="s">
        <v>177</v>
      </c>
      <c r="AA29" s="424"/>
      <c r="AB29" s="424"/>
      <c r="AC29" s="424"/>
      <c r="AD29" s="424"/>
      <c r="AE29" s="424"/>
      <c r="AF29" s="424"/>
      <c r="AG29" s="425"/>
      <c r="AH29" s="445">
        <v>24</v>
      </c>
      <c r="AI29" s="446"/>
      <c r="AJ29" s="446"/>
      <c r="AK29" s="446"/>
      <c r="AL29" s="488"/>
      <c r="AM29" s="445">
        <v>65352</v>
      </c>
      <c r="AN29" s="446"/>
      <c r="AO29" s="446"/>
      <c r="AP29" s="446"/>
      <c r="AQ29" s="446"/>
      <c r="AR29" s="488"/>
      <c r="AS29" s="445">
        <v>2723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150728</v>
      </c>
      <c r="BO29" s="395"/>
      <c r="BP29" s="395"/>
      <c r="BQ29" s="395"/>
      <c r="BR29" s="395"/>
      <c r="BS29" s="395"/>
      <c r="BT29" s="395"/>
      <c r="BU29" s="396"/>
      <c r="BV29" s="394">
        <v>149227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91.1</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393243</v>
      </c>
      <c r="BO30" s="517"/>
      <c r="BP30" s="517"/>
      <c r="BQ30" s="517"/>
      <c r="BR30" s="517"/>
      <c r="BS30" s="517"/>
      <c r="BT30" s="517"/>
      <c r="BU30" s="518"/>
      <c r="BV30" s="516">
        <v>332498</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国民健康保険事業特別会計（事業勘定）</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東京都後期高齢者医療広域連合（一般会計）</v>
      </c>
      <c r="BZ34" s="585"/>
      <c r="CA34" s="585"/>
      <c r="CB34" s="585"/>
      <c r="CC34" s="585"/>
      <c r="CD34" s="585"/>
      <c r="CE34" s="585"/>
      <c r="CF34" s="585"/>
      <c r="CG34" s="585"/>
      <c r="CH34" s="585"/>
      <c r="CI34" s="585"/>
      <c r="CJ34" s="585"/>
      <c r="CK34" s="585"/>
      <c r="CL34" s="585"/>
      <c r="CM34" s="585"/>
      <c r="CN34" s="175"/>
      <c r="CO34" s="584">
        <f>IF(CQ34="","",MAX(C34:D43,U34:V43,AM34:AN43,BE34:BF43,BW34:BX43)+1)</f>
        <v>15</v>
      </c>
      <c r="CP34" s="584"/>
      <c r="CQ34" s="585" t="str">
        <f>IF('各会計、関係団体の財政状況及び健全化判断比率'!BS7="","",'各会計、関係団体の財政状況及び健全化判断比率'!BS7)</f>
        <v>株式会社TOSHIMA</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国民健康保険事業特別会計（直診勘定）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IF('各会計、関係団体の財政状況及び健全化判断比率'!B33="","",'各会計、関係団体の財政状況及び健全化判断比率'!B33)</f>
        <v>合併処理浄化槽事業特別会計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東京都後期高齢者医療広域連合（後期高齢者医療特別会計）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介護保険事業特別会計（事業勘定）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東京都島嶼町村一部事務組合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後期高齢者医療事業特別会計</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東京市町村総合事務組合（一般会計）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東京市町村総合事務組合（東京都市町村民交通災害共済事業特別会計）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東京都町村議会議員公務災害補償組合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東京都市町村職員退職手当組合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r7dB2egkgVYMIwpsGg49cwFufAnxDk6HJNGTTyVbqUreenJUPv6gJpG5dcnvyXI7QPlPREHMvMA6bpjX203gw==" saltValue="0UIJkkyUgx+ZOfI8Qo67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52181</v>
      </c>
      <c r="S5" s="600"/>
      <c r="T5" s="600"/>
      <c r="U5" s="600"/>
      <c r="V5" s="600"/>
      <c r="W5" s="600"/>
      <c r="X5" s="600"/>
      <c r="Y5" s="601"/>
      <c r="Z5" s="602">
        <v>3.2</v>
      </c>
      <c r="AA5" s="602"/>
      <c r="AB5" s="602"/>
      <c r="AC5" s="602"/>
      <c r="AD5" s="603">
        <v>52181</v>
      </c>
      <c r="AE5" s="603"/>
      <c r="AF5" s="603"/>
      <c r="AG5" s="603"/>
      <c r="AH5" s="603"/>
      <c r="AI5" s="603"/>
      <c r="AJ5" s="603"/>
      <c r="AK5" s="603"/>
      <c r="AL5" s="604">
        <v>11.6</v>
      </c>
      <c r="AM5" s="605"/>
      <c r="AN5" s="605"/>
      <c r="AO5" s="606"/>
      <c r="AP5" s="596" t="s">
        <v>216</v>
      </c>
      <c r="AQ5" s="597"/>
      <c r="AR5" s="597"/>
      <c r="AS5" s="597"/>
      <c r="AT5" s="597"/>
      <c r="AU5" s="597"/>
      <c r="AV5" s="597"/>
      <c r="AW5" s="597"/>
      <c r="AX5" s="597"/>
      <c r="AY5" s="597"/>
      <c r="AZ5" s="597"/>
      <c r="BA5" s="597"/>
      <c r="BB5" s="597"/>
      <c r="BC5" s="597"/>
      <c r="BD5" s="597"/>
      <c r="BE5" s="597"/>
      <c r="BF5" s="598"/>
      <c r="BG5" s="610">
        <v>52181</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2909</v>
      </c>
      <c r="S6" s="611"/>
      <c r="T6" s="611"/>
      <c r="U6" s="611"/>
      <c r="V6" s="611"/>
      <c r="W6" s="611"/>
      <c r="X6" s="611"/>
      <c r="Y6" s="612"/>
      <c r="Z6" s="613">
        <v>0.2</v>
      </c>
      <c r="AA6" s="613"/>
      <c r="AB6" s="613"/>
      <c r="AC6" s="613"/>
      <c r="AD6" s="614">
        <v>2909</v>
      </c>
      <c r="AE6" s="614"/>
      <c r="AF6" s="614"/>
      <c r="AG6" s="614"/>
      <c r="AH6" s="614"/>
      <c r="AI6" s="614"/>
      <c r="AJ6" s="614"/>
      <c r="AK6" s="614"/>
      <c r="AL6" s="615">
        <v>0.6</v>
      </c>
      <c r="AM6" s="616"/>
      <c r="AN6" s="616"/>
      <c r="AO6" s="617"/>
      <c r="AP6" s="607" t="s">
        <v>221</v>
      </c>
      <c r="AQ6" s="608"/>
      <c r="AR6" s="608"/>
      <c r="AS6" s="608"/>
      <c r="AT6" s="608"/>
      <c r="AU6" s="608"/>
      <c r="AV6" s="608"/>
      <c r="AW6" s="608"/>
      <c r="AX6" s="608"/>
      <c r="AY6" s="608"/>
      <c r="AZ6" s="608"/>
      <c r="BA6" s="608"/>
      <c r="BB6" s="608"/>
      <c r="BC6" s="608"/>
      <c r="BD6" s="608"/>
      <c r="BE6" s="608"/>
      <c r="BF6" s="609"/>
      <c r="BG6" s="610">
        <v>52181</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14872</v>
      </c>
      <c r="CS6" s="611"/>
      <c r="CT6" s="611"/>
      <c r="CU6" s="611"/>
      <c r="CV6" s="611"/>
      <c r="CW6" s="611"/>
      <c r="CX6" s="611"/>
      <c r="CY6" s="612"/>
      <c r="CZ6" s="604">
        <v>1</v>
      </c>
      <c r="DA6" s="605"/>
      <c r="DB6" s="605"/>
      <c r="DC6" s="621"/>
      <c r="DD6" s="619" t="s">
        <v>121</v>
      </c>
      <c r="DE6" s="611"/>
      <c r="DF6" s="611"/>
      <c r="DG6" s="611"/>
      <c r="DH6" s="611"/>
      <c r="DI6" s="611"/>
      <c r="DJ6" s="611"/>
      <c r="DK6" s="611"/>
      <c r="DL6" s="611"/>
      <c r="DM6" s="611"/>
      <c r="DN6" s="611"/>
      <c r="DO6" s="611"/>
      <c r="DP6" s="612"/>
      <c r="DQ6" s="619">
        <v>12622</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95</v>
      </c>
      <c r="S7" s="611"/>
      <c r="T7" s="611"/>
      <c r="U7" s="611"/>
      <c r="V7" s="611"/>
      <c r="W7" s="611"/>
      <c r="X7" s="611"/>
      <c r="Y7" s="612"/>
      <c r="Z7" s="613">
        <v>0</v>
      </c>
      <c r="AA7" s="613"/>
      <c r="AB7" s="613"/>
      <c r="AC7" s="613"/>
      <c r="AD7" s="614">
        <v>95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24243</v>
      </c>
      <c r="BH7" s="611"/>
      <c r="BI7" s="611"/>
      <c r="BJ7" s="611"/>
      <c r="BK7" s="611"/>
      <c r="BL7" s="611"/>
      <c r="BM7" s="611"/>
      <c r="BN7" s="612"/>
      <c r="BO7" s="613">
        <v>46.5</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533040</v>
      </c>
      <c r="CS7" s="611"/>
      <c r="CT7" s="611"/>
      <c r="CU7" s="611"/>
      <c r="CV7" s="611"/>
      <c r="CW7" s="611"/>
      <c r="CX7" s="611"/>
      <c r="CY7" s="612"/>
      <c r="CZ7" s="613">
        <v>36.4</v>
      </c>
      <c r="DA7" s="613"/>
      <c r="DB7" s="613"/>
      <c r="DC7" s="613"/>
      <c r="DD7" s="619">
        <v>47536</v>
      </c>
      <c r="DE7" s="611"/>
      <c r="DF7" s="611"/>
      <c r="DG7" s="611"/>
      <c r="DH7" s="611"/>
      <c r="DI7" s="611"/>
      <c r="DJ7" s="611"/>
      <c r="DK7" s="611"/>
      <c r="DL7" s="611"/>
      <c r="DM7" s="611"/>
      <c r="DN7" s="611"/>
      <c r="DO7" s="611"/>
      <c r="DP7" s="612"/>
      <c r="DQ7" s="619">
        <v>177037</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519</v>
      </c>
      <c r="S8" s="611"/>
      <c r="T8" s="611"/>
      <c r="U8" s="611"/>
      <c r="V8" s="611"/>
      <c r="W8" s="611"/>
      <c r="X8" s="611"/>
      <c r="Y8" s="612"/>
      <c r="Z8" s="613">
        <v>0</v>
      </c>
      <c r="AA8" s="613"/>
      <c r="AB8" s="613"/>
      <c r="AC8" s="613"/>
      <c r="AD8" s="614">
        <v>519</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660</v>
      </c>
      <c r="BH8" s="611"/>
      <c r="BI8" s="611"/>
      <c r="BJ8" s="611"/>
      <c r="BK8" s="611"/>
      <c r="BL8" s="611"/>
      <c r="BM8" s="611"/>
      <c r="BN8" s="612"/>
      <c r="BO8" s="613">
        <v>1.3</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194806</v>
      </c>
      <c r="CS8" s="611"/>
      <c r="CT8" s="611"/>
      <c r="CU8" s="611"/>
      <c r="CV8" s="611"/>
      <c r="CW8" s="611"/>
      <c r="CX8" s="611"/>
      <c r="CY8" s="612"/>
      <c r="CZ8" s="613">
        <v>13.3</v>
      </c>
      <c r="DA8" s="613"/>
      <c r="DB8" s="613"/>
      <c r="DC8" s="613"/>
      <c r="DD8" s="619" t="s">
        <v>121</v>
      </c>
      <c r="DE8" s="611"/>
      <c r="DF8" s="611"/>
      <c r="DG8" s="611"/>
      <c r="DH8" s="611"/>
      <c r="DI8" s="611"/>
      <c r="DJ8" s="611"/>
      <c r="DK8" s="611"/>
      <c r="DL8" s="611"/>
      <c r="DM8" s="611"/>
      <c r="DN8" s="611"/>
      <c r="DO8" s="611"/>
      <c r="DP8" s="612"/>
      <c r="DQ8" s="619">
        <v>83244</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562</v>
      </c>
      <c r="S9" s="611"/>
      <c r="T9" s="611"/>
      <c r="U9" s="611"/>
      <c r="V9" s="611"/>
      <c r="W9" s="611"/>
      <c r="X9" s="611"/>
      <c r="Y9" s="612"/>
      <c r="Z9" s="613">
        <v>0</v>
      </c>
      <c r="AA9" s="613"/>
      <c r="AB9" s="613"/>
      <c r="AC9" s="613"/>
      <c r="AD9" s="614">
        <v>562</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21162</v>
      </c>
      <c r="BH9" s="611"/>
      <c r="BI9" s="611"/>
      <c r="BJ9" s="611"/>
      <c r="BK9" s="611"/>
      <c r="BL9" s="611"/>
      <c r="BM9" s="611"/>
      <c r="BN9" s="612"/>
      <c r="BO9" s="613">
        <v>40.6</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156190</v>
      </c>
      <c r="CS9" s="611"/>
      <c r="CT9" s="611"/>
      <c r="CU9" s="611"/>
      <c r="CV9" s="611"/>
      <c r="CW9" s="611"/>
      <c r="CX9" s="611"/>
      <c r="CY9" s="612"/>
      <c r="CZ9" s="613">
        <v>10.7</v>
      </c>
      <c r="DA9" s="613"/>
      <c r="DB9" s="613"/>
      <c r="DC9" s="613"/>
      <c r="DD9" s="619">
        <v>2045</v>
      </c>
      <c r="DE9" s="611"/>
      <c r="DF9" s="611"/>
      <c r="DG9" s="611"/>
      <c r="DH9" s="611"/>
      <c r="DI9" s="611"/>
      <c r="DJ9" s="611"/>
      <c r="DK9" s="611"/>
      <c r="DL9" s="611"/>
      <c r="DM9" s="611"/>
      <c r="DN9" s="611"/>
      <c r="DO9" s="611"/>
      <c r="DP9" s="612"/>
      <c r="DQ9" s="619">
        <v>75153</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1695</v>
      </c>
      <c r="BH10" s="611"/>
      <c r="BI10" s="611"/>
      <c r="BJ10" s="611"/>
      <c r="BK10" s="611"/>
      <c r="BL10" s="611"/>
      <c r="BM10" s="611"/>
      <c r="BN10" s="612"/>
      <c r="BO10" s="613">
        <v>3.2</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23900</v>
      </c>
      <c r="CS10" s="611"/>
      <c r="CT10" s="611"/>
      <c r="CU10" s="611"/>
      <c r="CV10" s="611"/>
      <c r="CW10" s="611"/>
      <c r="CX10" s="611"/>
      <c r="CY10" s="612"/>
      <c r="CZ10" s="613">
        <v>1.6</v>
      </c>
      <c r="DA10" s="613"/>
      <c r="DB10" s="613"/>
      <c r="DC10" s="613"/>
      <c r="DD10" s="619">
        <v>2916</v>
      </c>
      <c r="DE10" s="611"/>
      <c r="DF10" s="611"/>
      <c r="DG10" s="611"/>
      <c r="DH10" s="611"/>
      <c r="DI10" s="611"/>
      <c r="DJ10" s="611"/>
      <c r="DK10" s="611"/>
      <c r="DL10" s="611"/>
      <c r="DM10" s="611"/>
      <c r="DN10" s="611"/>
      <c r="DO10" s="611"/>
      <c r="DP10" s="612"/>
      <c r="DQ10" s="619">
        <v>3711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8376</v>
      </c>
      <c r="S11" s="611"/>
      <c r="T11" s="611"/>
      <c r="U11" s="611"/>
      <c r="V11" s="611"/>
      <c r="W11" s="611"/>
      <c r="X11" s="611"/>
      <c r="Y11" s="612"/>
      <c r="Z11" s="615">
        <v>0.5</v>
      </c>
      <c r="AA11" s="616"/>
      <c r="AB11" s="616"/>
      <c r="AC11" s="622"/>
      <c r="AD11" s="619">
        <v>8376</v>
      </c>
      <c r="AE11" s="611"/>
      <c r="AF11" s="611"/>
      <c r="AG11" s="611"/>
      <c r="AH11" s="611"/>
      <c r="AI11" s="611"/>
      <c r="AJ11" s="611"/>
      <c r="AK11" s="612"/>
      <c r="AL11" s="615">
        <v>1.9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726</v>
      </c>
      <c r="BH11" s="611"/>
      <c r="BI11" s="611"/>
      <c r="BJ11" s="611"/>
      <c r="BK11" s="611"/>
      <c r="BL11" s="611"/>
      <c r="BM11" s="611"/>
      <c r="BN11" s="612"/>
      <c r="BO11" s="613">
        <v>1.4</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104544</v>
      </c>
      <c r="CS11" s="611"/>
      <c r="CT11" s="611"/>
      <c r="CU11" s="611"/>
      <c r="CV11" s="611"/>
      <c r="CW11" s="611"/>
      <c r="CX11" s="611"/>
      <c r="CY11" s="612"/>
      <c r="CZ11" s="613">
        <v>7.1</v>
      </c>
      <c r="DA11" s="613"/>
      <c r="DB11" s="613"/>
      <c r="DC11" s="613"/>
      <c r="DD11" s="619">
        <v>16750</v>
      </c>
      <c r="DE11" s="611"/>
      <c r="DF11" s="611"/>
      <c r="DG11" s="611"/>
      <c r="DH11" s="611"/>
      <c r="DI11" s="611"/>
      <c r="DJ11" s="611"/>
      <c r="DK11" s="611"/>
      <c r="DL11" s="611"/>
      <c r="DM11" s="611"/>
      <c r="DN11" s="611"/>
      <c r="DO11" s="611"/>
      <c r="DP11" s="612"/>
      <c r="DQ11" s="619">
        <v>10919</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t="s">
        <v>121</v>
      </c>
      <c r="S12" s="611"/>
      <c r="T12" s="611"/>
      <c r="U12" s="611"/>
      <c r="V12" s="611"/>
      <c r="W12" s="611"/>
      <c r="X12" s="611"/>
      <c r="Y12" s="612"/>
      <c r="Z12" s="613" t="s">
        <v>121</v>
      </c>
      <c r="AA12" s="613"/>
      <c r="AB12" s="613"/>
      <c r="AC12" s="613"/>
      <c r="AD12" s="614" t="s">
        <v>121</v>
      </c>
      <c r="AE12" s="614"/>
      <c r="AF12" s="614"/>
      <c r="AG12" s="614"/>
      <c r="AH12" s="614"/>
      <c r="AI12" s="614"/>
      <c r="AJ12" s="614"/>
      <c r="AK12" s="614"/>
      <c r="AL12" s="615" t="s">
        <v>121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24422</v>
      </c>
      <c r="BH12" s="611"/>
      <c r="BI12" s="611"/>
      <c r="BJ12" s="611"/>
      <c r="BK12" s="611"/>
      <c r="BL12" s="611"/>
      <c r="BM12" s="611"/>
      <c r="BN12" s="612"/>
      <c r="BO12" s="613">
        <v>46.8</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122810</v>
      </c>
      <c r="CS12" s="611"/>
      <c r="CT12" s="611"/>
      <c r="CU12" s="611"/>
      <c r="CV12" s="611"/>
      <c r="CW12" s="611"/>
      <c r="CX12" s="611"/>
      <c r="CY12" s="612"/>
      <c r="CZ12" s="613">
        <v>8.4</v>
      </c>
      <c r="DA12" s="613"/>
      <c r="DB12" s="613"/>
      <c r="DC12" s="613"/>
      <c r="DD12" s="619">
        <v>322</v>
      </c>
      <c r="DE12" s="611"/>
      <c r="DF12" s="611"/>
      <c r="DG12" s="611"/>
      <c r="DH12" s="611"/>
      <c r="DI12" s="611"/>
      <c r="DJ12" s="611"/>
      <c r="DK12" s="611"/>
      <c r="DL12" s="611"/>
      <c r="DM12" s="611"/>
      <c r="DN12" s="611"/>
      <c r="DO12" s="611"/>
      <c r="DP12" s="612"/>
      <c r="DQ12" s="619">
        <v>20346</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23408</v>
      </c>
      <c r="BH13" s="611"/>
      <c r="BI13" s="611"/>
      <c r="BJ13" s="611"/>
      <c r="BK13" s="611"/>
      <c r="BL13" s="611"/>
      <c r="BM13" s="611"/>
      <c r="BN13" s="612"/>
      <c r="BO13" s="613">
        <v>44.9</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95716</v>
      </c>
      <c r="CS13" s="611"/>
      <c r="CT13" s="611"/>
      <c r="CU13" s="611"/>
      <c r="CV13" s="611"/>
      <c r="CW13" s="611"/>
      <c r="CX13" s="611"/>
      <c r="CY13" s="612"/>
      <c r="CZ13" s="613">
        <v>6.5</v>
      </c>
      <c r="DA13" s="613"/>
      <c r="DB13" s="613"/>
      <c r="DC13" s="613"/>
      <c r="DD13" s="619" t="s">
        <v>121</v>
      </c>
      <c r="DE13" s="611"/>
      <c r="DF13" s="611"/>
      <c r="DG13" s="611"/>
      <c r="DH13" s="611"/>
      <c r="DI13" s="611"/>
      <c r="DJ13" s="611"/>
      <c r="DK13" s="611"/>
      <c r="DL13" s="611"/>
      <c r="DM13" s="611"/>
      <c r="DN13" s="611"/>
      <c r="DO13" s="611"/>
      <c r="DP13" s="612"/>
      <c r="DQ13" s="619">
        <v>20711</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17</v>
      </c>
      <c r="S14" s="611"/>
      <c r="T14" s="611"/>
      <c r="U14" s="611"/>
      <c r="V14" s="611"/>
      <c r="W14" s="611"/>
      <c r="X14" s="611"/>
      <c r="Y14" s="612"/>
      <c r="Z14" s="613">
        <v>0</v>
      </c>
      <c r="AA14" s="613"/>
      <c r="AB14" s="613"/>
      <c r="AC14" s="613"/>
      <c r="AD14" s="614">
        <v>17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1995</v>
      </c>
      <c r="BH14" s="611"/>
      <c r="BI14" s="611"/>
      <c r="BJ14" s="611"/>
      <c r="BK14" s="611"/>
      <c r="BL14" s="611"/>
      <c r="BM14" s="611"/>
      <c r="BN14" s="612"/>
      <c r="BO14" s="613">
        <v>3.8</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13165</v>
      </c>
      <c r="CS14" s="611"/>
      <c r="CT14" s="611"/>
      <c r="CU14" s="611"/>
      <c r="CV14" s="611"/>
      <c r="CW14" s="611"/>
      <c r="CX14" s="611"/>
      <c r="CY14" s="612"/>
      <c r="CZ14" s="613">
        <v>0.9</v>
      </c>
      <c r="DA14" s="613"/>
      <c r="DB14" s="613"/>
      <c r="DC14" s="613"/>
      <c r="DD14" s="619" t="s">
        <v>121</v>
      </c>
      <c r="DE14" s="611"/>
      <c r="DF14" s="611"/>
      <c r="DG14" s="611"/>
      <c r="DH14" s="611"/>
      <c r="DI14" s="611"/>
      <c r="DJ14" s="611"/>
      <c r="DK14" s="611"/>
      <c r="DL14" s="611"/>
      <c r="DM14" s="611"/>
      <c r="DN14" s="611"/>
      <c r="DO14" s="611"/>
      <c r="DP14" s="612"/>
      <c r="DQ14" s="619">
        <v>4225</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1521</v>
      </c>
      <c r="BH15" s="611"/>
      <c r="BI15" s="611"/>
      <c r="BJ15" s="611"/>
      <c r="BK15" s="611"/>
      <c r="BL15" s="611"/>
      <c r="BM15" s="611"/>
      <c r="BN15" s="612"/>
      <c r="BO15" s="613">
        <v>2.9</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152465</v>
      </c>
      <c r="CS15" s="611"/>
      <c r="CT15" s="611"/>
      <c r="CU15" s="611"/>
      <c r="CV15" s="611"/>
      <c r="CW15" s="611"/>
      <c r="CX15" s="611"/>
      <c r="CY15" s="612"/>
      <c r="CZ15" s="613">
        <v>10.4</v>
      </c>
      <c r="DA15" s="613"/>
      <c r="DB15" s="613"/>
      <c r="DC15" s="613"/>
      <c r="DD15" s="619">
        <v>39836</v>
      </c>
      <c r="DE15" s="611"/>
      <c r="DF15" s="611"/>
      <c r="DG15" s="611"/>
      <c r="DH15" s="611"/>
      <c r="DI15" s="611"/>
      <c r="DJ15" s="611"/>
      <c r="DK15" s="611"/>
      <c r="DL15" s="611"/>
      <c r="DM15" s="611"/>
      <c r="DN15" s="611"/>
      <c r="DO15" s="611"/>
      <c r="DP15" s="612"/>
      <c r="DQ15" s="619">
        <v>50443</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636</v>
      </c>
      <c r="S16" s="611"/>
      <c r="T16" s="611"/>
      <c r="U16" s="611"/>
      <c r="V16" s="611"/>
      <c r="W16" s="611"/>
      <c r="X16" s="611"/>
      <c r="Y16" s="612"/>
      <c r="Z16" s="613">
        <v>0</v>
      </c>
      <c r="AA16" s="613"/>
      <c r="AB16" s="613"/>
      <c r="AC16" s="613"/>
      <c r="AD16" s="614">
        <v>636</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2099</v>
      </c>
      <c r="S17" s="611"/>
      <c r="T17" s="611"/>
      <c r="U17" s="611"/>
      <c r="V17" s="611"/>
      <c r="W17" s="611"/>
      <c r="X17" s="611"/>
      <c r="Y17" s="612"/>
      <c r="Z17" s="613">
        <v>0.1</v>
      </c>
      <c r="AA17" s="613"/>
      <c r="AB17" s="613"/>
      <c r="AC17" s="613"/>
      <c r="AD17" s="614">
        <v>2099</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54470</v>
      </c>
      <c r="CS17" s="611"/>
      <c r="CT17" s="611"/>
      <c r="CU17" s="611"/>
      <c r="CV17" s="611"/>
      <c r="CW17" s="611"/>
      <c r="CX17" s="611"/>
      <c r="CY17" s="612"/>
      <c r="CZ17" s="613">
        <v>3.7</v>
      </c>
      <c r="DA17" s="613"/>
      <c r="DB17" s="613"/>
      <c r="DC17" s="613"/>
      <c r="DD17" s="619" t="s">
        <v>121</v>
      </c>
      <c r="DE17" s="611"/>
      <c r="DF17" s="611"/>
      <c r="DG17" s="611"/>
      <c r="DH17" s="611"/>
      <c r="DI17" s="611"/>
      <c r="DJ17" s="611"/>
      <c r="DK17" s="611"/>
      <c r="DL17" s="611"/>
      <c r="DM17" s="611"/>
      <c r="DN17" s="611"/>
      <c r="DO17" s="611"/>
      <c r="DP17" s="612"/>
      <c r="DQ17" s="619">
        <v>54470</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50</v>
      </c>
      <c r="S18" s="611"/>
      <c r="T18" s="611"/>
      <c r="U18" s="611"/>
      <c r="V18" s="611"/>
      <c r="W18" s="611"/>
      <c r="X18" s="611"/>
      <c r="Y18" s="612"/>
      <c r="Z18" s="613">
        <v>0</v>
      </c>
      <c r="AA18" s="613"/>
      <c r="AB18" s="613"/>
      <c r="AC18" s="613"/>
      <c r="AD18" s="614">
        <v>50</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50</v>
      </c>
      <c r="S19" s="611"/>
      <c r="T19" s="611"/>
      <c r="U19" s="611"/>
      <c r="V19" s="611"/>
      <c r="W19" s="611"/>
      <c r="X19" s="611"/>
      <c r="Y19" s="612"/>
      <c r="Z19" s="613">
        <v>0</v>
      </c>
      <c r="AA19" s="613"/>
      <c r="AB19" s="613"/>
      <c r="AC19" s="613"/>
      <c r="AD19" s="614">
        <v>50</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t="s">
        <v>121</v>
      </c>
      <c r="S20" s="611"/>
      <c r="T20" s="611"/>
      <c r="U20" s="611"/>
      <c r="V20" s="611"/>
      <c r="W20" s="611"/>
      <c r="X20" s="611"/>
      <c r="Y20" s="612"/>
      <c r="Z20" s="613" t="s">
        <v>121</v>
      </c>
      <c r="AA20" s="613"/>
      <c r="AB20" s="613"/>
      <c r="AC20" s="613"/>
      <c r="AD20" s="614" t="s">
        <v>121</v>
      </c>
      <c r="AE20" s="614"/>
      <c r="AF20" s="614"/>
      <c r="AG20" s="614"/>
      <c r="AH20" s="614"/>
      <c r="AI20" s="614"/>
      <c r="AJ20" s="614"/>
      <c r="AK20" s="614"/>
      <c r="AL20" s="615" t="s">
        <v>121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1465978</v>
      </c>
      <c r="CS20" s="611"/>
      <c r="CT20" s="611"/>
      <c r="CU20" s="611"/>
      <c r="CV20" s="611"/>
      <c r="CW20" s="611"/>
      <c r="CX20" s="611"/>
      <c r="CY20" s="612"/>
      <c r="CZ20" s="613">
        <v>100</v>
      </c>
      <c r="DA20" s="613"/>
      <c r="DB20" s="613"/>
      <c r="DC20" s="613"/>
      <c r="DD20" s="619">
        <v>109405</v>
      </c>
      <c r="DE20" s="611"/>
      <c r="DF20" s="611"/>
      <c r="DG20" s="611"/>
      <c r="DH20" s="611"/>
      <c r="DI20" s="611"/>
      <c r="DJ20" s="611"/>
      <c r="DK20" s="611"/>
      <c r="DL20" s="611"/>
      <c r="DM20" s="611"/>
      <c r="DN20" s="611"/>
      <c r="DO20" s="611"/>
      <c r="DP20" s="612"/>
      <c r="DQ20" s="619">
        <v>512881</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443650</v>
      </c>
      <c r="S21" s="611"/>
      <c r="T21" s="611"/>
      <c r="U21" s="611"/>
      <c r="V21" s="611"/>
      <c r="W21" s="611"/>
      <c r="X21" s="611"/>
      <c r="Y21" s="612"/>
      <c r="Z21" s="613">
        <v>27.1</v>
      </c>
      <c r="AA21" s="613"/>
      <c r="AB21" s="613"/>
      <c r="AC21" s="613"/>
      <c r="AD21" s="614">
        <v>377791</v>
      </c>
      <c r="AE21" s="614"/>
      <c r="AF21" s="614"/>
      <c r="AG21" s="614"/>
      <c r="AH21" s="614"/>
      <c r="AI21" s="614"/>
      <c r="AJ21" s="614"/>
      <c r="AK21" s="614"/>
      <c r="AL21" s="615">
        <v>84.1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377791</v>
      </c>
      <c r="S22" s="611"/>
      <c r="T22" s="611"/>
      <c r="U22" s="611"/>
      <c r="V22" s="611"/>
      <c r="W22" s="611"/>
      <c r="X22" s="611"/>
      <c r="Y22" s="612"/>
      <c r="Z22" s="613">
        <v>23.1</v>
      </c>
      <c r="AA22" s="613"/>
      <c r="AB22" s="613"/>
      <c r="AC22" s="613"/>
      <c r="AD22" s="614">
        <v>377791</v>
      </c>
      <c r="AE22" s="614"/>
      <c r="AF22" s="614"/>
      <c r="AG22" s="614"/>
      <c r="AH22" s="614"/>
      <c r="AI22" s="614"/>
      <c r="AJ22" s="614"/>
      <c r="AK22" s="614"/>
      <c r="AL22" s="615">
        <v>84.1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65859</v>
      </c>
      <c r="S23" s="611"/>
      <c r="T23" s="611"/>
      <c r="U23" s="611"/>
      <c r="V23" s="611"/>
      <c r="W23" s="611"/>
      <c r="X23" s="611"/>
      <c r="Y23" s="612"/>
      <c r="Z23" s="613">
        <v>4</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331243</v>
      </c>
      <c r="CS24" s="600"/>
      <c r="CT24" s="600"/>
      <c r="CU24" s="600"/>
      <c r="CV24" s="600"/>
      <c r="CW24" s="600"/>
      <c r="CX24" s="600"/>
      <c r="CY24" s="601"/>
      <c r="CZ24" s="604">
        <v>22.6</v>
      </c>
      <c r="DA24" s="605"/>
      <c r="DB24" s="605"/>
      <c r="DC24" s="621"/>
      <c r="DD24" s="644">
        <v>263174</v>
      </c>
      <c r="DE24" s="600"/>
      <c r="DF24" s="600"/>
      <c r="DG24" s="600"/>
      <c r="DH24" s="600"/>
      <c r="DI24" s="600"/>
      <c r="DJ24" s="600"/>
      <c r="DK24" s="601"/>
      <c r="DL24" s="644">
        <v>253909</v>
      </c>
      <c r="DM24" s="600"/>
      <c r="DN24" s="600"/>
      <c r="DO24" s="600"/>
      <c r="DP24" s="600"/>
      <c r="DQ24" s="600"/>
      <c r="DR24" s="600"/>
      <c r="DS24" s="600"/>
      <c r="DT24" s="600"/>
      <c r="DU24" s="600"/>
      <c r="DV24" s="601"/>
      <c r="DW24" s="604">
        <v>56.3</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511094</v>
      </c>
      <c r="S25" s="611"/>
      <c r="T25" s="611"/>
      <c r="U25" s="611"/>
      <c r="V25" s="611"/>
      <c r="W25" s="611"/>
      <c r="X25" s="611"/>
      <c r="Y25" s="612"/>
      <c r="Z25" s="613">
        <v>31.2</v>
      </c>
      <c r="AA25" s="613"/>
      <c r="AB25" s="613"/>
      <c r="AC25" s="613"/>
      <c r="AD25" s="614">
        <v>445235</v>
      </c>
      <c r="AE25" s="614"/>
      <c r="AF25" s="614"/>
      <c r="AG25" s="614"/>
      <c r="AH25" s="614"/>
      <c r="AI25" s="614"/>
      <c r="AJ25" s="614"/>
      <c r="AK25" s="614"/>
      <c r="AL25" s="615">
        <v>99.1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255963</v>
      </c>
      <c r="CS25" s="640"/>
      <c r="CT25" s="640"/>
      <c r="CU25" s="640"/>
      <c r="CV25" s="640"/>
      <c r="CW25" s="640"/>
      <c r="CX25" s="640"/>
      <c r="CY25" s="641"/>
      <c r="CZ25" s="615">
        <v>17.5</v>
      </c>
      <c r="DA25" s="642"/>
      <c r="DB25" s="642"/>
      <c r="DC25" s="645"/>
      <c r="DD25" s="619">
        <v>195892</v>
      </c>
      <c r="DE25" s="640"/>
      <c r="DF25" s="640"/>
      <c r="DG25" s="640"/>
      <c r="DH25" s="640"/>
      <c r="DI25" s="640"/>
      <c r="DJ25" s="640"/>
      <c r="DK25" s="641"/>
      <c r="DL25" s="619">
        <v>195812</v>
      </c>
      <c r="DM25" s="640"/>
      <c r="DN25" s="640"/>
      <c r="DO25" s="640"/>
      <c r="DP25" s="640"/>
      <c r="DQ25" s="640"/>
      <c r="DR25" s="640"/>
      <c r="DS25" s="640"/>
      <c r="DT25" s="640"/>
      <c r="DU25" s="640"/>
      <c r="DV25" s="641"/>
      <c r="DW25" s="615">
        <v>43.4</v>
      </c>
      <c r="DX25" s="642"/>
      <c r="DY25" s="642"/>
      <c r="DZ25" s="642"/>
      <c r="EA25" s="642"/>
      <c r="EB25" s="642"/>
      <c r="EC25" s="643"/>
    </row>
    <row r="26" spans="2:133" ht="11.25" customHeight="1" x14ac:dyDescent="0.2">
      <c r="B26" s="607" t="s">
        <v>283</v>
      </c>
      <c r="C26" s="608"/>
      <c r="D26" s="608"/>
      <c r="E26" s="608"/>
      <c r="F26" s="608"/>
      <c r="G26" s="608"/>
      <c r="H26" s="608"/>
      <c r="I26" s="608"/>
      <c r="J26" s="608"/>
      <c r="K26" s="608"/>
      <c r="L26" s="608"/>
      <c r="M26" s="608"/>
      <c r="N26" s="608"/>
      <c r="O26" s="608"/>
      <c r="P26" s="608"/>
      <c r="Q26" s="609"/>
      <c r="R26" s="610" t="s">
        <v>121</v>
      </c>
      <c r="S26" s="611"/>
      <c r="T26" s="611"/>
      <c r="U26" s="611"/>
      <c r="V26" s="611"/>
      <c r="W26" s="611"/>
      <c r="X26" s="611"/>
      <c r="Y26" s="612"/>
      <c r="Z26" s="613" t="s">
        <v>121</v>
      </c>
      <c r="AA26" s="613"/>
      <c r="AB26" s="613"/>
      <c r="AC26" s="613"/>
      <c r="AD26" s="614" t="s">
        <v>121</v>
      </c>
      <c r="AE26" s="614"/>
      <c r="AF26" s="614"/>
      <c r="AG26" s="614"/>
      <c r="AH26" s="614"/>
      <c r="AI26" s="614"/>
      <c r="AJ26" s="614"/>
      <c r="AK26" s="614"/>
      <c r="AL26" s="615" t="s">
        <v>121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113515</v>
      </c>
      <c r="CS26" s="611"/>
      <c r="CT26" s="611"/>
      <c r="CU26" s="611"/>
      <c r="CV26" s="611"/>
      <c r="CW26" s="611"/>
      <c r="CX26" s="611"/>
      <c r="CY26" s="612"/>
      <c r="CZ26" s="615">
        <v>7.7</v>
      </c>
      <c r="DA26" s="642"/>
      <c r="DB26" s="642"/>
      <c r="DC26" s="645"/>
      <c r="DD26" s="619">
        <v>66736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2"/>
      <c r="DY26" s="642"/>
      <c r="DZ26" s="642"/>
      <c r="EA26" s="642"/>
      <c r="EB26" s="642"/>
      <c r="EC26" s="643"/>
    </row>
    <row r="27" spans="2:133" ht="11.25" customHeight="1" x14ac:dyDescent="0.2">
      <c r="B27" s="607" t="s">
        <v>286</v>
      </c>
      <c r="C27" s="608"/>
      <c r="D27" s="608"/>
      <c r="E27" s="608"/>
      <c r="F27" s="608"/>
      <c r="G27" s="608"/>
      <c r="H27" s="608"/>
      <c r="I27" s="608"/>
      <c r="J27" s="608"/>
      <c r="K27" s="608"/>
      <c r="L27" s="608"/>
      <c r="M27" s="608"/>
      <c r="N27" s="608"/>
      <c r="O27" s="608"/>
      <c r="P27" s="608"/>
      <c r="Q27" s="609"/>
      <c r="R27" s="610" t="s">
        <v>121</v>
      </c>
      <c r="S27" s="611"/>
      <c r="T27" s="611"/>
      <c r="U27" s="611"/>
      <c r="V27" s="611"/>
      <c r="W27" s="611"/>
      <c r="X27" s="611"/>
      <c r="Y27" s="612"/>
      <c r="Z27" s="613" t="s">
        <v>121</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52181</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20810</v>
      </c>
      <c r="CS27" s="640"/>
      <c r="CT27" s="640"/>
      <c r="CU27" s="640"/>
      <c r="CV27" s="640"/>
      <c r="CW27" s="640"/>
      <c r="CX27" s="640"/>
      <c r="CY27" s="641"/>
      <c r="CZ27" s="615">
        <v>1.4</v>
      </c>
      <c r="DA27" s="642"/>
      <c r="DB27" s="642"/>
      <c r="DC27" s="645"/>
      <c r="DD27" s="619">
        <v>12812</v>
      </c>
      <c r="DE27" s="640"/>
      <c r="DF27" s="640"/>
      <c r="DG27" s="640"/>
      <c r="DH27" s="640"/>
      <c r="DI27" s="640"/>
      <c r="DJ27" s="640"/>
      <c r="DK27" s="641"/>
      <c r="DL27" s="619">
        <v>3627</v>
      </c>
      <c r="DM27" s="640"/>
      <c r="DN27" s="640"/>
      <c r="DO27" s="640"/>
      <c r="DP27" s="640"/>
      <c r="DQ27" s="640"/>
      <c r="DR27" s="640"/>
      <c r="DS27" s="640"/>
      <c r="DT27" s="640"/>
      <c r="DU27" s="640"/>
      <c r="DV27" s="641"/>
      <c r="DW27" s="615">
        <v>0.8</v>
      </c>
      <c r="DX27" s="642"/>
      <c r="DY27" s="642"/>
      <c r="DZ27" s="642"/>
      <c r="EA27" s="642"/>
      <c r="EB27" s="642"/>
      <c r="EC27" s="643"/>
    </row>
    <row r="28" spans="2:133" ht="11.25" customHeight="1" x14ac:dyDescent="0.2">
      <c r="B28" s="607" t="s">
        <v>289</v>
      </c>
      <c r="C28" s="608"/>
      <c r="D28" s="608"/>
      <c r="E28" s="608"/>
      <c r="F28" s="608"/>
      <c r="G28" s="608"/>
      <c r="H28" s="608"/>
      <c r="I28" s="608"/>
      <c r="J28" s="608"/>
      <c r="K28" s="608"/>
      <c r="L28" s="608"/>
      <c r="M28" s="608"/>
      <c r="N28" s="608"/>
      <c r="O28" s="608"/>
      <c r="P28" s="608"/>
      <c r="Q28" s="609"/>
      <c r="R28" s="610">
        <v>33745</v>
      </c>
      <c r="S28" s="611"/>
      <c r="T28" s="611"/>
      <c r="U28" s="611"/>
      <c r="V28" s="611"/>
      <c r="W28" s="611"/>
      <c r="X28" s="611"/>
      <c r="Y28" s="612"/>
      <c r="Z28" s="613">
        <v>2.1</v>
      </c>
      <c r="AA28" s="613"/>
      <c r="AB28" s="613"/>
      <c r="AC28" s="613"/>
      <c r="AD28" s="614" t="s">
        <v>121</v>
      </c>
      <c r="AE28" s="614"/>
      <c r="AF28" s="614"/>
      <c r="AG28" s="614"/>
      <c r="AH28" s="614"/>
      <c r="AI28" s="614"/>
      <c r="AJ28" s="614"/>
      <c r="AK28" s="614"/>
      <c r="AL28" s="615" t="s">
        <v>121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54470</v>
      </c>
      <c r="CS28" s="611"/>
      <c r="CT28" s="611"/>
      <c r="CU28" s="611"/>
      <c r="CV28" s="611"/>
      <c r="CW28" s="611"/>
      <c r="CX28" s="611"/>
      <c r="CY28" s="612"/>
      <c r="CZ28" s="615">
        <v>3.7</v>
      </c>
      <c r="DA28" s="642"/>
      <c r="DB28" s="642"/>
      <c r="DC28" s="645"/>
      <c r="DD28" s="619">
        <v>54470</v>
      </c>
      <c r="DE28" s="611"/>
      <c r="DF28" s="611"/>
      <c r="DG28" s="611"/>
      <c r="DH28" s="611"/>
      <c r="DI28" s="611"/>
      <c r="DJ28" s="611"/>
      <c r="DK28" s="612"/>
      <c r="DL28" s="619">
        <v>54470</v>
      </c>
      <c r="DM28" s="611"/>
      <c r="DN28" s="611"/>
      <c r="DO28" s="611"/>
      <c r="DP28" s="611"/>
      <c r="DQ28" s="611"/>
      <c r="DR28" s="611"/>
      <c r="DS28" s="611"/>
      <c r="DT28" s="611"/>
      <c r="DU28" s="611"/>
      <c r="DV28" s="612"/>
      <c r="DW28" s="615">
        <v>12.1</v>
      </c>
      <c r="DX28" s="642"/>
      <c r="DY28" s="642"/>
      <c r="DZ28" s="642"/>
      <c r="EA28" s="642"/>
      <c r="EB28" s="642"/>
      <c r="EC28" s="643"/>
    </row>
    <row r="29" spans="2:133" ht="11.25" customHeight="1" x14ac:dyDescent="0.2">
      <c r="B29" s="607" t="s">
        <v>291</v>
      </c>
      <c r="C29" s="608"/>
      <c r="D29" s="608"/>
      <c r="E29" s="608"/>
      <c r="F29" s="608"/>
      <c r="G29" s="608"/>
      <c r="H29" s="608"/>
      <c r="I29" s="608"/>
      <c r="J29" s="608"/>
      <c r="K29" s="608"/>
      <c r="L29" s="608"/>
      <c r="M29" s="608"/>
      <c r="N29" s="608"/>
      <c r="O29" s="608"/>
      <c r="P29" s="608"/>
      <c r="Q29" s="609"/>
      <c r="R29" s="610">
        <v>319</v>
      </c>
      <c r="S29" s="611"/>
      <c r="T29" s="611"/>
      <c r="U29" s="611"/>
      <c r="V29" s="611"/>
      <c r="W29" s="611"/>
      <c r="X29" s="611"/>
      <c r="Y29" s="612"/>
      <c r="Z29" s="613">
        <v>0</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54470</v>
      </c>
      <c r="CS29" s="640"/>
      <c r="CT29" s="640"/>
      <c r="CU29" s="640"/>
      <c r="CV29" s="640"/>
      <c r="CW29" s="640"/>
      <c r="CX29" s="640"/>
      <c r="CY29" s="641"/>
      <c r="CZ29" s="615">
        <v>3.7</v>
      </c>
      <c r="DA29" s="642"/>
      <c r="DB29" s="642"/>
      <c r="DC29" s="645"/>
      <c r="DD29" s="619">
        <v>54470</v>
      </c>
      <c r="DE29" s="640"/>
      <c r="DF29" s="640"/>
      <c r="DG29" s="640"/>
      <c r="DH29" s="640"/>
      <c r="DI29" s="640"/>
      <c r="DJ29" s="640"/>
      <c r="DK29" s="641"/>
      <c r="DL29" s="619">
        <v>54470</v>
      </c>
      <c r="DM29" s="640"/>
      <c r="DN29" s="640"/>
      <c r="DO29" s="640"/>
      <c r="DP29" s="640"/>
      <c r="DQ29" s="640"/>
      <c r="DR29" s="640"/>
      <c r="DS29" s="640"/>
      <c r="DT29" s="640"/>
      <c r="DU29" s="640"/>
      <c r="DV29" s="641"/>
      <c r="DW29" s="615">
        <v>12.1</v>
      </c>
      <c r="DX29" s="642"/>
      <c r="DY29" s="642"/>
      <c r="DZ29" s="642"/>
      <c r="EA29" s="642"/>
      <c r="EB29" s="642"/>
      <c r="EC29" s="643"/>
    </row>
    <row r="30" spans="2:133" ht="11.25" customHeight="1" x14ac:dyDescent="0.2">
      <c r="B30" s="607" t="s">
        <v>293</v>
      </c>
      <c r="C30" s="608"/>
      <c r="D30" s="608"/>
      <c r="E30" s="608"/>
      <c r="F30" s="608"/>
      <c r="G30" s="608"/>
      <c r="H30" s="608"/>
      <c r="I30" s="608"/>
      <c r="J30" s="608"/>
      <c r="K30" s="608"/>
      <c r="L30" s="608"/>
      <c r="M30" s="608"/>
      <c r="N30" s="608"/>
      <c r="O30" s="608"/>
      <c r="P30" s="608"/>
      <c r="Q30" s="609"/>
      <c r="R30" s="610">
        <v>65323</v>
      </c>
      <c r="S30" s="611"/>
      <c r="T30" s="611"/>
      <c r="U30" s="611"/>
      <c r="V30" s="611"/>
      <c r="W30" s="611"/>
      <c r="X30" s="611"/>
      <c r="Y30" s="612"/>
      <c r="Z30" s="613">
        <v>4</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53935</v>
      </c>
      <c r="CS30" s="611"/>
      <c r="CT30" s="611"/>
      <c r="CU30" s="611"/>
      <c r="CV30" s="611"/>
      <c r="CW30" s="611"/>
      <c r="CX30" s="611"/>
      <c r="CY30" s="612"/>
      <c r="CZ30" s="615">
        <v>3.7</v>
      </c>
      <c r="DA30" s="642"/>
      <c r="DB30" s="642"/>
      <c r="DC30" s="645"/>
      <c r="DD30" s="619">
        <v>53935</v>
      </c>
      <c r="DE30" s="611"/>
      <c r="DF30" s="611"/>
      <c r="DG30" s="611"/>
      <c r="DH30" s="611"/>
      <c r="DI30" s="611"/>
      <c r="DJ30" s="611"/>
      <c r="DK30" s="612"/>
      <c r="DL30" s="619">
        <v>53935</v>
      </c>
      <c r="DM30" s="611"/>
      <c r="DN30" s="611"/>
      <c r="DO30" s="611"/>
      <c r="DP30" s="611"/>
      <c r="DQ30" s="611"/>
      <c r="DR30" s="611"/>
      <c r="DS30" s="611"/>
      <c r="DT30" s="611"/>
      <c r="DU30" s="611"/>
      <c r="DV30" s="612"/>
      <c r="DW30" s="615">
        <v>12</v>
      </c>
      <c r="DX30" s="642"/>
      <c r="DY30" s="642"/>
      <c r="DZ30" s="642"/>
      <c r="EA30" s="642"/>
      <c r="EB30" s="642"/>
      <c r="EC30" s="643"/>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100</v>
      </c>
      <c r="BH31" s="654"/>
      <c r="BI31" s="654"/>
      <c r="BJ31" s="654"/>
      <c r="BK31" s="654"/>
      <c r="BL31" s="654"/>
      <c r="BM31" s="605">
        <v>99.8</v>
      </c>
      <c r="BN31" s="654"/>
      <c r="BO31" s="654"/>
      <c r="BP31" s="654"/>
      <c r="BQ31" s="655"/>
      <c r="BR31" s="657">
        <v>100</v>
      </c>
      <c r="BS31" s="654"/>
      <c r="BT31" s="654"/>
      <c r="BU31" s="654"/>
      <c r="BV31" s="654"/>
      <c r="BW31" s="654"/>
      <c r="BX31" s="605">
        <v>99.8</v>
      </c>
      <c r="BY31" s="654"/>
      <c r="BZ31" s="654"/>
      <c r="CA31" s="654"/>
      <c r="CB31" s="655"/>
      <c r="CD31" s="650"/>
      <c r="CE31" s="651"/>
      <c r="CF31" s="607" t="s">
        <v>300</v>
      </c>
      <c r="CG31" s="608"/>
      <c r="CH31" s="608"/>
      <c r="CI31" s="608"/>
      <c r="CJ31" s="608"/>
      <c r="CK31" s="608"/>
      <c r="CL31" s="608"/>
      <c r="CM31" s="608"/>
      <c r="CN31" s="608"/>
      <c r="CO31" s="608"/>
      <c r="CP31" s="608"/>
      <c r="CQ31" s="609"/>
      <c r="CR31" s="610">
        <v>535</v>
      </c>
      <c r="CS31" s="640"/>
      <c r="CT31" s="640"/>
      <c r="CU31" s="640"/>
      <c r="CV31" s="640"/>
      <c r="CW31" s="640"/>
      <c r="CX31" s="640"/>
      <c r="CY31" s="641"/>
      <c r="CZ31" s="615">
        <v>0</v>
      </c>
      <c r="DA31" s="642"/>
      <c r="DB31" s="642"/>
      <c r="DC31" s="645"/>
      <c r="DD31" s="619">
        <v>535</v>
      </c>
      <c r="DE31" s="640"/>
      <c r="DF31" s="640"/>
      <c r="DG31" s="640"/>
      <c r="DH31" s="640"/>
      <c r="DI31" s="640"/>
      <c r="DJ31" s="640"/>
      <c r="DK31" s="641"/>
      <c r="DL31" s="619">
        <v>535</v>
      </c>
      <c r="DM31" s="640"/>
      <c r="DN31" s="640"/>
      <c r="DO31" s="640"/>
      <c r="DP31" s="640"/>
      <c r="DQ31" s="640"/>
      <c r="DR31" s="640"/>
      <c r="DS31" s="640"/>
      <c r="DT31" s="640"/>
      <c r="DU31" s="640"/>
      <c r="DV31" s="641"/>
      <c r="DW31" s="615">
        <v>0.1</v>
      </c>
      <c r="DX31" s="642"/>
      <c r="DY31" s="642"/>
      <c r="DZ31" s="642"/>
      <c r="EA31" s="642"/>
      <c r="EB31" s="642"/>
      <c r="EC31" s="643"/>
    </row>
    <row r="32" spans="2:133" ht="11.25" customHeight="1" x14ac:dyDescent="0.2">
      <c r="B32" s="607" t="s">
        <v>301</v>
      </c>
      <c r="C32" s="608"/>
      <c r="D32" s="608"/>
      <c r="E32" s="608"/>
      <c r="F32" s="608"/>
      <c r="G32" s="608"/>
      <c r="H32" s="608"/>
      <c r="I32" s="608"/>
      <c r="J32" s="608"/>
      <c r="K32" s="608"/>
      <c r="L32" s="608"/>
      <c r="M32" s="608"/>
      <c r="N32" s="608"/>
      <c r="O32" s="608"/>
      <c r="P32" s="608"/>
      <c r="Q32" s="609"/>
      <c r="R32" s="610">
        <v>829579</v>
      </c>
      <c r="S32" s="611"/>
      <c r="T32" s="611"/>
      <c r="U32" s="611"/>
      <c r="V32" s="611"/>
      <c r="W32" s="611"/>
      <c r="X32" s="611"/>
      <c r="Y32" s="612"/>
      <c r="Z32" s="613">
        <v>50.7</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100</v>
      </c>
      <c r="BH32" s="640"/>
      <c r="BI32" s="640"/>
      <c r="BJ32" s="640"/>
      <c r="BK32" s="640"/>
      <c r="BL32" s="640"/>
      <c r="BM32" s="616">
        <v>99.7</v>
      </c>
      <c r="BN32" s="640"/>
      <c r="BO32" s="640"/>
      <c r="BP32" s="640"/>
      <c r="BQ32" s="656"/>
      <c r="BR32" s="667">
        <v>100</v>
      </c>
      <c r="BS32" s="640"/>
      <c r="BT32" s="640"/>
      <c r="BU32" s="640"/>
      <c r="BV32" s="640"/>
      <c r="BW32" s="640"/>
      <c r="BX32" s="616">
        <v>99.7</v>
      </c>
      <c r="BY32" s="640"/>
      <c r="BZ32" s="640"/>
      <c r="CA32" s="640"/>
      <c r="CB32" s="656"/>
      <c r="CD32" s="652"/>
      <c r="CE32" s="653"/>
      <c r="CF32" s="607" t="s">
        <v>304</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2"/>
      <c r="DB32" s="642"/>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2"/>
      <c r="DY32" s="642"/>
      <c r="DZ32" s="642"/>
      <c r="EA32" s="642"/>
      <c r="EB32" s="642"/>
      <c r="EC32" s="643"/>
    </row>
    <row r="33" spans="2:133" ht="11.25" customHeight="1" x14ac:dyDescent="0.2">
      <c r="B33" s="607" t="s">
        <v>305</v>
      </c>
      <c r="C33" s="608"/>
      <c r="D33" s="608"/>
      <c r="E33" s="608"/>
      <c r="F33" s="608"/>
      <c r="G33" s="608"/>
      <c r="H33" s="608"/>
      <c r="I33" s="608"/>
      <c r="J33" s="608"/>
      <c r="K33" s="608"/>
      <c r="L33" s="608"/>
      <c r="M33" s="608"/>
      <c r="N33" s="608"/>
      <c r="O33" s="608"/>
      <c r="P33" s="608"/>
      <c r="Q33" s="609"/>
      <c r="R33" s="610">
        <v>4098</v>
      </c>
      <c r="S33" s="611"/>
      <c r="T33" s="611"/>
      <c r="U33" s="611"/>
      <c r="V33" s="611"/>
      <c r="W33" s="611"/>
      <c r="X33" s="611"/>
      <c r="Y33" s="612"/>
      <c r="Z33" s="613">
        <v>0.3</v>
      </c>
      <c r="AA33" s="613"/>
      <c r="AB33" s="613"/>
      <c r="AC33" s="613"/>
      <c r="AD33" s="614">
        <v>4027</v>
      </c>
      <c r="AE33" s="614"/>
      <c r="AF33" s="614"/>
      <c r="AG33" s="614"/>
      <c r="AH33" s="614"/>
      <c r="AI33" s="614"/>
      <c r="AJ33" s="614"/>
      <c r="AK33" s="614"/>
      <c r="AL33" s="615">
        <v>0.9</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100</v>
      </c>
      <c r="BH33" s="669"/>
      <c r="BI33" s="669"/>
      <c r="BJ33" s="669"/>
      <c r="BK33" s="669"/>
      <c r="BL33" s="669"/>
      <c r="BM33" s="670">
        <v>100</v>
      </c>
      <c r="BN33" s="669"/>
      <c r="BO33" s="669"/>
      <c r="BP33" s="669"/>
      <c r="BQ33" s="671"/>
      <c r="BR33" s="668">
        <v>100</v>
      </c>
      <c r="BS33" s="669"/>
      <c r="BT33" s="669"/>
      <c r="BU33" s="669"/>
      <c r="BV33" s="669"/>
      <c r="BW33" s="669"/>
      <c r="BX33" s="670">
        <v>100</v>
      </c>
      <c r="BY33" s="669"/>
      <c r="BZ33" s="669"/>
      <c r="CA33" s="669"/>
      <c r="CB33" s="671"/>
      <c r="CD33" s="607" t="s">
        <v>307</v>
      </c>
      <c r="CE33" s="608"/>
      <c r="CF33" s="608"/>
      <c r="CG33" s="608"/>
      <c r="CH33" s="608"/>
      <c r="CI33" s="608"/>
      <c r="CJ33" s="608"/>
      <c r="CK33" s="608"/>
      <c r="CL33" s="608"/>
      <c r="CM33" s="608"/>
      <c r="CN33" s="608"/>
      <c r="CO33" s="608"/>
      <c r="CP33" s="608"/>
      <c r="CQ33" s="609"/>
      <c r="CR33" s="610">
        <v>1025330</v>
      </c>
      <c r="CS33" s="640"/>
      <c r="CT33" s="640"/>
      <c r="CU33" s="640"/>
      <c r="CV33" s="640"/>
      <c r="CW33" s="640"/>
      <c r="CX33" s="640"/>
      <c r="CY33" s="641"/>
      <c r="CZ33" s="615">
        <v>69.900000000000006</v>
      </c>
      <c r="DA33" s="642"/>
      <c r="DB33" s="642"/>
      <c r="DC33" s="645"/>
      <c r="DD33" s="619">
        <v>226108</v>
      </c>
      <c r="DE33" s="640"/>
      <c r="DF33" s="640"/>
      <c r="DG33" s="640"/>
      <c r="DH33" s="640"/>
      <c r="DI33" s="640"/>
      <c r="DJ33" s="640"/>
      <c r="DK33" s="641"/>
      <c r="DL33" s="619">
        <v>85692</v>
      </c>
      <c r="DM33" s="640"/>
      <c r="DN33" s="640"/>
      <c r="DO33" s="640"/>
      <c r="DP33" s="640"/>
      <c r="DQ33" s="640"/>
      <c r="DR33" s="640"/>
      <c r="DS33" s="640"/>
      <c r="DT33" s="640"/>
      <c r="DU33" s="640"/>
      <c r="DV33" s="641"/>
      <c r="DW33" s="615">
        <v>19</v>
      </c>
      <c r="DX33" s="642"/>
      <c r="DY33" s="642"/>
      <c r="DZ33" s="642"/>
      <c r="EA33" s="642"/>
      <c r="EB33" s="642"/>
      <c r="EC33" s="643"/>
    </row>
    <row r="34" spans="2:133" ht="11.25" customHeight="1" x14ac:dyDescent="0.2">
      <c r="B34" s="607" t="s">
        <v>308</v>
      </c>
      <c r="C34" s="608"/>
      <c r="D34" s="608"/>
      <c r="E34" s="608"/>
      <c r="F34" s="608"/>
      <c r="G34" s="608"/>
      <c r="H34" s="608"/>
      <c r="I34" s="608"/>
      <c r="J34" s="608"/>
      <c r="K34" s="608"/>
      <c r="L34" s="608"/>
      <c r="M34" s="608"/>
      <c r="N34" s="608"/>
      <c r="O34" s="608"/>
      <c r="P34" s="608"/>
      <c r="Q34" s="609"/>
      <c r="R34" s="610">
        <v>2692</v>
      </c>
      <c r="S34" s="611"/>
      <c r="T34" s="611"/>
      <c r="U34" s="611"/>
      <c r="V34" s="611"/>
      <c r="W34" s="611"/>
      <c r="X34" s="611"/>
      <c r="Y34" s="612"/>
      <c r="Z34" s="613">
        <v>0.2</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545442</v>
      </c>
      <c r="CS34" s="611"/>
      <c r="CT34" s="611"/>
      <c r="CU34" s="611"/>
      <c r="CV34" s="611"/>
      <c r="CW34" s="611"/>
      <c r="CX34" s="611"/>
      <c r="CY34" s="612"/>
      <c r="CZ34" s="615">
        <v>37.200000000000003</v>
      </c>
      <c r="DA34" s="642"/>
      <c r="DB34" s="642"/>
      <c r="DC34" s="645"/>
      <c r="DD34" s="619">
        <v>31154</v>
      </c>
      <c r="DE34" s="611"/>
      <c r="DF34" s="611"/>
      <c r="DG34" s="611"/>
      <c r="DH34" s="611"/>
      <c r="DI34" s="611"/>
      <c r="DJ34" s="611"/>
      <c r="DK34" s="612"/>
      <c r="DL34" s="619">
        <v>14131</v>
      </c>
      <c r="DM34" s="611"/>
      <c r="DN34" s="611"/>
      <c r="DO34" s="611"/>
      <c r="DP34" s="611"/>
      <c r="DQ34" s="611"/>
      <c r="DR34" s="611"/>
      <c r="DS34" s="611"/>
      <c r="DT34" s="611"/>
      <c r="DU34" s="611"/>
      <c r="DV34" s="612"/>
      <c r="DW34" s="615">
        <v>3.1</v>
      </c>
      <c r="DX34" s="642"/>
      <c r="DY34" s="642"/>
      <c r="DZ34" s="642"/>
      <c r="EA34" s="642"/>
      <c r="EB34" s="642"/>
      <c r="EC34" s="643"/>
    </row>
    <row r="35" spans="2:133" ht="11.25" customHeight="1" x14ac:dyDescent="0.2">
      <c r="B35" s="607" t="s">
        <v>310</v>
      </c>
      <c r="C35" s="608"/>
      <c r="D35" s="608"/>
      <c r="E35" s="608"/>
      <c r="F35" s="608"/>
      <c r="G35" s="608"/>
      <c r="H35" s="608"/>
      <c r="I35" s="608"/>
      <c r="J35" s="608"/>
      <c r="K35" s="608"/>
      <c r="L35" s="608"/>
      <c r="M35" s="608"/>
      <c r="N35" s="608"/>
      <c r="O35" s="608"/>
      <c r="P35" s="608"/>
      <c r="Q35" s="609"/>
      <c r="R35" s="610">
        <v>128</v>
      </c>
      <c r="S35" s="611"/>
      <c r="T35" s="611"/>
      <c r="U35" s="611"/>
      <c r="V35" s="611"/>
      <c r="W35" s="611"/>
      <c r="X35" s="611"/>
      <c r="Y35" s="612"/>
      <c r="Z35" s="613">
        <v>0</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84682</v>
      </c>
      <c r="CS35" s="640"/>
      <c r="CT35" s="640"/>
      <c r="CU35" s="640"/>
      <c r="CV35" s="640"/>
      <c r="CW35" s="640"/>
      <c r="CX35" s="640"/>
      <c r="CY35" s="641"/>
      <c r="CZ35" s="615">
        <v>5.8</v>
      </c>
      <c r="DA35" s="642"/>
      <c r="DB35" s="642"/>
      <c r="DC35" s="645"/>
      <c r="DD35" s="619">
        <v>2636</v>
      </c>
      <c r="DE35" s="640"/>
      <c r="DF35" s="640"/>
      <c r="DG35" s="640"/>
      <c r="DH35" s="640"/>
      <c r="DI35" s="640"/>
      <c r="DJ35" s="640"/>
      <c r="DK35" s="641"/>
      <c r="DL35" s="619">
        <v>2636</v>
      </c>
      <c r="DM35" s="640"/>
      <c r="DN35" s="640"/>
      <c r="DO35" s="640"/>
      <c r="DP35" s="640"/>
      <c r="DQ35" s="640"/>
      <c r="DR35" s="640"/>
      <c r="DS35" s="640"/>
      <c r="DT35" s="640"/>
      <c r="DU35" s="640"/>
      <c r="DV35" s="641"/>
      <c r="DW35" s="615">
        <v>0.6</v>
      </c>
      <c r="DX35" s="642"/>
      <c r="DY35" s="642"/>
      <c r="DZ35" s="642"/>
      <c r="EA35" s="642"/>
      <c r="EB35" s="642"/>
      <c r="EC35" s="643"/>
    </row>
    <row r="36" spans="2:133" ht="11.25" customHeight="1" x14ac:dyDescent="0.2">
      <c r="B36" s="607" t="s">
        <v>314</v>
      </c>
      <c r="C36" s="608"/>
      <c r="D36" s="608"/>
      <c r="E36" s="608"/>
      <c r="F36" s="608"/>
      <c r="G36" s="608"/>
      <c r="H36" s="608"/>
      <c r="I36" s="608"/>
      <c r="J36" s="608"/>
      <c r="K36" s="608"/>
      <c r="L36" s="608"/>
      <c r="M36" s="608"/>
      <c r="N36" s="608"/>
      <c r="O36" s="608"/>
      <c r="P36" s="608"/>
      <c r="Q36" s="609"/>
      <c r="R36" s="610">
        <v>112470</v>
      </c>
      <c r="S36" s="611"/>
      <c r="T36" s="611"/>
      <c r="U36" s="611"/>
      <c r="V36" s="611"/>
      <c r="W36" s="611"/>
      <c r="X36" s="611"/>
      <c r="Y36" s="612"/>
      <c r="Z36" s="613">
        <v>6.9</v>
      </c>
      <c r="AA36" s="613"/>
      <c r="AB36" s="613"/>
      <c r="AC36" s="613"/>
      <c r="AD36" s="614" t="s">
        <v>121</v>
      </c>
      <c r="AE36" s="614"/>
      <c r="AF36" s="614"/>
      <c r="AG36" s="614"/>
      <c r="AH36" s="614"/>
      <c r="AI36" s="614"/>
      <c r="AJ36" s="614"/>
      <c r="AK36" s="614"/>
      <c r="AL36" s="615" t="s">
        <v>121</v>
      </c>
      <c r="AM36" s="616"/>
      <c r="AN36" s="616"/>
      <c r="AO36" s="617"/>
      <c r="AP36" s="218"/>
      <c r="AQ36" s="672" t="s">
        <v>315</v>
      </c>
      <c r="AR36" s="673"/>
      <c r="AS36" s="673"/>
      <c r="AT36" s="673"/>
      <c r="AU36" s="673"/>
      <c r="AV36" s="673"/>
      <c r="AW36" s="673"/>
      <c r="AX36" s="673"/>
      <c r="AY36" s="674"/>
      <c r="AZ36" s="599">
        <v>110123</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7421</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212833</v>
      </c>
      <c r="CS36" s="611"/>
      <c r="CT36" s="611"/>
      <c r="CU36" s="611"/>
      <c r="CV36" s="611"/>
      <c r="CW36" s="611"/>
      <c r="CX36" s="611"/>
      <c r="CY36" s="612"/>
      <c r="CZ36" s="615">
        <v>14.5</v>
      </c>
      <c r="DA36" s="642"/>
      <c r="DB36" s="642"/>
      <c r="DC36" s="645"/>
      <c r="DD36" s="619">
        <v>37526</v>
      </c>
      <c r="DE36" s="611"/>
      <c r="DF36" s="611"/>
      <c r="DG36" s="611"/>
      <c r="DH36" s="611"/>
      <c r="DI36" s="611"/>
      <c r="DJ36" s="611"/>
      <c r="DK36" s="612"/>
      <c r="DL36" s="619">
        <v>35036</v>
      </c>
      <c r="DM36" s="611"/>
      <c r="DN36" s="611"/>
      <c r="DO36" s="611"/>
      <c r="DP36" s="611"/>
      <c r="DQ36" s="611"/>
      <c r="DR36" s="611"/>
      <c r="DS36" s="611"/>
      <c r="DT36" s="611"/>
      <c r="DU36" s="611"/>
      <c r="DV36" s="612"/>
      <c r="DW36" s="615">
        <v>7.8</v>
      </c>
      <c r="DX36" s="642"/>
      <c r="DY36" s="642"/>
      <c r="DZ36" s="642"/>
      <c r="EA36" s="642"/>
      <c r="EB36" s="642"/>
      <c r="EC36" s="643"/>
    </row>
    <row r="37" spans="2:133" ht="11.25" customHeight="1" x14ac:dyDescent="0.2">
      <c r="B37" s="607" t="s">
        <v>318</v>
      </c>
      <c r="C37" s="608"/>
      <c r="D37" s="608"/>
      <c r="E37" s="608"/>
      <c r="F37" s="608"/>
      <c r="G37" s="608"/>
      <c r="H37" s="608"/>
      <c r="I37" s="608"/>
      <c r="J37" s="608"/>
      <c r="K37" s="608"/>
      <c r="L37" s="608"/>
      <c r="M37" s="608"/>
      <c r="N37" s="608"/>
      <c r="O37" s="608"/>
      <c r="P37" s="608"/>
      <c r="Q37" s="609"/>
      <c r="R37" s="610">
        <v>76578</v>
      </c>
      <c r="S37" s="611"/>
      <c r="T37" s="611"/>
      <c r="U37" s="611"/>
      <c r="V37" s="611"/>
      <c r="W37" s="611"/>
      <c r="X37" s="611"/>
      <c r="Y37" s="612"/>
      <c r="Z37" s="613">
        <v>4.7</v>
      </c>
      <c r="AA37" s="613"/>
      <c r="AB37" s="613"/>
      <c r="AC37" s="613"/>
      <c r="AD37" s="614" t="s">
        <v>121</v>
      </c>
      <c r="AE37" s="614"/>
      <c r="AF37" s="614"/>
      <c r="AG37" s="614"/>
      <c r="AH37" s="614"/>
      <c r="AI37" s="614"/>
      <c r="AJ37" s="614"/>
      <c r="AK37" s="614"/>
      <c r="AL37" s="615" t="s">
        <v>121</v>
      </c>
      <c r="AM37" s="616"/>
      <c r="AN37" s="616"/>
      <c r="AO37" s="617"/>
      <c r="AQ37" s="676" t="s">
        <v>319</v>
      </c>
      <c r="AR37" s="677"/>
      <c r="AS37" s="677"/>
      <c r="AT37" s="677"/>
      <c r="AU37" s="677"/>
      <c r="AV37" s="677"/>
      <c r="AW37" s="677"/>
      <c r="AX37" s="677"/>
      <c r="AY37" s="678"/>
      <c r="AZ37" s="610">
        <v>53540</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742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7244</v>
      </c>
      <c r="CS37" s="640"/>
      <c r="CT37" s="640"/>
      <c r="CU37" s="640"/>
      <c r="CV37" s="640"/>
      <c r="CW37" s="640"/>
      <c r="CX37" s="640"/>
      <c r="CY37" s="641"/>
      <c r="CZ37" s="615">
        <v>0.5</v>
      </c>
      <c r="DA37" s="642"/>
      <c r="DB37" s="642"/>
      <c r="DC37" s="645"/>
      <c r="DD37" s="619">
        <v>134</v>
      </c>
      <c r="DE37" s="640"/>
      <c r="DF37" s="640"/>
      <c r="DG37" s="640"/>
      <c r="DH37" s="640"/>
      <c r="DI37" s="640"/>
      <c r="DJ37" s="640"/>
      <c r="DK37" s="641"/>
      <c r="DL37" s="619">
        <v>134</v>
      </c>
      <c r="DM37" s="640"/>
      <c r="DN37" s="640"/>
      <c r="DO37" s="640"/>
      <c r="DP37" s="640"/>
      <c r="DQ37" s="640"/>
      <c r="DR37" s="640"/>
      <c r="DS37" s="640"/>
      <c r="DT37" s="640"/>
      <c r="DU37" s="640"/>
      <c r="DV37" s="641"/>
      <c r="DW37" s="615">
        <v>0</v>
      </c>
      <c r="DX37" s="642"/>
      <c r="DY37" s="642"/>
      <c r="DZ37" s="642"/>
      <c r="EA37" s="642"/>
      <c r="EB37" s="642"/>
      <c r="EC37" s="643"/>
    </row>
    <row r="38" spans="2:133" ht="11.25" customHeight="1" x14ac:dyDescent="0.2">
      <c r="B38" s="607" t="s">
        <v>322</v>
      </c>
      <c r="C38" s="608"/>
      <c r="D38" s="608"/>
      <c r="E38" s="608"/>
      <c r="F38" s="608"/>
      <c r="G38" s="608"/>
      <c r="H38" s="608"/>
      <c r="I38" s="608"/>
      <c r="J38" s="608"/>
      <c r="K38" s="608"/>
      <c r="L38" s="608"/>
      <c r="M38" s="608"/>
      <c r="N38" s="608"/>
      <c r="O38" s="608"/>
      <c r="P38" s="608"/>
      <c r="Q38" s="609"/>
      <c r="R38" s="610">
        <v>1582</v>
      </c>
      <c r="S38" s="611"/>
      <c r="T38" s="611"/>
      <c r="U38" s="611"/>
      <c r="V38" s="611"/>
      <c r="W38" s="611"/>
      <c r="X38" s="611"/>
      <c r="Y38" s="612"/>
      <c r="Z38" s="613">
        <v>0.1</v>
      </c>
      <c r="AA38" s="613"/>
      <c r="AB38" s="613"/>
      <c r="AC38" s="613"/>
      <c r="AD38" s="614" t="s">
        <v>121</v>
      </c>
      <c r="AE38" s="614"/>
      <c r="AF38" s="614"/>
      <c r="AG38" s="614"/>
      <c r="AH38" s="614"/>
      <c r="AI38" s="614"/>
      <c r="AJ38" s="614"/>
      <c r="AK38" s="614"/>
      <c r="AL38" s="615" t="s">
        <v>121</v>
      </c>
      <c r="AM38" s="616"/>
      <c r="AN38" s="616"/>
      <c r="AO38" s="617"/>
      <c r="AQ38" s="676" t="s">
        <v>323</v>
      </c>
      <c r="AR38" s="677"/>
      <c r="AS38" s="677"/>
      <c r="AT38" s="677"/>
      <c r="AU38" s="677"/>
      <c r="AV38" s="677"/>
      <c r="AW38" s="677"/>
      <c r="AX38" s="677"/>
      <c r="AY38" s="678"/>
      <c r="AZ38" s="610">
        <v>25181</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49</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110123</v>
      </c>
      <c r="CS38" s="611"/>
      <c r="CT38" s="611"/>
      <c r="CU38" s="611"/>
      <c r="CV38" s="611"/>
      <c r="CW38" s="611"/>
      <c r="CX38" s="611"/>
      <c r="CY38" s="612"/>
      <c r="CZ38" s="615">
        <v>7.5</v>
      </c>
      <c r="DA38" s="642"/>
      <c r="DB38" s="642"/>
      <c r="DC38" s="645"/>
      <c r="DD38" s="619">
        <v>82549</v>
      </c>
      <c r="DE38" s="611"/>
      <c r="DF38" s="611"/>
      <c r="DG38" s="611"/>
      <c r="DH38" s="611"/>
      <c r="DI38" s="611"/>
      <c r="DJ38" s="611"/>
      <c r="DK38" s="612"/>
      <c r="DL38" s="619">
        <v>33889</v>
      </c>
      <c r="DM38" s="611"/>
      <c r="DN38" s="611"/>
      <c r="DO38" s="611"/>
      <c r="DP38" s="611"/>
      <c r="DQ38" s="611"/>
      <c r="DR38" s="611"/>
      <c r="DS38" s="611"/>
      <c r="DT38" s="611"/>
      <c r="DU38" s="611"/>
      <c r="DV38" s="612"/>
      <c r="DW38" s="615">
        <v>7.5</v>
      </c>
      <c r="DX38" s="642"/>
      <c r="DY38" s="642"/>
      <c r="DZ38" s="642"/>
      <c r="EA38" s="642"/>
      <c r="EB38" s="642"/>
      <c r="EC38" s="643"/>
    </row>
    <row r="39" spans="2:133" ht="11.25" customHeight="1" x14ac:dyDescent="0.2">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327</v>
      </c>
      <c r="AR39" s="677"/>
      <c r="AS39" s="677"/>
      <c r="AT39" s="677"/>
      <c r="AU39" s="677"/>
      <c r="AV39" s="677"/>
      <c r="AW39" s="677"/>
      <c r="AX39" s="677"/>
      <c r="AY39" s="678"/>
      <c r="AZ39" s="610" t="s">
        <v>121</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79</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72250</v>
      </c>
      <c r="CS39" s="640"/>
      <c r="CT39" s="640"/>
      <c r="CU39" s="640"/>
      <c r="CV39" s="640"/>
      <c r="CW39" s="640"/>
      <c r="CX39" s="640"/>
      <c r="CY39" s="641"/>
      <c r="CZ39" s="615">
        <v>4.9000000000000004</v>
      </c>
      <c r="DA39" s="642"/>
      <c r="DB39" s="642"/>
      <c r="DC39" s="645"/>
      <c r="DD39" s="619">
        <v>72243</v>
      </c>
      <c r="DE39" s="640"/>
      <c r="DF39" s="640"/>
      <c r="DG39" s="640"/>
      <c r="DH39" s="640"/>
      <c r="DI39" s="640"/>
      <c r="DJ39" s="640"/>
      <c r="DK39" s="641"/>
      <c r="DL39" s="619" t="s">
        <v>121</v>
      </c>
      <c r="DM39" s="640"/>
      <c r="DN39" s="640"/>
      <c r="DO39" s="640"/>
      <c r="DP39" s="640"/>
      <c r="DQ39" s="640"/>
      <c r="DR39" s="640"/>
      <c r="DS39" s="640"/>
      <c r="DT39" s="640"/>
      <c r="DU39" s="640"/>
      <c r="DV39" s="641"/>
      <c r="DW39" s="615" t="s">
        <v>121</v>
      </c>
      <c r="DX39" s="642"/>
      <c r="DY39" s="642"/>
      <c r="DZ39" s="642"/>
      <c r="EA39" s="642"/>
      <c r="EB39" s="642"/>
      <c r="EC39" s="643"/>
    </row>
    <row r="40" spans="2:133" ht="11.25" customHeight="1" x14ac:dyDescent="0.2">
      <c r="B40" s="607" t="s">
        <v>330</v>
      </c>
      <c r="C40" s="608"/>
      <c r="D40" s="608"/>
      <c r="E40" s="608"/>
      <c r="F40" s="608"/>
      <c r="G40" s="608"/>
      <c r="H40" s="608"/>
      <c r="I40" s="608"/>
      <c r="J40" s="608"/>
      <c r="K40" s="608"/>
      <c r="L40" s="608"/>
      <c r="M40" s="608"/>
      <c r="N40" s="608"/>
      <c r="O40" s="608"/>
      <c r="P40" s="608"/>
      <c r="Q40" s="609"/>
      <c r="R40" s="610">
        <v>1582</v>
      </c>
      <c r="S40" s="611"/>
      <c r="T40" s="611"/>
      <c r="U40" s="611"/>
      <c r="V40" s="611"/>
      <c r="W40" s="611"/>
      <c r="X40" s="611"/>
      <c r="Y40" s="612"/>
      <c r="Z40" s="613">
        <v>0.1</v>
      </c>
      <c r="AA40" s="613"/>
      <c r="AB40" s="613"/>
      <c r="AC40" s="613"/>
      <c r="AD40" s="614" t="s">
        <v>121</v>
      </c>
      <c r="AE40" s="614"/>
      <c r="AF40" s="614"/>
      <c r="AG40" s="614"/>
      <c r="AH40" s="614"/>
      <c r="AI40" s="614"/>
      <c r="AJ40" s="614"/>
      <c r="AK40" s="614"/>
      <c r="AL40" s="615" t="s">
        <v>121</v>
      </c>
      <c r="AM40" s="616"/>
      <c r="AN40" s="616"/>
      <c r="AO40" s="617"/>
      <c r="AQ40" s="676" t="s">
        <v>331</v>
      </c>
      <c r="AR40" s="677"/>
      <c r="AS40" s="677"/>
      <c r="AT40" s="677"/>
      <c r="AU40" s="677"/>
      <c r="AV40" s="677"/>
      <c r="AW40" s="677"/>
      <c r="AX40" s="677"/>
      <c r="AY40" s="678"/>
      <c r="AZ40" s="610" t="s">
        <v>121</v>
      </c>
      <c r="BA40" s="611"/>
      <c r="BB40" s="611"/>
      <c r="BC40" s="611"/>
      <c r="BD40" s="640"/>
      <c r="BE40" s="640"/>
      <c r="BF40" s="656"/>
      <c r="BG40" s="660" t="s">
        <v>332</v>
      </c>
      <c r="BH40" s="661"/>
      <c r="BI40" s="661"/>
      <c r="BJ40" s="661"/>
      <c r="BK40" s="661"/>
      <c r="BL40" s="214"/>
      <c r="BM40" s="608" t="s">
        <v>333</v>
      </c>
      <c r="BN40" s="608"/>
      <c r="BO40" s="608"/>
      <c r="BP40" s="608"/>
      <c r="BQ40" s="608"/>
      <c r="BR40" s="608"/>
      <c r="BS40" s="608"/>
      <c r="BT40" s="608"/>
      <c r="BU40" s="609"/>
      <c r="BV40" s="610">
        <v>62</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2"/>
      <c r="DB40" s="642"/>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2"/>
      <c r="DY40" s="642"/>
      <c r="DZ40" s="642"/>
      <c r="EA40" s="642"/>
      <c r="EB40" s="642"/>
      <c r="EC40" s="643"/>
    </row>
    <row r="41" spans="2:133" ht="11.25" customHeight="1" x14ac:dyDescent="0.2">
      <c r="B41" s="631" t="s">
        <v>335</v>
      </c>
      <c r="C41" s="632"/>
      <c r="D41" s="632"/>
      <c r="E41" s="632"/>
      <c r="F41" s="632"/>
      <c r="G41" s="632"/>
      <c r="H41" s="632"/>
      <c r="I41" s="632"/>
      <c r="J41" s="632"/>
      <c r="K41" s="632"/>
      <c r="L41" s="632"/>
      <c r="M41" s="632"/>
      <c r="N41" s="632"/>
      <c r="O41" s="632"/>
      <c r="P41" s="632"/>
      <c r="Q41" s="633"/>
      <c r="R41" s="685">
        <v>1637608</v>
      </c>
      <c r="S41" s="686"/>
      <c r="T41" s="686"/>
      <c r="U41" s="686"/>
      <c r="V41" s="686"/>
      <c r="W41" s="686"/>
      <c r="X41" s="686"/>
      <c r="Y41" s="687"/>
      <c r="Z41" s="688">
        <v>100</v>
      </c>
      <c r="AA41" s="688"/>
      <c r="AB41" s="688"/>
      <c r="AC41" s="688"/>
      <c r="AD41" s="689">
        <v>449262</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11554</v>
      </c>
      <c r="BA41" s="611"/>
      <c r="BB41" s="611"/>
      <c r="BC41" s="611"/>
      <c r="BD41" s="640"/>
      <c r="BE41" s="640"/>
      <c r="BF41" s="656"/>
      <c r="BG41" s="660"/>
      <c r="BH41" s="661"/>
      <c r="BI41" s="661"/>
      <c r="BJ41" s="661"/>
      <c r="BK41" s="661"/>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0"/>
      <c r="CT41" s="640"/>
      <c r="CU41" s="640"/>
      <c r="CV41" s="640"/>
      <c r="CW41" s="640"/>
      <c r="CX41" s="640"/>
      <c r="CY41" s="641"/>
      <c r="CZ41" s="615" t="s">
        <v>121</v>
      </c>
      <c r="DA41" s="642"/>
      <c r="DB41" s="642"/>
      <c r="DC41" s="645"/>
      <c r="DD41" s="619" t="s">
        <v>121</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339</v>
      </c>
      <c r="AR42" s="693"/>
      <c r="AS42" s="693"/>
      <c r="AT42" s="693"/>
      <c r="AU42" s="693"/>
      <c r="AV42" s="693"/>
      <c r="AW42" s="693"/>
      <c r="AX42" s="693"/>
      <c r="AY42" s="694"/>
      <c r="AZ42" s="685">
        <v>19848</v>
      </c>
      <c r="BA42" s="686"/>
      <c r="BB42" s="686"/>
      <c r="BC42" s="686"/>
      <c r="BD42" s="669"/>
      <c r="BE42" s="669"/>
      <c r="BF42" s="671"/>
      <c r="BG42" s="662"/>
      <c r="BH42" s="663"/>
      <c r="BI42" s="663"/>
      <c r="BJ42" s="663"/>
      <c r="BK42" s="663"/>
      <c r="BL42" s="215"/>
      <c r="BM42" s="632" t="s">
        <v>340</v>
      </c>
      <c r="BN42" s="632"/>
      <c r="BO42" s="632"/>
      <c r="BP42" s="632"/>
      <c r="BQ42" s="632"/>
      <c r="BR42" s="632"/>
      <c r="BS42" s="632"/>
      <c r="BT42" s="632"/>
      <c r="BU42" s="633"/>
      <c r="BV42" s="685">
        <v>185</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109405</v>
      </c>
      <c r="CS42" s="640"/>
      <c r="CT42" s="640"/>
      <c r="CU42" s="640"/>
      <c r="CV42" s="640"/>
      <c r="CW42" s="640"/>
      <c r="CX42" s="640"/>
      <c r="CY42" s="641"/>
      <c r="CZ42" s="615">
        <v>7.5</v>
      </c>
      <c r="DA42" s="642"/>
      <c r="DB42" s="642"/>
      <c r="DC42" s="645"/>
      <c r="DD42" s="619">
        <v>23599</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2868</v>
      </c>
      <c r="CS43" s="640"/>
      <c r="CT43" s="640"/>
      <c r="CU43" s="640"/>
      <c r="CV43" s="640"/>
      <c r="CW43" s="640"/>
      <c r="CX43" s="640"/>
      <c r="CY43" s="641"/>
      <c r="CZ43" s="615">
        <v>0.2</v>
      </c>
      <c r="DA43" s="642"/>
      <c r="DB43" s="642"/>
      <c r="DC43" s="645"/>
      <c r="DD43" s="619">
        <v>2868</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109405</v>
      </c>
      <c r="CS44" s="611"/>
      <c r="CT44" s="611"/>
      <c r="CU44" s="611"/>
      <c r="CV44" s="611"/>
      <c r="CW44" s="611"/>
      <c r="CX44" s="611"/>
      <c r="CY44" s="612"/>
      <c r="CZ44" s="615">
        <v>7.5</v>
      </c>
      <c r="DA44" s="616"/>
      <c r="DB44" s="616"/>
      <c r="DC44" s="622"/>
      <c r="DD44" s="619">
        <v>23599</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35043</v>
      </c>
      <c r="CS45" s="640"/>
      <c r="CT45" s="640"/>
      <c r="CU45" s="640"/>
      <c r="CV45" s="640"/>
      <c r="CW45" s="640"/>
      <c r="CX45" s="640"/>
      <c r="CY45" s="641"/>
      <c r="CZ45" s="615">
        <v>2.4</v>
      </c>
      <c r="DA45" s="642"/>
      <c r="DB45" s="642"/>
      <c r="DC45" s="645"/>
      <c r="DD45" s="619">
        <v>21249</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348</v>
      </c>
      <c r="CG46" s="608"/>
      <c r="CH46" s="608"/>
      <c r="CI46" s="608"/>
      <c r="CJ46" s="608"/>
      <c r="CK46" s="608"/>
      <c r="CL46" s="608"/>
      <c r="CM46" s="608"/>
      <c r="CN46" s="608"/>
      <c r="CO46" s="608"/>
      <c r="CP46" s="608"/>
      <c r="CQ46" s="609"/>
      <c r="CR46" s="610">
        <v>74362</v>
      </c>
      <c r="CS46" s="611"/>
      <c r="CT46" s="611"/>
      <c r="CU46" s="611"/>
      <c r="CV46" s="611"/>
      <c r="CW46" s="611"/>
      <c r="CX46" s="611"/>
      <c r="CY46" s="612"/>
      <c r="CZ46" s="615">
        <v>5.0999999999999996</v>
      </c>
      <c r="DA46" s="616"/>
      <c r="DB46" s="616"/>
      <c r="DC46" s="622"/>
      <c r="DD46" s="619">
        <v>2350</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349</v>
      </c>
      <c r="CG47" s="608"/>
      <c r="CH47" s="608"/>
      <c r="CI47" s="608"/>
      <c r="CJ47" s="608"/>
      <c r="CK47" s="608"/>
      <c r="CL47" s="608"/>
      <c r="CM47" s="608"/>
      <c r="CN47" s="608"/>
      <c r="CO47" s="608"/>
      <c r="CP47" s="608"/>
      <c r="CQ47" s="609"/>
      <c r="CR47" s="610" t="s">
        <v>121</v>
      </c>
      <c r="CS47" s="640"/>
      <c r="CT47" s="640"/>
      <c r="CU47" s="640"/>
      <c r="CV47" s="640"/>
      <c r="CW47" s="640"/>
      <c r="CX47" s="640"/>
      <c r="CY47" s="641"/>
      <c r="CZ47" s="615" t="s">
        <v>121</v>
      </c>
      <c r="DA47" s="642"/>
      <c r="DB47" s="642"/>
      <c r="DC47" s="645"/>
      <c r="DD47" s="619" t="s">
        <v>121</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351</v>
      </c>
      <c r="CE49" s="632"/>
      <c r="CF49" s="632"/>
      <c r="CG49" s="632"/>
      <c r="CH49" s="632"/>
      <c r="CI49" s="632"/>
      <c r="CJ49" s="632"/>
      <c r="CK49" s="632"/>
      <c r="CL49" s="632"/>
      <c r="CM49" s="632"/>
      <c r="CN49" s="632"/>
      <c r="CO49" s="632"/>
      <c r="CP49" s="632"/>
      <c r="CQ49" s="633"/>
      <c r="CR49" s="685">
        <v>1465978</v>
      </c>
      <c r="CS49" s="669"/>
      <c r="CT49" s="669"/>
      <c r="CU49" s="669"/>
      <c r="CV49" s="669"/>
      <c r="CW49" s="669"/>
      <c r="CX49" s="669"/>
      <c r="CY49" s="698"/>
      <c r="CZ49" s="690">
        <v>100</v>
      </c>
      <c r="DA49" s="699"/>
      <c r="DB49" s="699"/>
      <c r="DC49" s="700"/>
      <c r="DD49" s="701">
        <v>512881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rSwjO4S4zuy/rGI5cvGXwLCmFcU88tspUp6+IN9FACVxKUVMno4iwi+q36zaKnqQFaHDgOAV6i1yVkzRV+4luw==" saltValue="jYDKqcgelJVa+OaOXupju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1638</v>
      </c>
      <c r="R7" s="740"/>
      <c r="S7" s="740"/>
      <c r="T7" s="740"/>
      <c r="U7" s="740"/>
      <c r="V7" s="740">
        <v>1466</v>
      </c>
      <c r="W7" s="740"/>
      <c r="X7" s="740"/>
      <c r="Y7" s="740"/>
      <c r="Z7" s="740"/>
      <c r="AA7" s="740">
        <v>172</v>
      </c>
      <c r="AB7" s="740"/>
      <c r="AC7" s="740"/>
      <c r="AD7" s="740"/>
      <c r="AE7" s="741"/>
      <c r="AF7" s="742">
        <v>172</v>
      </c>
      <c r="AG7" s="743"/>
      <c r="AH7" s="743"/>
      <c r="AI7" s="743"/>
      <c r="AJ7" s="744"/>
      <c r="AK7" s="745">
        <v>0</v>
      </c>
      <c r="AL7" s="746"/>
      <c r="AM7" s="746"/>
      <c r="AN7" s="746"/>
      <c r="AO7" s="746"/>
      <c r="AP7" s="746">
        <v>382</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548</v>
      </c>
      <c r="BT7" s="734"/>
      <c r="BU7" s="734"/>
      <c r="BV7" s="734"/>
      <c r="BW7" s="734"/>
      <c r="BX7" s="734"/>
      <c r="BY7" s="734"/>
      <c r="BZ7" s="734"/>
      <c r="CA7" s="734"/>
      <c r="CB7" s="734"/>
      <c r="CC7" s="734"/>
      <c r="CD7" s="734"/>
      <c r="CE7" s="734"/>
      <c r="CF7" s="734"/>
      <c r="CG7" s="749"/>
      <c r="CH7" s="730">
        <v>8</v>
      </c>
      <c r="CI7" s="731"/>
      <c r="CJ7" s="731"/>
      <c r="CK7" s="731"/>
      <c r="CL7" s="732"/>
      <c r="CM7" s="730">
        <v>23</v>
      </c>
      <c r="CN7" s="731"/>
      <c r="CO7" s="731"/>
      <c r="CP7" s="731"/>
      <c r="CQ7" s="732"/>
      <c r="CR7" s="730">
        <v>2</v>
      </c>
      <c r="CS7" s="731"/>
      <c r="CT7" s="731"/>
      <c r="CU7" s="731"/>
      <c r="CV7" s="732"/>
      <c r="CW7" s="730">
        <v>68</v>
      </c>
      <c r="CX7" s="731"/>
      <c r="CY7" s="731"/>
      <c r="CZ7" s="731"/>
      <c r="DA7" s="732"/>
      <c r="DB7" s="730" t="s">
        <v>556</v>
      </c>
      <c r="DC7" s="731"/>
      <c r="DD7" s="731"/>
      <c r="DE7" s="731"/>
      <c r="DF7" s="732"/>
      <c r="DG7" s="730" t="s">
        <v>556</v>
      </c>
      <c r="DH7" s="731"/>
      <c r="DI7" s="731"/>
      <c r="DJ7" s="731"/>
      <c r="DK7" s="732"/>
      <c r="DL7" s="730" t="s">
        <v>556</v>
      </c>
      <c r="DM7" s="731"/>
      <c r="DN7" s="731"/>
      <c r="DO7" s="731"/>
      <c r="DP7" s="732"/>
      <c r="DQ7" s="730" t="s">
        <v>556</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v>1638</v>
      </c>
      <c r="R23" s="780"/>
      <c r="S23" s="780"/>
      <c r="T23" s="780"/>
      <c r="U23" s="780"/>
      <c r="V23" s="780">
        <v>1466</v>
      </c>
      <c r="W23" s="780"/>
      <c r="X23" s="780"/>
      <c r="Y23" s="780"/>
      <c r="Z23" s="780"/>
      <c r="AA23" s="780">
        <v>172</v>
      </c>
      <c r="AB23" s="780"/>
      <c r="AC23" s="780"/>
      <c r="AD23" s="780"/>
      <c r="AE23" s="781"/>
      <c r="AF23" s="782">
        <v>172</v>
      </c>
      <c r="AG23" s="780"/>
      <c r="AH23" s="780"/>
      <c r="AI23" s="780"/>
      <c r="AJ23" s="783"/>
      <c r="AK23" s="784"/>
      <c r="AL23" s="785"/>
      <c r="AM23" s="785"/>
      <c r="AN23" s="785"/>
      <c r="AO23" s="785"/>
      <c r="AP23" s="780">
        <v>382</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388</v>
      </c>
      <c r="C28" s="737"/>
      <c r="D28" s="737"/>
      <c r="E28" s="737"/>
      <c r="F28" s="737"/>
      <c r="G28" s="737"/>
      <c r="H28" s="737"/>
      <c r="I28" s="737"/>
      <c r="J28" s="737"/>
      <c r="K28" s="737"/>
      <c r="L28" s="737"/>
      <c r="M28" s="737"/>
      <c r="N28" s="737"/>
      <c r="O28" s="737"/>
      <c r="P28" s="738"/>
      <c r="Q28" s="809">
        <v>48</v>
      </c>
      <c r="R28" s="810"/>
      <c r="S28" s="810"/>
      <c r="T28" s="810"/>
      <c r="U28" s="810"/>
      <c r="V28" s="810">
        <v>41</v>
      </c>
      <c r="W28" s="810"/>
      <c r="X28" s="810"/>
      <c r="Y28" s="810"/>
      <c r="Z28" s="810"/>
      <c r="AA28" s="810">
        <v>7</v>
      </c>
      <c r="AB28" s="810"/>
      <c r="AC28" s="810"/>
      <c r="AD28" s="810"/>
      <c r="AE28" s="811"/>
      <c r="AF28" s="812">
        <v>7</v>
      </c>
      <c r="AG28" s="810"/>
      <c r="AH28" s="810"/>
      <c r="AI28" s="810"/>
      <c r="AJ28" s="813"/>
      <c r="AK28" s="814">
        <v>8</v>
      </c>
      <c r="AL28" s="815"/>
      <c r="AM28" s="815"/>
      <c r="AN28" s="815"/>
      <c r="AO28" s="815"/>
      <c r="AP28" s="815" t="s">
        <v>556</v>
      </c>
      <c r="AQ28" s="815"/>
      <c r="AR28" s="815"/>
      <c r="AS28" s="815"/>
      <c r="AT28" s="815"/>
      <c r="AU28" s="815" t="s">
        <v>556</v>
      </c>
      <c r="AV28" s="815"/>
      <c r="AW28" s="815"/>
      <c r="AX28" s="815"/>
      <c r="AY28" s="815"/>
      <c r="AZ28" s="816" t="s">
        <v>556</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389</v>
      </c>
      <c r="C29" s="768"/>
      <c r="D29" s="768"/>
      <c r="E29" s="768"/>
      <c r="F29" s="768"/>
      <c r="G29" s="768"/>
      <c r="H29" s="768"/>
      <c r="I29" s="768"/>
      <c r="J29" s="768"/>
      <c r="K29" s="768"/>
      <c r="L29" s="768"/>
      <c r="M29" s="768"/>
      <c r="N29" s="768"/>
      <c r="O29" s="768"/>
      <c r="P29" s="769"/>
      <c r="Q29" s="770">
        <v>80</v>
      </c>
      <c r="R29" s="771"/>
      <c r="S29" s="771"/>
      <c r="T29" s="771"/>
      <c r="U29" s="771"/>
      <c r="V29" s="771">
        <v>72</v>
      </c>
      <c r="W29" s="771"/>
      <c r="X29" s="771"/>
      <c r="Y29" s="771"/>
      <c r="Z29" s="771"/>
      <c r="AA29" s="771">
        <v>8</v>
      </c>
      <c r="AB29" s="771"/>
      <c r="AC29" s="771"/>
      <c r="AD29" s="771"/>
      <c r="AE29" s="772"/>
      <c r="AF29" s="773">
        <v>8</v>
      </c>
      <c r="AG29" s="774"/>
      <c r="AH29" s="774"/>
      <c r="AI29" s="774"/>
      <c r="AJ29" s="775"/>
      <c r="AK29" s="821">
        <v>4</v>
      </c>
      <c r="AL29" s="817"/>
      <c r="AM29" s="817"/>
      <c r="AN29" s="817"/>
      <c r="AO29" s="817"/>
      <c r="AP29" s="817" t="s">
        <v>556</v>
      </c>
      <c r="AQ29" s="817"/>
      <c r="AR29" s="817"/>
      <c r="AS29" s="817"/>
      <c r="AT29" s="817"/>
      <c r="AU29" s="817" t="s">
        <v>556</v>
      </c>
      <c r="AV29" s="817"/>
      <c r="AW29" s="817"/>
      <c r="AX29" s="817"/>
      <c r="AY29" s="817"/>
      <c r="AZ29" s="818" t="s">
        <v>556</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390</v>
      </c>
      <c r="C30" s="768"/>
      <c r="D30" s="768"/>
      <c r="E30" s="768"/>
      <c r="F30" s="768"/>
      <c r="G30" s="768"/>
      <c r="H30" s="768"/>
      <c r="I30" s="768"/>
      <c r="J30" s="768"/>
      <c r="K30" s="768"/>
      <c r="L30" s="768"/>
      <c r="M30" s="768"/>
      <c r="N30" s="768"/>
      <c r="O30" s="768"/>
      <c r="P30" s="769"/>
      <c r="Q30" s="770">
        <v>47</v>
      </c>
      <c r="R30" s="771"/>
      <c r="S30" s="771"/>
      <c r="T30" s="771"/>
      <c r="U30" s="771"/>
      <c r="V30" s="771">
        <v>42</v>
      </c>
      <c r="W30" s="771"/>
      <c r="X30" s="771"/>
      <c r="Y30" s="771"/>
      <c r="Z30" s="771"/>
      <c r="AA30" s="771">
        <v>5</v>
      </c>
      <c r="AB30" s="771"/>
      <c r="AC30" s="771"/>
      <c r="AD30" s="771"/>
      <c r="AE30" s="772"/>
      <c r="AF30" s="773">
        <v>5</v>
      </c>
      <c r="AG30" s="774"/>
      <c r="AH30" s="774"/>
      <c r="AI30" s="774"/>
      <c r="AJ30" s="775"/>
      <c r="AK30" s="821">
        <v>15</v>
      </c>
      <c r="AL30" s="817"/>
      <c r="AM30" s="817"/>
      <c r="AN30" s="817"/>
      <c r="AO30" s="817"/>
      <c r="AP30" s="817" t="s">
        <v>556</v>
      </c>
      <c r="AQ30" s="817"/>
      <c r="AR30" s="817"/>
      <c r="AS30" s="817"/>
      <c r="AT30" s="817"/>
      <c r="AU30" s="817" t="s">
        <v>556</v>
      </c>
      <c r="AV30" s="817"/>
      <c r="AW30" s="817"/>
      <c r="AX30" s="817"/>
      <c r="AY30" s="817"/>
      <c r="AZ30" s="818" t="s">
        <v>556</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391</v>
      </c>
      <c r="C31" s="768"/>
      <c r="D31" s="768"/>
      <c r="E31" s="768"/>
      <c r="F31" s="768"/>
      <c r="G31" s="768"/>
      <c r="H31" s="768"/>
      <c r="I31" s="768"/>
      <c r="J31" s="768"/>
      <c r="K31" s="768"/>
      <c r="L31" s="768"/>
      <c r="M31" s="768"/>
      <c r="N31" s="768"/>
      <c r="O31" s="768"/>
      <c r="P31" s="769"/>
      <c r="Q31" s="770">
        <v>8</v>
      </c>
      <c r="R31" s="771"/>
      <c r="S31" s="771"/>
      <c r="T31" s="771"/>
      <c r="U31" s="771"/>
      <c r="V31" s="771">
        <v>8</v>
      </c>
      <c r="W31" s="771"/>
      <c r="X31" s="771"/>
      <c r="Y31" s="771"/>
      <c r="Z31" s="771"/>
      <c r="AA31" s="771">
        <v>0</v>
      </c>
      <c r="AB31" s="771"/>
      <c r="AC31" s="771"/>
      <c r="AD31" s="771"/>
      <c r="AE31" s="772"/>
      <c r="AF31" s="773">
        <v>0</v>
      </c>
      <c r="AG31" s="774"/>
      <c r="AH31" s="774"/>
      <c r="AI31" s="774"/>
      <c r="AJ31" s="775"/>
      <c r="AK31" s="821">
        <v>4</v>
      </c>
      <c r="AL31" s="817"/>
      <c r="AM31" s="817"/>
      <c r="AN31" s="817"/>
      <c r="AO31" s="817"/>
      <c r="AP31" s="817" t="s">
        <v>556</v>
      </c>
      <c r="AQ31" s="817"/>
      <c r="AR31" s="817"/>
      <c r="AS31" s="817"/>
      <c r="AT31" s="817"/>
      <c r="AU31" s="817" t="s">
        <v>556</v>
      </c>
      <c r="AV31" s="817"/>
      <c r="AW31" s="817"/>
      <c r="AX31" s="817"/>
      <c r="AY31" s="817"/>
      <c r="AZ31" s="818" t="s">
        <v>556</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392</v>
      </c>
      <c r="C32" s="768"/>
      <c r="D32" s="768"/>
      <c r="E32" s="768"/>
      <c r="F32" s="768"/>
      <c r="G32" s="768"/>
      <c r="H32" s="768"/>
      <c r="I32" s="768"/>
      <c r="J32" s="768"/>
      <c r="K32" s="768"/>
      <c r="L32" s="768"/>
      <c r="M32" s="768"/>
      <c r="N32" s="768"/>
      <c r="O32" s="768"/>
      <c r="P32" s="769"/>
      <c r="Q32" s="770">
        <v>161</v>
      </c>
      <c r="R32" s="771"/>
      <c r="S32" s="771"/>
      <c r="T32" s="771"/>
      <c r="U32" s="771"/>
      <c r="V32" s="771">
        <v>79</v>
      </c>
      <c r="W32" s="771"/>
      <c r="X32" s="771"/>
      <c r="Y32" s="771"/>
      <c r="Z32" s="771"/>
      <c r="AA32" s="771">
        <v>82</v>
      </c>
      <c r="AB32" s="771"/>
      <c r="AC32" s="771"/>
      <c r="AD32" s="771"/>
      <c r="AE32" s="772"/>
      <c r="AF32" s="773">
        <v>82</v>
      </c>
      <c r="AG32" s="774"/>
      <c r="AH32" s="774"/>
      <c r="AI32" s="774"/>
      <c r="AJ32" s="775"/>
      <c r="AK32" s="821">
        <v>54</v>
      </c>
      <c r="AL32" s="817"/>
      <c r="AM32" s="817"/>
      <c r="AN32" s="817"/>
      <c r="AO32" s="817"/>
      <c r="AP32" s="817">
        <v>121</v>
      </c>
      <c r="AQ32" s="817"/>
      <c r="AR32" s="817"/>
      <c r="AS32" s="817"/>
      <c r="AT32" s="817"/>
      <c r="AU32" s="817">
        <v>120</v>
      </c>
      <c r="AV32" s="817"/>
      <c r="AW32" s="817"/>
      <c r="AX32" s="817"/>
      <c r="AY32" s="817"/>
      <c r="AZ32" s="818" t="s">
        <v>556</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394</v>
      </c>
      <c r="C33" s="768"/>
      <c r="D33" s="768"/>
      <c r="E33" s="768"/>
      <c r="F33" s="768"/>
      <c r="G33" s="768"/>
      <c r="H33" s="768"/>
      <c r="I33" s="768"/>
      <c r="J33" s="768"/>
      <c r="K33" s="768"/>
      <c r="L33" s="768"/>
      <c r="M33" s="768"/>
      <c r="N33" s="768"/>
      <c r="O33" s="768"/>
      <c r="P33" s="769"/>
      <c r="Q33" s="770">
        <v>49</v>
      </c>
      <c r="R33" s="771"/>
      <c r="S33" s="771"/>
      <c r="T33" s="771"/>
      <c r="U33" s="771"/>
      <c r="V33" s="771">
        <v>36</v>
      </c>
      <c r="W33" s="771"/>
      <c r="X33" s="771"/>
      <c r="Y33" s="771"/>
      <c r="Z33" s="771"/>
      <c r="AA33" s="771">
        <v>13</v>
      </c>
      <c r="AB33" s="771"/>
      <c r="AC33" s="771"/>
      <c r="AD33" s="771"/>
      <c r="AE33" s="772"/>
      <c r="AF33" s="773">
        <v>13</v>
      </c>
      <c r="AG33" s="774"/>
      <c r="AH33" s="774"/>
      <c r="AI33" s="774"/>
      <c r="AJ33" s="775"/>
      <c r="AK33" s="821">
        <v>25</v>
      </c>
      <c r="AL33" s="817"/>
      <c r="AM33" s="817"/>
      <c r="AN33" s="817"/>
      <c r="AO33" s="817"/>
      <c r="AP33" s="817">
        <v>47</v>
      </c>
      <c r="AQ33" s="817"/>
      <c r="AR33" s="817"/>
      <c r="AS33" s="817"/>
      <c r="AT33" s="817"/>
      <c r="AU33" s="817">
        <v>47</v>
      </c>
      <c r="AV33" s="817"/>
      <c r="AW33" s="817"/>
      <c r="AX33" s="817"/>
      <c r="AY33" s="817"/>
      <c r="AZ33" s="818" t="s">
        <v>556</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116</v>
      </c>
      <c r="AG63" s="831"/>
      <c r="AH63" s="831"/>
      <c r="AI63" s="831"/>
      <c r="AJ63" s="832"/>
      <c r="AK63" s="833"/>
      <c r="AL63" s="828"/>
      <c r="AM63" s="828"/>
      <c r="AN63" s="828"/>
      <c r="AO63" s="828"/>
      <c r="AP63" s="831">
        <f>SUM(AP28:AT33)</f>
        <v>168</v>
      </c>
      <c r="AQ63" s="831"/>
      <c r="AR63" s="831"/>
      <c r="AS63" s="831"/>
      <c r="AT63" s="831"/>
      <c r="AU63" s="831">
        <f>SUM(AU28:AY33)</f>
        <v>167</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549</v>
      </c>
      <c r="C68" s="857"/>
      <c r="D68" s="857"/>
      <c r="E68" s="857"/>
      <c r="F68" s="857"/>
      <c r="G68" s="857"/>
      <c r="H68" s="857"/>
      <c r="I68" s="857"/>
      <c r="J68" s="857"/>
      <c r="K68" s="857"/>
      <c r="L68" s="857"/>
      <c r="M68" s="857"/>
      <c r="N68" s="857"/>
      <c r="O68" s="857"/>
      <c r="P68" s="858"/>
      <c r="Q68" s="859">
        <v>9878</v>
      </c>
      <c r="R68" s="853">
        <v>6933</v>
      </c>
      <c r="S68" s="853">
        <v>6933</v>
      </c>
      <c r="T68" s="853">
        <v>6933</v>
      </c>
      <c r="U68" s="853">
        <v>6933</v>
      </c>
      <c r="V68" s="853">
        <v>9787</v>
      </c>
      <c r="W68" s="853">
        <v>6850</v>
      </c>
      <c r="X68" s="853">
        <v>6850</v>
      </c>
      <c r="Y68" s="853">
        <v>6850</v>
      </c>
      <c r="Z68" s="853">
        <v>6850</v>
      </c>
      <c r="AA68" s="853">
        <v>92</v>
      </c>
      <c r="AB68" s="853">
        <v>82</v>
      </c>
      <c r="AC68" s="853">
        <v>82</v>
      </c>
      <c r="AD68" s="853">
        <v>82</v>
      </c>
      <c r="AE68" s="853">
        <v>82</v>
      </c>
      <c r="AF68" s="853">
        <v>92</v>
      </c>
      <c r="AG68" s="853">
        <v>82</v>
      </c>
      <c r="AH68" s="853">
        <v>82</v>
      </c>
      <c r="AI68" s="853">
        <v>82</v>
      </c>
      <c r="AJ68" s="853">
        <v>82</v>
      </c>
      <c r="AK68" s="853">
        <v>5083</v>
      </c>
      <c r="AL68" s="853">
        <v>2485</v>
      </c>
      <c r="AM68" s="853">
        <v>2485</v>
      </c>
      <c r="AN68" s="853">
        <v>2485</v>
      </c>
      <c r="AO68" s="853">
        <v>2485</v>
      </c>
      <c r="AP68" s="853" t="s">
        <v>556</v>
      </c>
      <c r="AQ68" s="853"/>
      <c r="AR68" s="853"/>
      <c r="AS68" s="853"/>
      <c r="AT68" s="853"/>
      <c r="AU68" s="853" t="s">
        <v>556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550</v>
      </c>
      <c r="C69" s="861"/>
      <c r="D69" s="861"/>
      <c r="E69" s="861"/>
      <c r="F69" s="861"/>
      <c r="G69" s="861"/>
      <c r="H69" s="861"/>
      <c r="I69" s="861"/>
      <c r="J69" s="861"/>
      <c r="K69" s="861"/>
      <c r="L69" s="861"/>
      <c r="M69" s="861"/>
      <c r="N69" s="861"/>
      <c r="O69" s="861"/>
      <c r="P69" s="862"/>
      <c r="Q69" s="863">
        <v>1600855</v>
      </c>
      <c r="R69" s="817">
        <v>1385861</v>
      </c>
      <c r="S69" s="817">
        <v>1385861</v>
      </c>
      <c r="T69" s="817">
        <v>1385861</v>
      </c>
      <c r="U69" s="817">
        <v>1385861</v>
      </c>
      <c r="V69" s="817">
        <v>1567252</v>
      </c>
      <c r="W69" s="817">
        <v>1346246</v>
      </c>
      <c r="X69" s="817">
        <v>1346246</v>
      </c>
      <c r="Y69" s="817">
        <v>1346246</v>
      </c>
      <c r="Z69" s="817">
        <v>1346246</v>
      </c>
      <c r="AA69" s="817">
        <v>33603</v>
      </c>
      <c r="AB69" s="817">
        <v>39615</v>
      </c>
      <c r="AC69" s="817">
        <v>39615</v>
      </c>
      <c r="AD69" s="817">
        <v>39615</v>
      </c>
      <c r="AE69" s="817">
        <v>39615</v>
      </c>
      <c r="AF69" s="817">
        <v>33603</v>
      </c>
      <c r="AG69" s="817">
        <v>39615</v>
      </c>
      <c r="AH69" s="817">
        <v>39615</v>
      </c>
      <c r="AI69" s="817">
        <v>39615</v>
      </c>
      <c r="AJ69" s="817">
        <v>39615</v>
      </c>
      <c r="AK69" s="817">
        <v>22693</v>
      </c>
      <c r="AL69" s="817"/>
      <c r="AM69" s="817"/>
      <c r="AN69" s="817"/>
      <c r="AO69" s="817"/>
      <c r="AP69" s="817" t="s">
        <v>556</v>
      </c>
      <c r="AQ69" s="817"/>
      <c r="AR69" s="817"/>
      <c r="AS69" s="817"/>
      <c r="AT69" s="817"/>
      <c r="AU69" s="817" t="s">
        <v>556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551</v>
      </c>
      <c r="C70" s="861"/>
      <c r="D70" s="861"/>
      <c r="E70" s="861"/>
      <c r="F70" s="861"/>
      <c r="G70" s="861"/>
      <c r="H70" s="861"/>
      <c r="I70" s="861"/>
      <c r="J70" s="861"/>
      <c r="K70" s="861"/>
      <c r="L70" s="861"/>
      <c r="M70" s="861"/>
      <c r="N70" s="861"/>
      <c r="O70" s="861"/>
      <c r="P70" s="862"/>
      <c r="Q70" s="863">
        <v>579</v>
      </c>
      <c r="R70" s="817"/>
      <c r="S70" s="817"/>
      <c r="T70" s="817"/>
      <c r="U70" s="817"/>
      <c r="V70" s="817">
        <v>578</v>
      </c>
      <c r="W70" s="817"/>
      <c r="X70" s="817"/>
      <c r="Y70" s="817"/>
      <c r="Z70" s="817"/>
      <c r="AA70" s="817">
        <v>1</v>
      </c>
      <c r="AB70" s="817"/>
      <c r="AC70" s="817"/>
      <c r="AD70" s="817"/>
      <c r="AE70" s="817"/>
      <c r="AF70" s="817">
        <v>1</v>
      </c>
      <c r="AG70" s="817"/>
      <c r="AH70" s="817"/>
      <c r="AI70" s="817"/>
      <c r="AJ70" s="817"/>
      <c r="AK70" s="817" t="s">
        <v>556</v>
      </c>
      <c r="AL70" s="817"/>
      <c r="AM70" s="817"/>
      <c r="AN70" s="817"/>
      <c r="AO70" s="817"/>
      <c r="AP70" s="817">
        <v>347</v>
      </c>
      <c r="AQ70" s="817"/>
      <c r="AR70" s="817"/>
      <c r="AS70" s="817"/>
      <c r="AT70" s="817"/>
      <c r="AU70" s="817">
        <v>13</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552</v>
      </c>
      <c r="C71" s="861"/>
      <c r="D71" s="861"/>
      <c r="E71" s="861"/>
      <c r="F71" s="861"/>
      <c r="G71" s="861"/>
      <c r="H71" s="861"/>
      <c r="I71" s="861"/>
      <c r="J71" s="861"/>
      <c r="K71" s="861"/>
      <c r="L71" s="861"/>
      <c r="M71" s="861"/>
      <c r="N71" s="861"/>
      <c r="O71" s="861"/>
      <c r="P71" s="862"/>
      <c r="Q71" s="863">
        <v>992</v>
      </c>
      <c r="R71" s="817"/>
      <c r="S71" s="817"/>
      <c r="T71" s="817"/>
      <c r="U71" s="817"/>
      <c r="V71" s="817">
        <v>963</v>
      </c>
      <c r="W71" s="817"/>
      <c r="X71" s="817"/>
      <c r="Y71" s="817"/>
      <c r="Z71" s="817"/>
      <c r="AA71" s="817">
        <v>29</v>
      </c>
      <c r="AB71" s="817"/>
      <c r="AC71" s="817"/>
      <c r="AD71" s="817"/>
      <c r="AE71" s="817"/>
      <c r="AF71" s="817">
        <v>29</v>
      </c>
      <c r="AG71" s="817"/>
      <c r="AH71" s="817"/>
      <c r="AI71" s="817"/>
      <c r="AJ71" s="817"/>
      <c r="AK71" s="817">
        <v>49</v>
      </c>
      <c r="AL71" s="817"/>
      <c r="AM71" s="817"/>
      <c r="AN71" s="817"/>
      <c r="AO71" s="817"/>
      <c r="AP71" s="817" t="s">
        <v>556</v>
      </c>
      <c r="AQ71" s="817"/>
      <c r="AR71" s="817"/>
      <c r="AS71" s="817"/>
      <c r="AT71" s="817"/>
      <c r="AU71" s="817" t="s">
        <v>556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553</v>
      </c>
      <c r="C72" s="861"/>
      <c r="D72" s="861"/>
      <c r="E72" s="861"/>
      <c r="F72" s="861"/>
      <c r="G72" s="861"/>
      <c r="H72" s="861"/>
      <c r="I72" s="861"/>
      <c r="J72" s="861"/>
      <c r="K72" s="861"/>
      <c r="L72" s="861"/>
      <c r="M72" s="861"/>
      <c r="N72" s="861"/>
      <c r="O72" s="861"/>
      <c r="P72" s="862"/>
      <c r="Q72" s="863">
        <v>249</v>
      </c>
      <c r="R72" s="817"/>
      <c r="S72" s="817"/>
      <c r="T72" s="817"/>
      <c r="U72" s="817"/>
      <c r="V72" s="817">
        <v>194</v>
      </c>
      <c r="W72" s="817"/>
      <c r="X72" s="817"/>
      <c r="Y72" s="817"/>
      <c r="Z72" s="817"/>
      <c r="AA72" s="817">
        <v>55</v>
      </c>
      <c r="AB72" s="817"/>
      <c r="AC72" s="817"/>
      <c r="AD72" s="817"/>
      <c r="AE72" s="817"/>
      <c r="AF72" s="817">
        <v>55</v>
      </c>
      <c r="AG72" s="817"/>
      <c r="AH72" s="817"/>
      <c r="AI72" s="817"/>
      <c r="AJ72" s="817"/>
      <c r="AK72" s="817">
        <v>17</v>
      </c>
      <c r="AL72" s="817"/>
      <c r="AM72" s="817"/>
      <c r="AN72" s="817"/>
      <c r="AO72" s="817"/>
      <c r="AP72" s="817" t="s">
        <v>556</v>
      </c>
      <c r="AQ72" s="817"/>
      <c r="AR72" s="817"/>
      <c r="AS72" s="817"/>
      <c r="AT72" s="817"/>
      <c r="AU72" s="817" t="s">
        <v>556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554</v>
      </c>
      <c r="C73" s="861"/>
      <c r="D73" s="861"/>
      <c r="E73" s="861"/>
      <c r="F73" s="861"/>
      <c r="G73" s="861"/>
      <c r="H73" s="861"/>
      <c r="I73" s="861"/>
      <c r="J73" s="861"/>
      <c r="K73" s="861"/>
      <c r="L73" s="861"/>
      <c r="M73" s="861"/>
      <c r="N73" s="861"/>
      <c r="O73" s="861"/>
      <c r="P73" s="862"/>
      <c r="Q73" s="863">
        <v>4</v>
      </c>
      <c r="R73" s="817"/>
      <c r="S73" s="817"/>
      <c r="T73" s="817"/>
      <c r="U73" s="817"/>
      <c r="V73" s="817">
        <v>3</v>
      </c>
      <c r="W73" s="817"/>
      <c r="X73" s="817"/>
      <c r="Y73" s="817"/>
      <c r="Z73" s="817"/>
      <c r="AA73" s="817">
        <v>1</v>
      </c>
      <c r="AB73" s="817"/>
      <c r="AC73" s="817"/>
      <c r="AD73" s="817"/>
      <c r="AE73" s="817"/>
      <c r="AF73" s="817">
        <v>1</v>
      </c>
      <c r="AG73" s="817"/>
      <c r="AH73" s="817"/>
      <c r="AI73" s="817"/>
      <c r="AJ73" s="817"/>
      <c r="AK73" s="817" t="s">
        <v>556</v>
      </c>
      <c r="AL73" s="817"/>
      <c r="AM73" s="817"/>
      <c r="AN73" s="817"/>
      <c r="AO73" s="817"/>
      <c r="AP73" s="817" t="s">
        <v>556</v>
      </c>
      <c r="AQ73" s="817"/>
      <c r="AR73" s="817"/>
      <c r="AS73" s="817"/>
      <c r="AT73" s="817"/>
      <c r="AU73" s="817" t="s">
        <v>556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555</v>
      </c>
      <c r="C74" s="861"/>
      <c r="D74" s="861"/>
      <c r="E74" s="861"/>
      <c r="F74" s="861"/>
      <c r="G74" s="861"/>
      <c r="H74" s="861"/>
      <c r="I74" s="861"/>
      <c r="J74" s="861"/>
      <c r="K74" s="861"/>
      <c r="L74" s="861"/>
      <c r="M74" s="861"/>
      <c r="N74" s="861"/>
      <c r="O74" s="861"/>
      <c r="P74" s="862"/>
      <c r="Q74" s="863">
        <v>4164</v>
      </c>
      <c r="R74" s="817"/>
      <c r="S74" s="817"/>
      <c r="T74" s="817"/>
      <c r="U74" s="817"/>
      <c r="V74" s="817">
        <v>3933</v>
      </c>
      <c r="W74" s="817"/>
      <c r="X74" s="817"/>
      <c r="Y74" s="817"/>
      <c r="Z74" s="817"/>
      <c r="AA74" s="817">
        <v>231</v>
      </c>
      <c r="AB74" s="817"/>
      <c r="AC74" s="817"/>
      <c r="AD74" s="817"/>
      <c r="AE74" s="817"/>
      <c r="AF74" s="817">
        <v>231</v>
      </c>
      <c r="AG74" s="817"/>
      <c r="AH74" s="817"/>
      <c r="AI74" s="817"/>
      <c r="AJ74" s="817"/>
      <c r="AK74" s="817" t="s">
        <v>556</v>
      </c>
      <c r="AL74" s="817"/>
      <c r="AM74" s="817"/>
      <c r="AN74" s="817"/>
      <c r="AO74" s="817"/>
      <c r="AP74" s="817" t="s">
        <v>556</v>
      </c>
      <c r="AQ74" s="817"/>
      <c r="AR74" s="817"/>
      <c r="AS74" s="817"/>
      <c r="AT74" s="817"/>
      <c r="AU74" s="817" t="s">
        <v>556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f>SUM(AF68:AJ74)</f>
        <v>192800</v>
      </c>
      <c r="AG88" s="831"/>
      <c r="AH88" s="831"/>
      <c r="AI88" s="831"/>
      <c r="AJ88" s="831"/>
      <c r="AK88" s="828"/>
      <c r="AL88" s="828"/>
      <c r="AM88" s="828"/>
      <c r="AN88" s="828"/>
      <c r="AO88" s="828"/>
      <c r="AP88" s="831">
        <f>SUM(AP68:AT74)</f>
        <v>347</v>
      </c>
      <c r="AQ88" s="831"/>
      <c r="AR88" s="831"/>
      <c r="AS88" s="831"/>
      <c r="AT88" s="831"/>
      <c r="AU88" s="831">
        <f>SUM(AU68:AY74)</f>
        <v>13</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f>CR7</f>
        <v>2</v>
      </c>
      <c r="CS102" s="839"/>
      <c r="CT102" s="839"/>
      <c r="CU102" s="839"/>
      <c r="CV102" s="878"/>
      <c r="CW102" s="877">
        <f>CW7</f>
        <v>68</v>
      </c>
      <c r="CX102" s="839"/>
      <c r="CY102" s="839"/>
      <c r="CZ102" s="839"/>
      <c r="DA102" s="878"/>
      <c r="DB102" s="877" t="str">
        <f>DB7</f>
        <v>-</v>
      </c>
      <c r="DC102" s="839"/>
      <c r="DD102" s="839"/>
      <c r="DE102" s="839"/>
      <c r="DF102" s="878"/>
      <c r="DG102" s="877" t="str">
        <f>DG7</f>
        <v>-</v>
      </c>
      <c r="DH102" s="839"/>
      <c r="DI102" s="839"/>
      <c r="DJ102" s="839"/>
      <c r="DK102" s="878"/>
      <c r="DL102" s="877" t="str">
        <f>DL7</f>
        <v>-</v>
      </c>
      <c r="DM102" s="839"/>
      <c r="DN102" s="839"/>
      <c r="DO102" s="839"/>
      <c r="DP102" s="878"/>
      <c r="DQ102" s="877" t="str">
        <f>DQ7</f>
        <v>-</v>
      </c>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56764</v>
      </c>
      <c r="AB110" s="887"/>
      <c r="AC110" s="887"/>
      <c r="AD110" s="887"/>
      <c r="AE110" s="888"/>
      <c r="AF110" s="889">
        <v>56302</v>
      </c>
      <c r="AG110" s="887"/>
      <c r="AH110" s="887"/>
      <c r="AI110" s="887"/>
      <c r="AJ110" s="888"/>
      <c r="AK110" s="889">
        <v>54470</v>
      </c>
      <c r="AL110" s="887"/>
      <c r="AM110" s="887"/>
      <c r="AN110" s="887"/>
      <c r="AO110" s="888"/>
      <c r="AP110" s="890">
        <v>13.7</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486738</v>
      </c>
      <c r="BR110" s="918"/>
      <c r="BS110" s="918"/>
      <c r="BT110" s="918"/>
      <c r="BU110" s="918"/>
      <c r="BV110" s="918">
        <v>434602</v>
      </c>
      <c r="BW110" s="918"/>
      <c r="BX110" s="918"/>
      <c r="BY110" s="918"/>
      <c r="BZ110" s="918"/>
      <c r="CA110" s="918">
        <v>382249</v>
      </c>
      <c r="CB110" s="918"/>
      <c r="CC110" s="918"/>
      <c r="CD110" s="918"/>
      <c r="CE110" s="918"/>
      <c r="CF110" s="931">
        <v>95.8</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182344</v>
      </c>
      <c r="BR112" s="913"/>
      <c r="BS112" s="913"/>
      <c r="BT112" s="913"/>
      <c r="BU112" s="913"/>
      <c r="BV112" s="913">
        <v>165458</v>
      </c>
      <c r="BW112" s="913"/>
      <c r="BX112" s="913"/>
      <c r="BY112" s="913"/>
      <c r="BZ112" s="913"/>
      <c r="CA112" s="913">
        <v>166723</v>
      </c>
      <c r="CB112" s="913"/>
      <c r="CC112" s="913"/>
      <c r="CD112" s="913"/>
      <c r="CE112" s="913"/>
      <c r="CF112" s="907">
        <v>41.8</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19258</v>
      </c>
      <c r="AB113" s="925"/>
      <c r="AC113" s="925"/>
      <c r="AD113" s="925"/>
      <c r="AE113" s="926"/>
      <c r="AF113" s="927">
        <v>19065</v>
      </c>
      <c r="AG113" s="925"/>
      <c r="AH113" s="925"/>
      <c r="AI113" s="925"/>
      <c r="AJ113" s="926"/>
      <c r="AK113" s="927">
        <v>19279</v>
      </c>
      <c r="AL113" s="925"/>
      <c r="AM113" s="925"/>
      <c r="AN113" s="925"/>
      <c r="AO113" s="926"/>
      <c r="AP113" s="928">
        <v>4.8</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20654</v>
      </c>
      <c r="BR113" s="913"/>
      <c r="BS113" s="913"/>
      <c r="BT113" s="913"/>
      <c r="BU113" s="913"/>
      <c r="BV113" s="913">
        <v>16771</v>
      </c>
      <c r="BW113" s="913"/>
      <c r="BX113" s="913"/>
      <c r="BY113" s="913"/>
      <c r="BZ113" s="913"/>
      <c r="CA113" s="913">
        <v>12852</v>
      </c>
      <c r="CB113" s="913"/>
      <c r="CC113" s="913"/>
      <c r="CD113" s="913"/>
      <c r="CE113" s="913"/>
      <c r="CF113" s="907">
        <v>3.2</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4063</v>
      </c>
      <c r="AB114" s="946"/>
      <c r="AC114" s="946"/>
      <c r="AD114" s="946"/>
      <c r="AE114" s="947"/>
      <c r="AF114" s="948">
        <v>4063</v>
      </c>
      <c r="AG114" s="946"/>
      <c r="AH114" s="946"/>
      <c r="AI114" s="946"/>
      <c r="AJ114" s="947"/>
      <c r="AK114" s="948">
        <v>4063</v>
      </c>
      <c r="AL114" s="946"/>
      <c r="AM114" s="946"/>
      <c r="AN114" s="946"/>
      <c r="AO114" s="947"/>
      <c r="AP114" s="949">
        <v>1</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40333</v>
      </c>
      <c r="BR114" s="913"/>
      <c r="BS114" s="913"/>
      <c r="BT114" s="913"/>
      <c r="BU114" s="913"/>
      <c r="BV114" s="913">
        <v>26776</v>
      </c>
      <c r="BW114" s="913"/>
      <c r="BX114" s="913"/>
      <c r="BY114" s="913"/>
      <c r="BZ114" s="913"/>
      <c r="CA114" s="913">
        <v>20021</v>
      </c>
      <c r="CB114" s="913"/>
      <c r="CC114" s="913"/>
      <c r="CD114" s="913"/>
      <c r="CE114" s="913"/>
      <c r="CF114" s="907">
        <v>5</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80085</v>
      </c>
      <c r="AB117" s="966"/>
      <c r="AC117" s="966"/>
      <c r="AD117" s="966"/>
      <c r="AE117" s="967"/>
      <c r="AF117" s="968">
        <v>79430</v>
      </c>
      <c r="AG117" s="966"/>
      <c r="AH117" s="966"/>
      <c r="AI117" s="966"/>
      <c r="AJ117" s="967"/>
      <c r="AK117" s="968">
        <v>77812</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4"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730069</v>
      </c>
      <c r="BR119" s="987"/>
      <c r="BS119" s="987"/>
      <c r="BT119" s="987"/>
      <c r="BU119" s="987"/>
      <c r="BV119" s="987">
        <v>643607</v>
      </c>
      <c r="BW119" s="987"/>
      <c r="BX119" s="987"/>
      <c r="BY119" s="987"/>
      <c r="BZ119" s="987"/>
      <c r="CA119" s="987">
        <v>581845</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5"/>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1669231</v>
      </c>
      <c r="BR120" s="918"/>
      <c r="BS120" s="918"/>
      <c r="BT120" s="918"/>
      <c r="BU120" s="918"/>
      <c r="BV120" s="918">
        <v>1717932</v>
      </c>
      <c r="BW120" s="918"/>
      <c r="BX120" s="918"/>
      <c r="BY120" s="918"/>
      <c r="BZ120" s="918"/>
      <c r="CA120" s="918">
        <v>1790230</v>
      </c>
      <c r="CB120" s="918"/>
      <c r="CC120" s="918"/>
      <c r="CD120" s="918"/>
      <c r="CE120" s="918"/>
      <c r="CF120" s="931">
        <v>448.6</v>
      </c>
      <c r="CG120" s="932"/>
      <c r="CH120" s="932"/>
      <c r="CI120" s="932"/>
      <c r="CJ120" s="932"/>
      <c r="CK120" s="993" t="s">
        <v>445</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133339</v>
      </c>
      <c r="DH120" s="918"/>
      <c r="DI120" s="918"/>
      <c r="DJ120" s="918"/>
      <c r="DK120" s="918"/>
      <c r="DL120" s="918">
        <v>122587</v>
      </c>
      <c r="DM120" s="918"/>
      <c r="DN120" s="918"/>
      <c r="DO120" s="918"/>
      <c r="DP120" s="918"/>
      <c r="DQ120" s="918">
        <v>120102</v>
      </c>
      <c r="DR120" s="918"/>
      <c r="DS120" s="918"/>
      <c r="DT120" s="918"/>
      <c r="DU120" s="918"/>
      <c r="DV120" s="919">
        <v>30.1</v>
      </c>
      <c r="DW120" s="919"/>
      <c r="DX120" s="919"/>
      <c r="DY120" s="919"/>
      <c r="DZ120" s="920"/>
    </row>
    <row r="121" spans="1:130" s="224" customFormat="1" ht="26.25" customHeight="1" x14ac:dyDescent="0.2">
      <c r="A121" s="1045"/>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19152</v>
      </c>
      <c r="BR121" s="913"/>
      <c r="BS121" s="913"/>
      <c r="BT121" s="913"/>
      <c r="BU121" s="913"/>
      <c r="BV121" s="913">
        <v>12836</v>
      </c>
      <c r="BW121" s="913"/>
      <c r="BX121" s="913"/>
      <c r="BY121" s="913"/>
      <c r="BZ121" s="913"/>
      <c r="CA121" s="913">
        <v>5868</v>
      </c>
      <c r="CB121" s="913"/>
      <c r="CC121" s="913"/>
      <c r="CD121" s="913"/>
      <c r="CE121" s="913"/>
      <c r="CF121" s="907">
        <v>1.5</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49005</v>
      </c>
      <c r="DH121" s="913"/>
      <c r="DI121" s="913"/>
      <c r="DJ121" s="913"/>
      <c r="DK121" s="913"/>
      <c r="DL121" s="913">
        <v>42871</v>
      </c>
      <c r="DM121" s="913"/>
      <c r="DN121" s="913"/>
      <c r="DO121" s="913"/>
      <c r="DP121" s="913"/>
      <c r="DQ121" s="913">
        <v>46621</v>
      </c>
      <c r="DR121" s="913"/>
      <c r="DS121" s="913"/>
      <c r="DT121" s="913"/>
      <c r="DU121" s="913"/>
      <c r="DV121" s="914">
        <v>11.7</v>
      </c>
      <c r="DW121" s="914"/>
      <c r="DX121" s="914"/>
      <c r="DY121" s="914"/>
      <c r="DZ121" s="915"/>
    </row>
    <row r="122" spans="1:130" s="224" customFormat="1" ht="26.25" customHeight="1" x14ac:dyDescent="0.2">
      <c r="A122" s="1045"/>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479357</v>
      </c>
      <c r="BR122" s="987"/>
      <c r="BS122" s="987"/>
      <c r="BT122" s="987"/>
      <c r="BU122" s="987"/>
      <c r="BV122" s="987">
        <v>433658</v>
      </c>
      <c r="BW122" s="987"/>
      <c r="BX122" s="987"/>
      <c r="BY122" s="987"/>
      <c r="BZ122" s="987"/>
      <c r="CA122" s="987">
        <v>395249</v>
      </c>
      <c r="CB122" s="987"/>
      <c r="CC122" s="987"/>
      <c r="CD122" s="987"/>
      <c r="CE122" s="987"/>
      <c r="CF122" s="1004">
        <v>99.1</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t="s">
        <v>121</v>
      </c>
      <c r="DR122" s="913"/>
      <c r="DS122" s="913"/>
      <c r="DT122" s="913"/>
      <c r="DU122" s="913"/>
      <c r="DV122" s="914" t="s">
        <v>121</v>
      </c>
      <c r="DW122" s="914"/>
      <c r="DX122" s="914"/>
      <c r="DY122" s="914"/>
      <c r="DZ122" s="915"/>
    </row>
    <row r="123" spans="1:130" s="224" customFormat="1" ht="26.25" customHeight="1" x14ac:dyDescent="0.2">
      <c r="A123" s="1045"/>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1">
        <v>2167740</v>
      </c>
      <c r="BR123" s="1018"/>
      <c r="BS123" s="1018"/>
      <c r="BT123" s="1018"/>
      <c r="BU123" s="1018"/>
      <c r="BV123" s="1018">
        <v>2164426</v>
      </c>
      <c r="BW123" s="1018"/>
      <c r="BX123" s="1018"/>
      <c r="BY123" s="1018"/>
      <c r="BZ123" s="1018"/>
      <c r="CA123" s="1018">
        <v>2191347</v>
      </c>
      <c r="CB123" s="1018"/>
      <c r="CC123" s="1018"/>
      <c r="CD123" s="1018"/>
      <c r="CE123" s="1018"/>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5">
      <c r="A124" s="1045"/>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5"/>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5"/>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6"/>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v>3545</v>
      </c>
      <c r="AB128" s="1034"/>
      <c r="AC128" s="1034"/>
      <c r="AD128" s="1034"/>
      <c r="AE128" s="1035"/>
      <c r="AF128" s="1036">
        <v>1684</v>
      </c>
      <c r="AG128" s="1034"/>
      <c r="AH128" s="1034"/>
      <c r="AI128" s="1034"/>
      <c r="AJ128" s="1035"/>
      <c r="AK128" s="1036" t="s">
        <v>121</v>
      </c>
      <c r="AL128" s="1034"/>
      <c r="AM128" s="1034"/>
      <c r="AN128" s="1034"/>
      <c r="AO128" s="1035"/>
      <c r="AP128" s="1037"/>
      <c r="AQ128" s="1038"/>
      <c r="AR128" s="1038"/>
      <c r="AS128" s="1038"/>
      <c r="AT128" s="1039"/>
      <c r="AU128" s="226"/>
      <c r="AV128" s="226"/>
      <c r="AW128" s="226"/>
      <c r="AX128" s="883" t="s">
        <v>463</v>
      </c>
      <c r="AY128" s="884"/>
      <c r="AZ128" s="884"/>
      <c r="BA128" s="884"/>
      <c r="BB128" s="884"/>
      <c r="BC128" s="884"/>
      <c r="BD128" s="884"/>
      <c r="BE128" s="885"/>
      <c r="BF128" s="1040" t="s">
        <v>121</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464</v>
      </c>
      <c r="CQ128" s="713"/>
      <c r="CR128" s="713"/>
      <c r="CS128" s="713"/>
      <c r="CT128" s="713"/>
      <c r="CU128" s="713"/>
      <c r="CV128" s="713"/>
      <c r="CW128" s="713"/>
      <c r="CX128" s="713"/>
      <c r="CY128" s="713"/>
      <c r="CZ128" s="713"/>
      <c r="DA128" s="713"/>
      <c r="DB128" s="713"/>
      <c r="DC128" s="713"/>
      <c r="DD128" s="713"/>
      <c r="DE128" s="713"/>
      <c r="DF128" s="1024"/>
      <c r="DG128" s="1025" t="s">
        <v>121</v>
      </c>
      <c r="DH128" s="1026"/>
      <c r="DI128" s="1026"/>
      <c r="DJ128" s="1026"/>
      <c r="DK128" s="1026"/>
      <c r="DL128" s="1026" t="s">
        <v>121</v>
      </c>
      <c r="DM128" s="1026"/>
      <c r="DN128" s="1026"/>
      <c r="DO128" s="1026"/>
      <c r="DP128" s="1026"/>
      <c r="DQ128" s="1026" t="s">
        <v>121</v>
      </c>
      <c r="DR128" s="1026"/>
      <c r="DS128" s="1026"/>
      <c r="DT128" s="1026"/>
      <c r="DU128" s="1026"/>
      <c r="DV128" s="1027" t="s">
        <v>121</v>
      </c>
      <c r="DW128" s="1027"/>
      <c r="DX128" s="1027"/>
      <c r="DY128" s="1027"/>
      <c r="DZ128" s="1028"/>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469448</v>
      </c>
      <c r="AB129" s="946"/>
      <c r="AC129" s="946"/>
      <c r="AD129" s="946"/>
      <c r="AE129" s="947"/>
      <c r="AF129" s="948">
        <v>460718</v>
      </c>
      <c r="AG129" s="946"/>
      <c r="AH129" s="946"/>
      <c r="AI129" s="946"/>
      <c r="AJ129" s="947"/>
      <c r="AK129" s="948">
        <v>448363</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47525</v>
      </c>
      <c r="AB130" s="946"/>
      <c r="AC130" s="946"/>
      <c r="AD130" s="946"/>
      <c r="AE130" s="947"/>
      <c r="AF130" s="948">
        <v>50627</v>
      </c>
      <c r="AG130" s="946"/>
      <c r="AH130" s="946"/>
      <c r="AI130" s="946"/>
      <c r="AJ130" s="947"/>
      <c r="AK130" s="948">
        <v>49333</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6.8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421923</v>
      </c>
      <c r="AB131" s="973"/>
      <c r="AC131" s="973"/>
      <c r="AD131" s="973"/>
      <c r="AE131" s="974"/>
      <c r="AF131" s="972">
        <v>410091</v>
      </c>
      <c r="AG131" s="973"/>
      <c r="AH131" s="973"/>
      <c r="AI131" s="973"/>
      <c r="AJ131" s="974"/>
      <c r="AK131" s="972">
        <v>399030</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4"/>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6.876847197</v>
      </c>
      <c r="AB132" s="1084"/>
      <c r="AC132" s="1084"/>
      <c r="AD132" s="1084"/>
      <c r="AE132" s="1085"/>
      <c r="AF132" s="1086">
        <v>6.6129224979999996</v>
      </c>
      <c r="AG132" s="1084"/>
      <c r="AH132" s="1084"/>
      <c r="AI132" s="1084"/>
      <c r="AJ132" s="1085"/>
      <c r="AK132" s="1086">
        <v>7.1370573640000003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6.4</v>
      </c>
      <c r="AB133" s="1067"/>
      <c r="AC133" s="1067"/>
      <c r="AD133" s="1067"/>
      <c r="AE133" s="1068"/>
      <c r="AF133" s="1066">
        <v>6.5</v>
      </c>
      <c r="AG133" s="1067"/>
      <c r="AH133" s="1067"/>
      <c r="AI133" s="1067"/>
      <c r="AJ133" s="1068"/>
      <c r="AK133" s="1066">
        <v>6.8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dSfRYvpG5S8uRJ6Mbh98KeX5tZ3oovDCBgUUEvpO/bBKmcnUiu0fNkGQ+i8dVX2iyS5A9jV8WbI7znic/xXew==" saltValue="G2K5zwaPjG5mHG1ouPYw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XOR5yQaOU0dR16+wrQmhRmz5JI+ecjlHOoD+OhRy0Olser6I7BjuAc9E64oSGeGtpTYpl6E/bQTNMWI7jgHYQ==" saltValue="wrTXl3mlbwvYNHSBHlTy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Bh1wPAPJnJNqS1zWV5LBBhI7GKOKPGKtOWQel3hKz/2Mw1aR2/sOcNGnwlYIlol5gSZpAMtp3OjMkf+EPIqZg==" saltValue="V3TgaNqixVaZNWluHPfUL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1" t="s">
        <v>478</v>
      </c>
      <c r="AP7" s="265"/>
      <c r="AQ7" s="266" t="s">
        <v>479</v>
      </c>
      <c r="AR7" s="267"/>
    </row>
    <row r="8" spans="1:46" ht="13.2" x14ac:dyDescent="0.2">
      <c r="A8" s="259"/>
      <c r="AK8" s="268"/>
      <c r="AL8" s="269"/>
      <c r="AM8" s="269"/>
      <c r="AN8" s="270"/>
      <c r="AO8" s="1102"/>
      <c r="AP8" s="271" t="s">
        <v>480</v>
      </c>
      <c r="AQ8" s="272" t="s">
        <v>481</v>
      </c>
      <c r="AR8" s="273" t="s">
        <v>482</v>
      </c>
    </row>
    <row r="9" spans="1:46" ht="13.2" x14ac:dyDescent="0.2">
      <c r="A9" s="259"/>
      <c r="AK9" s="1103" t="s">
        <v>483</v>
      </c>
      <c r="AL9" s="1104"/>
      <c r="AM9" s="1104"/>
      <c r="AN9" s="1105"/>
      <c r="AO9" s="274">
        <v>255963</v>
      </c>
      <c r="AP9" s="274">
        <v>815169</v>
      </c>
      <c r="AQ9" s="275">
        <v>273733</v>
      </c>
      <c r="AR9" s="276">
        <v>197.8</v>
      </c>
    </row>
    <row r="10" spans="1:46" ht="13.5" customHeight="1" x14ac:dyDescent="0.2">
      <c r="A10" s="259"/>
      <c r="AK10" s="1103" t="s">
        <v>484</v>
      </c>
      <c r="AL10" s="1104"/>
      <c r="AM10" s="1104"/>
      <c r="AN10" s="1105"/>
      <c r="AO10" s="277">
        <v>2003</v>
      </c>
      <c r="AP10" s="277">
        <v>6379</v>
      </c>
      <c r="AQ10" s="278">
        <v>30345</v>
      </c>
      <c r="AR10" s="279">
        <v>-79</v>
      </c>
    </row>
    <row r="11" spans="1:46" ht="13.5" customHeight="1" x14ac:dyDescent="0.2">
      <c r="A11" s="259"/>
      <c r="AK11" s="1103" t="s">
        <v>485</v>
      </c>
      <c r="AL11" s="1104"/>
      <c r="AM11" s="1104"/>
      <c r="AN11" s="1105"/>
      <c r="AO11" s="277" t="s">
        <v>486</v>
      </c>
      <c r="AP11" s="277" t="s">
        <v>486</v>
      </c>
      <c r="AQ11" s="278">
        <v>4149</v>
      </c>
      <c r="AR11" s="279" t="s">
        <v>486</v>
      </c>
    </row>
    <row r="12" spans="1:46" ht="13.5" customHeight="1" x14ac:dyDescent="0.2">
      <c r="A12" s="259"/>
      <c r="AK12" s="1103" t="s">
        <v>487</v>
      </c>
      <c r="AL12" s="1104"/>
      <c r="AM12" s="1104"/>
      <c r="AN12" s="1105"/>
      <c r="AO12" s="277" t="s">
        <v>486</v>
      </c>
      <c r="AP12" s="277" t="s">
        <v>486</v>
      </c>
      <c r="AQ12" s="278" t="s">
        <v>486</v>
      </c>
      <c r="AR12" s="279" t="s">
        <v>486</v>
      </c>
    </row>
    <row r="13" spans="1:46" ht="13.5" customHeight="1" x14ac:dyDescent="0.2">
      <c r="A13" s="259"/>
      <c r="AK13" s="1103" t="s">
        <v>488</v>
      </c>
      <c r="AL13" s="1104"/>
      <c r="AM13" s="1104"/>
      <c r="AN13" s="1105"/>
      <c r="AO13" s="277">
        <v>4992</v>
      </c>
      <c r="AP13" s="277">
        <v>15898</v>
      </c>
      <c r="AQ13" s="278">
        <v>9494</v>
      </c>
      <c r="AR13" s="279">
        <v>67.5</v>
      </c>
    </row>
    <row r="14" spans="1:46" ht="13.5" customHeight="1" x14ac:dyDescent="0.2">
      <c r="A14" s="259"/>
      <c r="AK14" s="1103" t="s">
        <v>489</v>
      </c>
      <c r="AL14" s="1104"/>
      <c r="AM14" s="1104"/>
      <c r="AN14" s="1105"/>
      <c r="AO14" s="277">
        <v>2868</v>
      </c>
      <c r="AP14" s="277">
        <v>9134</v>
      </c>
      <c r="AQ14" s="278">
        <v>5033</v>
      </c>
      <c r="AR14" s="279">
        <v>81.5</v>
      </c>
    </row>
    <row r="15" spans="1:46" ht="13.5" customHeight="1" x14ac:dyDescent="0.2">
      <c r="A15" s="259"/>
      <c r="AK15" s="1106" t="s">
        <v>490</v>
      </c>
      <c r="AL15" s="1107"/>
      <c r="AM15" s="1107"/>
      <c r="AN15" s="1108"/>
      <c r="AO15" s="277">
        <v>-13538</v>
      </c>
      <c r="AP15" s="277">
        <v>-43115</v>
      </c>
      <c r="AQ15" s="278">
        <v>-17000</v>
      </c>
      <c r="AR15" s="279">
        <v>153.6</v>
      </c>
    </row>
    <row r="16" spans="1:46" ht="13.2" x14ac:dyDescent="0.2">
      <c r="A16" s="259"/>
      <c r="AK16" s="1106" t="s">
        <v>177</v>
      </c>
      <c r="AL16" s="1107"/>
      <c r="AM16" s="1107"/>
      <c r="AN16" s="1108"/>
      <c r="AO16" s="277">
        <v>252288</v>
      </c>
      <c r="AP16" s="277">
        <v>803465</v>
      </c>
      <c r="AQ16" s="278">
        <v>305754</v>
      </c>
      <c r="AR16" s="279">
        <v>162.80000000000001</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09" t="s">
        <v>495</v>
      </c>
      <c r="AL21" s="1110"/>
      <c r="AM21" s="1110"/>
      <c r="AN21" s="1111"/>
      <c r="AO21" s="289">
        <v>76.430000000000007</v>
      </c>
      <c r="AP21" s="290">
        <v>26.54</v>
      </c>
      <c r="AQ21" s="291">
        <v>49.89</v>
      </c>
      <c r="AS21" s="292"/>
      <c r="AT21" s="288"/>
    </row>
    <row r="22" spans="1:46" s="260" customFormat="1" ht="13.2" x14ac:dyDescent="0.2">
      <c r="A22" s="288"/>
      <c r="AK22" s="1109" t="s">
        <v>496</v>
      </c>
      <c r="AL22" s="1110"/>
      <c r="AM22" s="1110"/>
      <c r="AN22" s="1111"/>
      <c r="AO22" s="293">
        <v>91.1</v>
      </c>
      <c r="AP22" s="294">
        <v>93.9</v>
      </c>
      <c r="AQ22" s="295">
        <v>-2.8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1" t="s">
        <v>478</v>
      </c>
      <c r="AP30" s="265"/>
      <c r="AQ30" s="266" t="s">
        <v>479</v>
      </c>
      <c r="AR30" s="267"/>
    </row>
    <row r="31" spans="1:46" ht="13.2" x14ac:dyDescent="0.2">
      <c r="A31" s="259"/>
      <c r="AK31" s="268"/>
      <c r="AL31" s="269"/>
      <c r="AM31" s="269"/>
      <c r="AN31" s="270"/>
      <c r="AO31" s="1102"/>
      <c r="AP31" s="271" t="s">
        <v>480</v>
      </c>
      <c r="AQ31" s="272" t="s">
        <v>481</v>
      </c>
      <c r="AR31" s="273" t="s">
        <v>482</v>
      </c>
    </row>
    <row r="32" spans="1:46" ht="27" customHeight="1" x14ac:dyDescent="0.2">
      <c r="A32" s="259"/>
      <c r="AK32" s="1117" t="s">
        <v>500</v>
      </c>
      <c r="AL32" s="1118"/>
      <c r="AM32" s="1118"/>
      <c r="AN32" s="1119"/>
      <c r="AO32" s="303">
        <v>54470</v>
      </c>
      <c r="AP32" s="303">
        <v>173471</v>
      </c>
      <c r="AQ32" s="304">
        <v>170830</v>
      </c>
      <c r="AR32" s="305">
        <v>1.5</v>
      </c>
    </row>
    <row r="33" spans="1:46" ht="13.5" customHeight="1" x14ac:dyDescent="0.2">
      <c r="A33" s="259"/>
      <c r="AK33" s="1117" t="s">
        <v>501</v>
      </c>
      <c r="AL33" s="1118"/>
      <c r="AM33" s="1118"/>
      <c r="AN33" s="1119"/>
      <c r="AO33" s="303" t="s">
        <v>486</v>
      </c>
      <c r="AP33" s="303" t="s">
        <v>486</v>
      </c>
      <c r="AQ33" s="304" t="s">
        <v>486</v>
      </c>
      <c r="AR33" s="305" t="s">
        <v>486</v>
      </c>
    </row>
    <row r="34" spans="1:46" ht="27" customHeight="1" x14ac:dyDescent="0.2">
      <c r="A34" s="259"/>
      <c r="AK34" s="1117" t="s">
        <v>502</v>
      </c>
      <c r="AL34" s="1118"/>
      <c r="AM34" s="1118"/>
      <c r="AN34" s="1119"/>
      <c r="AO34" s="303" t="s">
        <v>486</v>
      </c>
      <c r="AP34" s="303" t="s">
        <v>486</v>
      </c>
      <c r="AQ34" s="304" t="s">
        <v>486</v>
      </c>
      <c r="AR34" s="305" t="s">
        <v>486</v>
      </c>
    </row>
    <row r="35" spans="1:46" ht="27" customHeight="1" x14ac:dyDescent="0.2">
      <c r="A35" s="259"/>
      <c r="AK35" s="1117" t="s">
        <v>503</v>
      </c>
      <c r="AL35" s="1118"/>
      <c r="AM35" s="1118"/>
      <c r="AN35" s="1119"/>
      <c r="AO35" s="303">
        <v>19279</v>
      </c>
      <c r="AP35" s="303">
        <v>61398</v>
      </c>
      <c r="AQ35" s="304">
        <v>32606</v>
      </c>
      <c r="AR35" s="305">
        <v>88.3</v>
      </c>
    </row>
    <row r="36" spans="1:46" ht="27" customHeight="1" x14ac:dyDescent="0.2">
      <c r="A36" s="259"/>
      <c r="AK36" s="1117" t="s">
        <v>504</v>
      </c>
      <c r="AL36" s="1118"/>
      <c r="AM36" s="1118"/>
      <c r="AN36" s="1119"/>
      <c r="AO36" s="303">
        <v>4063</v>
      </c>
      <c r="AP36" s="303">
        <v>12939</v>
      </c>
      <c r="AQ36" s="304">
        <v>4875</v>
      </c>
      <c r="AR36" s="305">
        <v>165.4</v>
      </c>
    </row>
    <row r="37" spans="1:46" ht="13.5" customHeight="1" x14ac:dyDescent="0.2">
      <c r="A37" s="259"/>
      <c r="AK37" s="1117" t="s">
        <v>505</v>
      </c>
      <c r="AL37" s="1118"/>
      <c r="AM37" s="1118"/>
      <c r="AN37" s="1119"/>
      <c r="AO37" s="303" t="s">
        <v>486</v>
      </c>
      <c r="AP37" s="303" t="s">
        <v>486</v>
      </c>
      <c r="AQ37" s="304">
        <v>993</v>
      </c>
      <c r="AR37" s="305" t="s">
        <v>486</v>
      </c>
    </row>
    <row r="38" spans="1:46" ht="27" customHeight="1" x14ac:dyDescent="0.2">
      <c r="A38" s="259"/>
      <c r="AK38" s="1120" t="s">
        <v>506</v>
      </c>
      <c r="AL38" s="1121"/>
      <c r="AM38" s="1121"/>
      <c r="AN38" s="1122"/>
      <c r="AO38" s="306" t="s">
        <v>486</v>
      </c>
      <c r="AP38" s="306" t="s">
        <v>486</v>
      </c>
      <c r="AQ38" s="307">
        <v>50</v>
      </c>
      <c r="AR38" s="295" t="s">
        <v>486</v>
      </c>
      <c r="AS38" s="302"/>
    </row>
    <row r="39" spans="1:46" ht="13.2" x14ac:dyDescent="0.2">
      <c r="A39" s="259"/>
      <c r="AK39" s="1120" t="s">
        <v>507</v>
      </c>
      <c r="AL39" s="1121"/>
      <c r="AM39" s="1121"/>
      <c r="AN39" s="1122"/>
      <c r="AO39" s="303" t="s">
        <v>486</v>
      </c>
      <c r="AP39" s="303" t="s">
        <v>486</v>
      </c>
      <c r="AQ39" s="304">
        <v>-6626</v>
      </c>
      <c r="AR39" s="305" t="s">
        <v>486</v>
      </c>
      <c r="AS39" s="302"/>
    </row>
    <row r="40" spans="1:46" ht="27" customHeight="1" x14ac:dyDescent="0.2">
      <c r="A40" s="259"/>
      <c r="AK40" s="1117" t="s">
        <v>508</v>
      </c>
      <c r="AL40" s="1118"/>
      <c r="AM40" s="1118"/>
      <c r="AN40" s="1119"/>
      <c r="AO40" s="303">
        <v>-49333</v>
      </c>
      <c r="AP40" s="303">
        <v>-157111</v>
      </c>
      <c r="AQ40" s="304">
        <v>-145454</v>
      </c>
      <c r="AR40" s="305">
        <v>8</v>
      </c>
      <c r="AS40" s="302"/>
    </row>
    <row r="41" spans="1:46" ht="13.2" x14ac:dyDescent="0.2">
      <c r="A41" s="259"/>
      <c r="AK41" s="1123" t="s">
        <v>287</v>
      </c>
      <c r="AL41" s="1124"/>
      <c r="AM41" s="1124"/>
      <c r="AN41" s="1125"/>
      <c r="AO41" s="303">
        <v>28479</v>
      </c>
      <c r="AP41" s="303">
        <v>90697</v>
      </c>
      <c r="AQ41" s="304">
        <v>57274</v>
      </c>
      <c r="AR41" s="305">
        <v>58.4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12" t="s">
        <v>478</v>
      </c>
      <c r="AN49" s="1114" t="s">
        <v>511</v>
      </c>
      <c r="AO49" s="1115"/>
      <c r="AP49" s="1115"/>
      <c r="AQ49" s="1115"/>
      <c r="AR49" s="1116"/>
    </row>
    <row r="50" spans="1:44" ht="13.2" x14ac:dyDescent="0.2">
      <c r="A50" s="259"/>
      <c r="AK50" s="317"/>
      <c r="AL50" s="318"/>
      <c r="AM50" s="1113"/>
      <c r="AN50" s="319" t="s">
        <v>512</v>
      </c>
      <c r="AO50" s="320" t="s">
        <v>513</v>
      </c>
      <c r="AP50" s="321" t="s">
        <v>514</v>
      </c>
      <c r="AQ50" s="322" t="s">
        <v>515</v>
      </c>
      <c r="AR50" s="323" t="s">
        <v>516</v>
      </c>
    </row>
    <row r="51" spans="1:44" ht="13.2" x14ac:dyDescent="0.2">
      <c r="A51" s="259"/>
      <c r="AK51" s="315" t="s">
        <v>517</v>
      </c>
      <c r="AL51" s="316"/>
      <c r="AM51" s="324">
        <v>162672</v>
      </c>
      <c r="AN51" s="325">
        <v>505193</v>
      </c>
      <c r="AO51" s="326">
        <v>-72.400000000000006</v>
      </c>
      <c r="AP51" s="327">
        <v>316937</v>
      </c>
      <c r="AQ51" s="328">
        <v>9.4</v>
      </c>
      <c r="AR51" s="329">
        <v>-81.8</v>
      </c>
    </row>
    <row r="52" spans="1:44" ht="13.2" x14ac:dyDescent="0.2">
      <c r="A52" s="259"/>
      <c r="AK52" s="330"/>
      <c r="AL52" s="331" t="s">
        <v>518</v>
      </c>
      <c r="AM52" s="332">
        <v>162672</v>
      </c>
      <c r="AN52" s="333">
        <v>505193</v>
      </c>
      <c r="AO52" s="334">
        <v>244</v>
      </c>
      <c r="AP52" s="335">
        <v>199150</v>
      </c>
      <c r="AQ52" s="336">
        <v>27.5</v>
      </c>
      <c r="AR52" s="337">
        <v>216.5</v>
      </c>
    </row>
    <row r="53" spans="1:44" ht="13.2" x14ac:dyDescent="0.2">
      <c r="A53" s="259"/>
      <c r="AK53" s="315" t="s">
        <v>519</v>
      </c>
      <c r="AL53" s="316"/>
      <c r="AM53" s="324">
        <v>266334</v>
      </c>
      <c r="AN53" s="325">
        <v>859142</v>
      </c>
      <c r="AO53" s="326">
        <v>70.099999999999994</v>
      </c>
      <c r="AP53" s="327">
        <v>332350</v>
      </c>
      <c r="AQ53" s="328">
        <v>4.9000000000000004</v>
      </c>
      <c r="AR53" s="329">
        <v>65.2</v>
      </c>
    </row>
    <row r="54" spans="1:44" ht="13.2" x14ac:dyDescent="0.2">
      <c r="A54" s="259"/>
      <c r="AK54" s="330"/>
      <c r="AL54" s="331" t="s">
        <v>518</v>
      </c>
      <c r="AM54" s="332">
        <v>81212</v>
      </c>
      <c r="AN54" s="333">
        <v>261974</v>
      </c>
      <c r="AO54" s="334">
        <v>-48.1</v>
      </c>
      <c r="AP54" s="335">
        <v>200453</v>
      </c>
      <c r="AQ54" s="336">
        <v>0.7</v>
      </c>
      <c r="AR54" s="337">
        <v>-48.8</v>
      </c>
    </row>
    <row r="55" spans="1:44" ht="13.2" x14ac:dyDescent="0.2">
      <c r="A55" s="259"/>
      <c r="AK55" s="315" t="s">
        <v>520</v>
      </c>
      <c r="AL55" s="316"/>
      <c r="AM55" s="324">
        <v>68479</v>
      </c>
      <c r="AN55" s="325">
        <v>206262</v>
      </c>
      <c r="AO55" s="326">
        <v>-76</v>
      </c>
      <c r="AP55" s="327">
        <v>362690</v>
      </c>
      <c r="AQ55" s="328">
        <v>9.1</v>
      </c>
      <c r="AR55" s="329">
        <v>-85.1</v>
      </c>
    </row>
    <row r="56" spans="1:44" ht="13.2" x14ac:dyDescent="0.2">
      <c r="A56" s="259"/>
      <c r="AK56" s="330"/>
      <c r="AL56" s="331" t="s">
        <v>518</v>
      </c>
      <c r="AM56" s="332">
        <v>54256</v>
      </c>
      <c r="AN56" s="333">
        <v>163422</v>
      </c>
      <c r="AO56" s="334">
        <v>-37.6</v>
      </c>
      <c r="AP56" s="335">
        <v>172580</v>
      </c>
      <c r="AQ56" s="336">
        <v>-13.9</v>
      </c>
      <c r="AR56" s="337">
        <v>-23.7</v>
      </c>
    </row>
    <row r="57" spans="1:44" ht="13.2" x14ac:dyDescent="0.2">
      <c r="A57" s="259"/>
      <c r="AK57" s="315" t="s">
        <v>521</v>
      </c>
      <c r="AL57" s="316"/>
      <c r="AM57" s="324">
        <v>286876</v>
      </c>
      <c r="AN57" s="325">
        <v>904972</v>
      </c>
      <c r="AO57" s="326">
        <v>338.7</v>
      </c>
      <c r="AP57" s="327">
        <v>296093</v>
      </c>
      <c r="AQ57" s="328">
        <v>-18.399999999999999</v>
      </c>
      <c r="AR57" s="329">
        <v>357.1</v>
      </c>
    </row>
    <row r="58" spans="1:44" ht="13.2" x14ac:dyDescent="0.2">
      <c r="A58" s="259"/>
      <c r="AK58" s="330"/>
      <c r="AL58" s="331" t="s">
        <v>518</v>
      </c>
      <c r="AM58" s="332">
        <v>154893</v>
      </c>
      <c r="AN58" s="333">
        <v>488621</v>
      </c>
      <c r="AO58" s="334">
        <v>199</v>
      </c>
      <c r="AP58" s="335">
        <v>140545</v>
      </c>
      <c r="AQ58" s="336">
        <v>-18.600000000000001</v>
      </c>
      <c r="AR58" s="337">
        <v>217.6</v>
      </c>
    </row>
    <row r="59" spans="1:44" ht="13.2" x14ac:dyDescent="0.2">
      <c r="A59" s="259"/>
      <c r="AK59" s="315" t="s">
        <v>522</v>
      </c>
      <c r="AL59" s="316"/>
      <c r="AM59" s="324">
        <v>109405</v>
      </c>
      <c r="AN59" s="325">
        <v>348424</v>
      </c>
      <c r="AO59" s="326">
        <v>-61.5</v>
      </c>
      <c r="AP59" s="327">
        <v>308655</v>
      </c>
      <c r="AQ59" s="328">
        <v>4.2</v>
      </c>
      <c r="AR59" s="329">
        <v>-65.7</v>
      </c>
    </row>
    <row r="60" spans="1:44" ht="13.2" x14ac:dyDescent="0.2">
      <c r="A60" s="259"/>
      <c r="AK60" s="330"/>
      <c r="AL60" s="331" t="s">
        <v>518</v>
      </c>
      <c r="AM60" s="332">
        <v>74362</v>
      </c>
      <c r="AN60" s="333">
        <v>236822</v>
      </c>
      <c r="AO60" s="334">
        <v>-51.5</v>
      </c>
      <c r="AP60" s="335">
        <v>169887</v>
      </c>
      <c r="AQ60" s="336">
        <v>20.9</v>
      </c>
      <c r="AR60" s="337">
        <v>-72.400000000000006</v>
      </c>
    </row>
    <row r="61" spans="1:44" ht="13.2" x14ac:dyDescent="0.2">
      <c r="A61" s="259"/>
      <c r="AK61" s="315" t="s">
        <v>523</v>
      </c>
      <c r="AL61" s="338"/>
      <c r="AM61" s="324">
        <v>178753</v>
      </c>
      <c r="AN61" s="325">
        <v>564799</v>
      </c>
      <c r="AO61" s="326">
        <v>39.799999999999997</v>
      </c>
      <c r="AP61" s="327">
        <v>323345</v>
      </c>
      <c r="AQ61" s="339">
        <v>1.8</v>
      </c>
      <c r="AR61" s="329">
        <v>38</v>
      </c>
    </row>
    <row r="62" spans="1:44" ht="13.2" x14ac:dyDescent="0.2">
      <c r="A62" s="259"/>
      <c r="AK62" s="330"/>
      <c r="AL62" s="331" t="s">
        <v>518</v>
      </c>
      <c r="AM62" s="332">
        <v>105479</v>
      </c>
      <c r="AN62" s="333">
        <v>331206</v>
      </c>
      <c r="AO62" s="334">
        <v>61.2</v>
      </c>
      <c r="AP62" s="335">
        <v>176523</v>
      </c>
      <c r="AQ62" s="336">
        <v>3.3</v>
      </c>
      <c r="AR62" s="337">
        <v>57.9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Eyz3RBHCXROic2/MMKH70ipBBskxRPgcZAUbnZ+hNui/9sn1eDM9nxHED1hvEnuFumRdmM42Kapbtw9jH7RCbQ==" saltValue="ve5zrBM/h1uaTZ5YCMnO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SGZbUPxyjcSp5elwd+Oxf1NZ3NYFeTTX2O9QR1X/RhHSiY1KSZwTCuvGmEcGEr/QT8LiPZ1sM38bz6J4sQYj7Q==" saltValue="fKSyCBOBZiynBwvtTmiN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oTGkHgdh6qghYCjLqDl98HT60efcC2RMdpk5los/e3+RTr/61S2te/I60Iie+bd+IdSeVDhH25pMWNgx9BkOyw==" saltValue="AyX8v+P+XtriGZxXQVky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250.47</v>
      </c>
      <c r="G47" s="12">
        <v>238.89</v>
      </c>
      <c r="H47" s="12">
        <v>194.75</v>
      </c>
      <c r="I47" s="12">
        <v>204.95</v>
      </c>
      <c r="J47" s="13">
        <v>212.83</v>
      </c>
    </row>
    <row r="48" spans="2:10" ht="57.75" customHeight="1" x14ac:dyDescent="0.2">
      <c r="B48" s="14"/>
      <c r="C48" s="1128" t="s">
        <v>4</v>
      </c>
      <c r="D48" s="1128"/>
      <c r="E48" s="1129"/>
      <c r="F48" s="15">
        <v>15.88</v>
      </c>
      <c r="G48" s="16">
        <v>28.74</v>
      </c>
      <c r="H48" s="16">
        <v>19.11</v>
      </c>
      <c r="I48" s="16">
        <v>20.21</v>
      </c>
      <c r="J48" s="17">
        <v>38.28</v>
      </c>
    </row>
    <row r="49" spans="2:10" ht="57.75" customHeight="1" thickBot="1" x14ac:dyDescent="0.25">
      <c r="B49" s="18"/>
      <c r="C49" s="1130" t="s">
        <v>5</v>
      </c>
      <c r="D49" s="1130"/>
      <c r="E49" s="1131"/>
      <c r="F49" s="19">
        <v>26.01</v>
      </c>
      <c r="G49" s="20">
        <v>22.1</v>
      </c>
      <c r="H49" s="20">
        <v>5.25</v>
      </c>
      <c r="I49" s="20">
        <v>7.25</v>
      </c>
      <c r="J49" s="21">
        <v>19.739999999999998</v>
      </c>
    </row>
    <row r="50" spans="2:10" ht="13.2" x14ac:dyDescent="0.2"/>
  </sheetData>
  <sheetProtection algorithmName="SHA-512" hashValue="VucnTaC+I/7J9CGJrO5WCgIw2x2ZDwqhGOf9KZuHONiw1KwWxarq+u40Vb32HiivVbYgRAeHlnZhmQN7wSo5WQ==" saltValue="B6LeXg/pCE6aFI5uqBoj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530</v>
      </c>
      <c r="D34" s="1136"/>
      <c r="E34" s="1137"/>
      <c r="F34" s="32">
        <v>15.87</v>
      </c>
      <c r="G34" s="33">
        <v>28.73</v>
      </c>
      <c r="H34" s="33">
        <v>19.100000000000001</v>
      </c>
      <c r="I34" s="33">
        <v>20.21</v>
      </c>
      <c r="J34" s="34">
        <v>38.270000000000003</v>
      </c>
      <c r="K34" s="22"/>
      <c r="L34" s="22"/>
      <c r="M34" s="22"/>
      <c r="N34" s="22"/>
      <c r="O34" s="22"/>
      <c r="P34" s="22"/>
    </row>
    <row r="35" spans="1:16" ht="39" customHeight="1" x14ac:dyDescent="0.2">
      <c r="A35" s="22"/>
      <c r="B35" s="35"/>
      <c r="C35" s="1132" t="s">
        <v>531</v>
      </c>
      <c r="D35" s="1132"/>
      <c r="E35" s="1133"/>
      <c r="F35" s="36">
        <v>1.39</v>
      </c>
      <c r="G35" s="37">
        <v>0.09</v>
      </c>
      <c r="H35" s="37">
        <v>5.49</v>
      </c>
      <c r="I35" s="37">
        <v>0.96</v>
      </c>
      <c r="J35" s="38">
        <v>18.18</v>
      </c>
      <c r="K35" s="22"/>
      <c r="L35" s="22"/>
      <c r="M35" s="22"/>
      <c r="N35" s="22"/>
      <c r="O35" s="22"/>
      <c r="P35" s="22"/>
    </row>
    <row r="36" spans="1:16" ht="39" customHeight="1" x14ac:dyDescent="0.2">
      <c r="A36" s="22"/>
      <c r="B36" s="35"/>
      <c r="C36" s="1132" t="s">
        <v>532</v>
      </c>
      <c r="D36" s="1132"/>
      <c r="E36" s="1133"/>
      <c r="F36" s="36">
        <v>0.28000000000000003</v>
      </c>
      <c r="G36" s="37">
        <v>0.9</v>
      </c>
      <c r="H36" s="37">
        <v>3.81</v>
      </c>
      <c r="I36" s="37">
        <v>2.2000000000000002</v>
      </c>
      <c r="J36" s="38">
        <v>2.96</v>
      </c>
      <c r="K36" s="22"/>
      <c r="L36" s="22"/>
      <c r="M36" s="22"/>
      <c r="N36" s="22"/>
      <c r="O36" s="22"/>
      <c r="P36" s="22"/>
    </row>
    <row r="37" spans="1:16" ht="39" customHeight="1" x14ac:dyDescent="0.2">
      <c r="A37" s="22"/>
      <c r="B37" s="35"/>
      <c r="C37" s="1132" t="s">
        <v>533</v>
      </c>
      <c r="D37" s="1132"/>
      <c r="E37" s="1133"/>
      <c r="F37" s="36">
        <v>0.3</v>
      </c>
      <c r="G37" s="37">
        <v>1.82</v>
      </c>
      <c r="H37" s="37">
        <v>1.94</v>
      </c>
      <c r="I37" s="37">
        <v>2.35</v>
      </c>
      <c r="J37" s="38">
        <v>1.81</v>
      </c>
      <c r="K37" s="22"/>
      <c r="L37" s="22"/>
      <c r="M37" s="22"/>
      <c r="N37" s="22"/>
      <c r="O37" s="22"/>
      <c r="P37" s="22"/>
    </row>
    <row r="38" spans="1:16" ht="39" customHeight="1" x14ac:dyDescent="0.2">
      <c r="A38" s="22"/>
      <c r="B38" s="35"/>
      <c r="C38" s="1132" t="s">
        <v>534</v>
      </c>
      <c r="D38" s="1132"/>
      <c r="E38" s="1133"/>
      <c r="F38" s="36">
        <v>1.59</v>
      </c>
      <c r="G38" s="37">
        <v>1.51</v>
      </c>
      <c r="H38" s="37">
        <v>1.1599999999999999</v>
      </c>
      <c r="I38" s="37">
        <v>1.4</v>
      </c>
      <c r="J38" s="38">
        <v>1.65</v>
      </c>
      <c r="K38" s="22"/>
      <c r="L38" s="22"/>
      <c r="M38" s="22"/>
      <c r="N38" s="22"/>
      <c r="O38" s="22"/>
      <c r="P38" s="22"/>
    </row>
    <row r="39" spans="1:16" ht="39" customHeight="1" x14ac:dyDescent="0.2">
      <c r="A39" s="22"/>
      <c r="B39" s="35"/>
      <c r="C39" s="1132" t="s">
        <v>535</v>
      </c>
      <c r="D39" s="1132"/>
      <c r="E39" s="1133"/>
      <c r="F39" s="36">
        <v>0.2</v>
      </c>
      <c r="G39" s="37">
        <v>1.07</v>
      </c>
      <c r="H39" s="37">
        <v>0.66</v>
      </c>
      <c r="I39" s="37">
        <v>1.06</v>
      </c>
      <c r="J39" s="38">
        <v>1.21</v>
      </c>
      <c r="K39" s="22"/>
      <c r="L39" s="22"/>
      <c r="M39" s="22"/>
      <c r="N39" s="22"/>
      <c r="O39" s="22"/>
      <c r="P39" s="22"/>
    </row>
    <row r="40" spans="1:16" ht="39" customHeight="1" x14ac:dyDescent="0.2">
      <c r="A40" s="22"/>
      <c r="B40" s="35"/>
      <c r="C40" s="1132" t="s">
        <v>536</v>
      </c>
      <c r="D40" s="1132"/>
      <c r="E40" s="1133"/>
      <c r="F40" s="36">
        <v>0.01</v>
      </c>
      <c r="G40" s="37">
        <v>0.2</v>
      </c>
      <c r="H40" s="37">
        <v>0.09</v>
      </c>
      <c r="I40" s="37">
        <v>0.02</v>
      </c>
      <c r="J40" s="38">
        <v>7.0000000000000007E-2</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537</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538</v>
      </c>
      <c r="D43" s="1134"/>
      <c r="E43" s="1135"/>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2VMgIqtQopu2vnc3gumdwueOs805qQbP9IReLxSFbR3Ukp7RDafG/XLrARG+oIeCHfjWipJBKs9KALXrRx18yg==" saltValue="YP3POebJ+IQLyIp62GDg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42</v>
      </c>
      <c r="L45" s="58">
        <v>49</v>
      </c>
      <c r="M45" s="58">
        <v>57</v>
      </c>
      <c r="N45" s="58">
        <v>56</v>
      </c>
      <c r="O45" s="59">
        <v>54</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2">
      <c r="A48" s="46"/>
      <c r="B48" s="1140"/>
      <c r="C48" s="1141"/>
      <c r="D48" s="60"/>
      <c r="E48" s="1146" t="s">
        <v>13</v>
      </c>
      <c r="F48" s="1146"/>
      <c r="G48" s="1146"/>
      <c r="H48" s="1146"/>
      <c r="I48" s="1146"/>
      <c r="J48" s="1147"/>
      <c r="K48" s="61">
        <v>10</v>
      </c>
      <c r="L48" s="62">
        <v>9</v>
      </c>
      <c r="M48" s="62">
        <v>19</v>
      </c>
      <c r="N48" s="62">
        <v>19</v>
      </c>
      <c r="O48" s="63">
        <v>19</v>
      </c>
      <c r="P48" s="46"/>
      <c r="Q48" s="46"/>
      <c r="R48" s="46"/>
      <c r="S48" s="46"/>
      <c r="T48" s="46"/>
      <c r="U48" s="46"/>
    </row>
    <row r="49" spans="1:21" ht="30.75" customHeight="1" x14ac:dyDescent="0.2">
      <c r="A49" s="46"/>
      <c r="B49" s="1140"/>
      <c r="C49" s="1141"/>
      <c r="D49" s="60"/>
      <c r="E49" s="1146" t="s">
        <v>14</v>
      </c>
      <c r="F49" s="1146"/>
      <c r="G49" s="1146"/>
      <c r="H49" s="1146"/>
      <c r="I49" s="1146"/>
      <c r="J49" s="1147"/>
      <c r="K49" s="61">
        <v>7</v>
      </c>
      <c r="L49" s="62">
        <v>6</v>
      </c>
      <c r="M49" s="62">
        <v>4</v>
      </c>
      <c r="N49" s="62">
        <v>4</v>
      </c>
      <c r="O49" s="63">
        <v>4</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40</v>
      </c>
      <c r="L52" s="62">
        <v>44</v>
      </c>
      <c r="M52" s="62">
        <v>52</v>
      </c>
      <c r="N52" s="62">
        <v>53</v>
      </c>
      <c r="O52" s="63">
        <v>50</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19</v>
      </c>
      <c r="L53" s="67">
        <v>20</v>
      </c>
      <c r="M53" s="67">
        <v>28</v>
      </c>
      <c r="N53" s="67">
        <v>26</v>
      </c>
      <c r="O53" s="68">
        <v>27</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539</v>
      </c>
      <c r="L57" s="79" t="s">
        <v>540</v>
      </c>
      <c r="M57" s="79" t="s">
        <v>541</v>
      </c>
      <c r="N57" s="79" t="s">
        <v>542</v>
      </c>
      <c r="O57" s="80" t="s">
        <v>543</v>
      </c>
      <c r="P57" s="46"/>
      <c r="Q57" s="46"/>
      <c r="R57" s="46"/>
      <c r="S57" s="46"/>
      <c r="T57" s="46"/>
      <c r="U57" s="46"/>
    </row>
    <row r="58" spans="1:21" ht="31.5" customHeight="1" x14ac:dyDescent="0.2">
      <c r="B58" s="1154" t="s">
        <v>24</v>
      </c>
      <c r="C58" s="1155"/>
      <c r="D58" s="1160" t="s">
        <v>25</v>
      </c>
      <c r="E58" s="1161"/>
      <c r="F58" s="1161"/>
      <c r="G58" s="1161"/>
      <c r="H58" s="1161"/>
      <c r="I58" s="1161"/>
      <c r="J58" s="1162"/>
      <c r="K58" s="81"/>
      <c r="L58" s="82"/>
      <c r="M58" s="82"/>
      <c r="N58" s="82"/>
      <c r="O58" s="83"/>
    </row>
    <row r="59" spans="1:21" ht="31.5" customHeight="1" x14ac:dyDescent="0.2">
      <c r="B59" s="1156"/>
      <c r="C59" s="1157"/>
      <c r="D59" s="1163" t="s">
        <v>26</v>
      </c>
      <c r="E59" s="1164"/>
      <c r="F59" s="1164"/>
      <c r="G59" s="1164"/>
      <c r="H59" s="1164"/>
      <c r="I59" s="1164"/>
      <c r="J59" s="1165"/>
      <c r="K59" s="84"/>
      <c r="L59" s="85"/>
      <c r="M59" s="85"/>
      <c r="N59" s="85"/>
      <c r="O59" s="86"/>
    </row>
    <row r="60" spans="1:21" ht="31.5" customHeight="1" thickBot="1" x14ac:dyDescent="0.25">
      <c r="B60" s="1158"/>
      <c r="C60" s="1159"/>
      <c r="D60" s="1166" t="s">
        <v>27</v>
      </c>
      <c r="E60" s="1167"/>
      <c r="F60" s="1167"/>
      <c r="G60" s="1167"/>
      <c r="H60" s="1167"/>
      <c r="I60" s="1167"/>
      <c r="J60" s="1168"/>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e/lT4xDYcACKxqkNvzM/2/8aa3Wfe5a7nB2kiTU1KV78cnmlcwRGI9C8y9nsXGlxEzh4lRL26N1+no+rFQudA==" saltValue="lqD8Y9JffKlaqn1O6UV3W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2">
        <v>491</v>
      </c>
      <c r="J41" s="343">
        <v>532</v>
      </c>
      <c r="K41" s="343">
        <v>487</v>
      </c>
      <c r="L41" s="343">
        <v>435</v>
      </c>
      <c r="M41" s="344">
        <v>382</v>
      </c>
    </row>
    <row r="42" spans="2:13" ht="27.75" customHeight="1" x14ac:dyDescent="0.2">
      <c r="B42" s="1171"/>
      <c r="C42" s="1172"/>
      <c r="D42" s="104"/>
      <c r="E42" s="1177" t="s">
        <v>32</v>
      </c>
      <c r="F42" s="1177"/>
      <c r="G42" s="1177"/>
      <c r="H42" s="1178"/>
      <c r="I42" s="345" t="s">
        <v>486</v>
      </c>
      <c r="J42" s="346" t="s">
        <v>486</v>
      </c>
      <c r="K42" s="346" t="s">
        <v>486</v>
      </c>
      <c r="L42" s="346" t="s">
        <v>486</v>
      </c>
      <c r="M42" s="347" t="s">
        <v>486</v>
      </c>
    </row>
    <row r="43" spans="2:13" ht="27.75" customHeight="1" x14ac:dyDescent="0.2">
      <c r="B43" s="1171"/>
      <c r="C43" s="1172"/>
      <c r="D43" s="104"/>
      <c r="E43" s="1177" t="s">
        <v>33</v>
      </c>
      <c r="F43" s="1177"/>
      <c r="G43" s="1177"/>
      <c r="H43" s="1178"/>
      <c r="I43" s="345">
        <v>155</v>
      </c>
      <c r="J43" s="346">
        <v>194</v>
      </c>
      <c r="K43" s="346">
        <v>182</v>
      </c>
      <c r="L43" s="346">
        <v>165</v>
      </c>
      <c r="M43" s="347">
        <v>167</v>
      </c>
    </row>
    <row r="44" spans="2:13" ht="27.75" customHeight="1" x14ac:dyDescent="0.2">
      <c r="B44" s="1171"/>
      <c r="C44" s="1172"/>
      <c r="D44" s="104"/>
      <c r="E44" s="1177" t="s">
        <v>34</v>
      </c>
      <c r="F44" s="1177"/>
      <c r="G44" s="1177"/>
      <c r="H44" s="1178"/>
      <c r="I44" s="345">
        <v>31</v>
      </c>
      <c r="J44" s="346">
        <v>25</v>
      </c>
      <c r="K44" s="346">
        <v>21</v>
      </c>
      <c r="L44" s="346">
        <v>17</v>
      </c>
      <c r="M44" s="347">
        <v>13</v>
      </c>
    </row>
    <row r="45" spans="2:13" ht="27.75" customHeight="1" x14ac:dyDescent="0.2">
      <c r="B45" s="1171"/>
      <c r="C45" s="1172"/>
      <c r="D45" s="104"/>
      <c r="E45" s="1177" t="s">
        <v>35</v>
      </c>
      <c r="F45" s="1177"/>
      <c r="G45" s="1177"/>
      <c r="H45" s="1178"/>
      <c r="I45" s="345">
        <v>52</v>
      </c>
      <c r="J45" s="346">
        <v>38</v>
      </c>
      <c r="K45" s="346">
        <v>40</v>
      </c>
      <c r="L45" s="346">
        <v>27</v>
      </c>
      <c r="M45" s="347">
        <v>20</v>
      </c>
    </row>
    <row r="46" spans="2:13" ht="27.75" customHeight="1" x14ac:dyDescent="0.2">
      <c r="B46" s="1171"/>
      <c r="C46" s="1172"/>
      <c r="D46" s="105"/>
      <c r="E46" s="1177" t="s">
        <v>36</v>
      </c>
      <c r="F46" s="1177"/>
      <c r="G46" s="1177"/>
      <c r="H46" s="1178"/>
      <c r="I46" s="345" t="s">
        <v>486</v>
      </c>
      <c r="J46" s="346" t="s">
        <v>486</v>
      </c>
      <c r="K46" s="346" t="s">
        <v>486</v>
      </c>
      <c r="L46" s="346" t="s">
        <v>486</v>
      </c>
      <c r="M46" s="347" t="s">
        <v>486</v>
      </c>
    </row>
    <row r="47" spans="2:13" ht="27.75" customHeight="1" x14ac:dyDescent="0.2">
      <c r="B47" s="1171"/>
      <c r="C47" s="1172"/>
      <c r="D47" s="106"/>
      <c r="E47" s="1179" t="s">
        <v>37</v>
      </c>
      <c r="F47" s="1180"/>
      <c r="G47" s="1180"/>
      <c r="H47" s="1181"/>
      <c r="I47" s="345" t="s">
        <v>486</v>
      </c>
      <c r="J47" s="346" t="s">
        <v>486</v>
      </c>
      <c r="K47" s="346" t="s">
        <v>486</v>
      </c>
      <c r="L47" s="346" t="s">
        <v>486</v>
      </c>
      <c r="M47" s="347" t="s">
        <v>486</v>
      </c>
    </row>
    <row r="48" spans="2:13" ht="27.75" customHeight="1" x14ac:dyDescent="0.2">
      <c r="B48" s="1171"/>
      <c r="C48" s="1172"/>
      <c r="D48" s="104"/>
      <c r="E48" s="1177" t="s">
        <v>38</v>
      </c>
      <c r="F48" s="1177"/>
      <c r="G48" s="1177"/>
      <c r="H48" s="1178"/>
      <c r="I48" s="345" t="s">
        <v>486</v>
      </c>
      <c r="J48" s="346" t="s">
        <v>486</v>
      </c>
      <c r="K48" s="346" t="s">
        <v>486</v>
      </c>
      <c r="L48" s="346" t="s">
        <v>486</v>
      </c>
      <c r="M48" s="347" t="s">
        <v>486</v>
      </c>
    </row>
    <row r="49" spans="2:13" ht="27.75" customHeight="1" x14ac:dyDescent="0.2">
      <c r="B49" s="1173"/>
      <c r="C49" s="1174"/>
      <c r="D49" s="104"/>
      <c r="E49" s="1177" t="s">
        <v>39</v>
      </c>
      <c r="F49" s="1177"/>
      <c r="G49" s="1177"/>
      <c r="H49" s="1178"/>
      <c r="I49" s="345" t="s">
        <v>486</v>
      </c>
      <c r="J49" s="346" t="s">
        <v>486</v>
      </c>
      <c r="K49" s="346" t="s">
        <v>486</v>
      </c>
      <c r="L49" s="346" t="s">
        <v>486</v>
      </c>
      <c r="M49" s="347" t="s">
        <v>486</v>
      </c>
    </row>
    <row r="50" spans="2:13" ht="27.75" customHeight="1" x14ac:dyDescent="0.2">
      <c r="B50" s="1182" t="s">
        <v>40</v>
      </c>
      <c r="C50" s="1183"/>
      <c r="D50" s="107"/>
      <c r="E50" s="1177" t="s">
        <v>41</v>
      </c>
      <c r="F50" s="1177"/>
      <c r="G50" s="1177"/>
      <c r="H50" s="1178"/>
      <c r="I50" s="345">
        <v>1326</v>
      </c>
      <c r="J50" s="346">
        <v>1480</v>
      </c>
      <c r="K50" s="346">
        <v>1669</v>
      </c>
      <c r="L50" s="346">
        <v>1718</v>
      </c>
      <c r="M50" s="347">
        <v>1790</v>
      </c>
    </row>
    <row r="51" spans="2:13" ht="27.75" customHeight="1" x14ac:dyDescent="0.2">
      <c r="B51" s="1171"/>
      <c r="C51" s="1172"/>
      <c r="D51" s="104"/>
      <c r="E51" s="1177" t="s">
        <v>42</v>
      </c>
      <c r="F51" s="1177"/>
      <c r="G51" s="1177"/>
      <c r="H51" s="1178"/>
      <c r="I51" s="345">
        <v>24</v>
      </c>
      <c r="J51" s="346">
        <v>23</v>
      </c>
      <c r="K51" s="346">
        <v>19</v>
      </c>
      <c r="L51" s="346">
        <v>13</v>
      </c>
      <c r="M51" s="347">
        <v>6</v>
      </c>
    </row>
    <row r="52" spans="2:13" ht="27.75" customHeight="1" x14ac:dyDescent="0.2">
      <c r="B52" s="1173"/>
      <c r="C52" s="1174"/>
      <c r="D52" s="104"/>
      <c r="E52" s="1177" t="s">
        <v>43</v>
      </c>
      <c r="F52" s="1177"/>
      <c r="G52" s="1177"/>
      <c r="H52" s="1178"/>
      <c r="I52" s="345">
        <v>471</v>
      </c>
      <c r="J52" s="346">
        <v>519</v>
      </c>
      <c r="K52" s="346">
        <v>479</v>
      </c>
      <c r="L52" s="346">
        <v>434</v>
      </c>
      <c r="M52" s="347">
        <v>395</v>
      </c>
    </row>
    <row r="53" spans="2:13" ht="27.75" customHeight="1" thickBot="1" x14ac:dyDescent="0.25">
      <c r="B53" s="1184" t="s">
        <v>19</v>
      </c>
      <c r="C53" s="1185"/>
      <c r="D53" s="108"/>
      <c r="E53" s="1186" t="s">
        <v>44</v>
      </c>
      <c r="F53" s="1186"/>
      <c r="G53" s="1186"/>
      <c r="H53" s="1187"/>
      <c r="I53" s="348">
        <v>-1093</v>
      </c>
      <c r="J53" s="349">
        <v>-1233</v>
      </c>
      <c r="K53" s="349">
        <v>-1438</v>
      </c>
      <c r="L53" s="349">
        <v>-1521</v>
      </c>
      <c r="M53" s="350">
        <v>-1610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mLYuCGdw+1pxJB4xrMcA4XDliF4cWa+3jijO8YdZj433KF7LFkbbB6lA56LQSWf3eIFzSoU8vV3oqwCrcbNBNg==" saltValue="1jmt2vhMlnzZDr9rgCHa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914</v>
      </c>
      <c r="G55" s="120">
        <v>944</v>
      </c>
      <c r="H55" s="121">
        <v>954</v>
      </c>
    </row>
    <row r="56" spans="2:8" ht="52.5" customHeight="1" x14ac:dyDescent="0.2">
      <c r="B56" s="122"/>
      <c r="C56" s="1198" t="s">
        <v>47</v>
      </c>
      <c r="D56" s="1198"/>
      <c r="E56" s="1199"/>
      <c r="F56" s="123">
        <v>149</v>
      </c>
      <c r="G56" s="123">
        <v>149</v>
      </c>
      <c r="H56" s="124">
        <v>151</v>
      </c>
    </row>
    <row r="57" spans="2:8" ht="53.25" customHeight="1" x14ac:dyDescent="0.2">
      <c r="B57" s="122"/>
      <c r="C57" s="1200" t="s">
        <v>48</v>
      </c>
      <c r="D57" s="1200"/>
      <c r="E57" s="1201"/>
      <c r="F57" s="125">
        <v>312</v>
      </c>
      <c r="G57" s="125">
        <v>332</v>
      </c>
      <c r="H57" s="126">
        <v>393</v>
      </c>
    </row>
    <row r="58" spans="2:8" ht="45.75" customHeight="1" x14ac:dyDescent="0.2">
      <c r="B58" s="127"/>
      <c r="C58" s="1188" t="s">
        <v>544</v>
      </c>
      <c r="D58" s="1189"/>
      <c r="E58" s="1190"/>
      <c r="F58" s="128">
        <v>273</v>
      </c>
      <c r="G58" s="128">
        <v>293</v>
      </c>
      <c r="H58" s="129">
        <v>353</v>
      </c>
    </row>
    <row r="59" spans="2:8" ht="45.75" customHeight="1" x14ac:dyDescent="0.2">
      <c r="B59" s="127"/>
      <c r="C59" s="1188" t="s">
        <v>545</v>
      </c>
      <c r="D59" s="1189"/>
      <c r="E59" s="1190"/>
      <c r="F59" s="128" t="s">
        <v>486</v>
      </c>
      <c r="G59" s="128">
        <v>35</v>
      </c>
      <c r="H59" s="129">
        <v>35</v>
      </c>
    </row>
    <row r="60" spans="2:8" ht="45.75" customHeight="1" x14ac:dyDescent="0.2">
      <c r="B60" s="127"/>
      <c r="C60" s="1188" t="s">
        <v>547</v>
      </c>
      <c r="D60" s="1189"/>
      <c r="E60" s="1190"/>
      <c r="F60" s="128">
        <v>2</v>
      </c>
      <c r="G60" s="128">
        <v>2</v>
      </c>
      <c r="H60" s="129">
        <v>3</v>
      </c>
    </row>
    <row r="61" spans="2:8" ht="45.75" customHeight="1" x14ac:dyDescent="0.2">
      <c r="B61" s="127"/>
      <c r="C61" s="1188" t="s">
        <v>546</v>
      </c>
      <c r="D61" s="1189"/>
      <c r="E61" s="1190"/>
      <c r="F61" s="128">
        <v>2</v>
      </c>
      <c r="G61" s="128">
        <v>2</v>
      </c>
      <c r="H61" s="129">
        <v>2</v>
      </c>
    </row>
    <row r="62" spans="2:8" ht="45.75" customHeight="1" thickBot="1" x14ac:dyDescent="0.25">
      <c r="B62" s="130"/>
      <c r="C62" s="1191"/>
      <c r="D62" s="1192"/>
      <c r="E62" s="1193"/>
      <c r="F62" s="131"/>
      <c r="G62" s="131"/>
      <c r="H62" s="132"/>
    </row>
    <row r="63" spans="2:8" ht="52.5" customHeight="1" thickBot="1" x14ac:dyDescent="0.25">
      <c r="B63" s="133"/>
      <c r="C63" s="1194" t="s">
        <v>49</v>
      </c>
      <c r="D63" s="1194"/>
      <c r="E63" s="1195"/>
      <c r="F63" s="134">
        <v>1375</v>
      </c>
      <c r="G63" s="134">
        <v>1426</v>
      </c>
      <c r="H63" s="135">
        <v>1498</v>
      </c>
    </row>
    <row r="64" spans="2:8" ht="13.2" x14ac:dyDescent="0.2"/>
  </sheetData>
  <sheetProtection algorithmName="SHA-512" hashValue="D86ofvL27jXlaMZUZREV+hzWTtIGmEhYK6Lcdcc4dJ0TPdrAvJ8/INXGN7pF/j44qBxG5zxR2cxAnXK2gBrbzg==" saltValue="hFTpinnNxChDI3R6Cc0I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505193</v>
      </c>
      <c r="E3" s="154"/>
      <c r="F3" s="155">
        <v>316937</v>
      </c>
      <c r="G3" s="156"/>
      <c r="H3" s="157"/>
    </row>
    <row r="4" spans="1:8" x14ac:dyDescent="0.2">
      <c r="A4" s="158"/>
      <c r="B4" s="159"/>
      <c r="C4" s="160"/>
      <c r="D4" s="161">
        <v>505193</v>
      </c>
      <c r="E4" s="162"/>
      <c r="F4" s="163">
        <v>199150</v>
      </c>
      <c r="G4" s="164"/>
      <c r="H4" s="165"/>
    </row>
    <row r="5" spans="1:8" x14ac:dyDescent="0.2">
      <c r="A5" s="146" t="s">
        <v>519</v>
      </c>
      <c r="B5" s="151"/>
      <c r="C5" s="152"/>
      <c r="D5" s="153">
        <v>859142</v>
      </c>
      <c r="E5" s="154"/>
      <c r="F5" s="155">
        <v>332350</v>
      </c>
      <c r="G5" s="156"/>
      <c r="H5" s="157"/>
    </row>
    <row r="6" spans="1:8" x14ac:dyDescent="0.2">
      <c r="A6" s="158"/>
      <c r="B6" s="159"/>
      <c r="C6" s="160"/>
      <c r="D6" s="161">
        <v>261974</v>
      </c>
      <c r="E6" s="162"/>
      <c r="F6" s="163">
        <v>200453</v>
      </c>
      <c r="G6" s="164"/>
      <c r="H6" s="165"/>
    </row>
    <row r="7" spans="1:8" x14ac:dyDescent="0.2">
      <c r="A7" s="146" t="s">
        <v>520</v>
      </c>
      <c r="B7" s="151"/>
      <c r="C7" s="152"/>
      <c r="D7" s="153">
        <v>206262</v>
      </c>
      <c r="E7" s="154"/>
      <c r="F7" s="155">
        <v>362690</v>
      </c>
      <c r="G7" s="156"/>
      <c r="H7" s="157"/>
    </row>
    <row r="8" spans="1:8" x14ac:dyDescent="0.2">
      <c r="A8" s="158"/>
      <c r="B8" s="159"/>
      <c r="C8" s="160"/>
      <c r="D8" s="161">
        <v>163422</v>
      </c>
      <c r="E8" s="162"/>
      <c r="F8" s="163">
        <v>172580</v>
      </c>
      <c r="G8" s="164"/>
      <c r="H8" s="165"/>
    </row>
    <row r="9" spans="1:8" x14ac:dyDescent="0.2">
      <c r="A9" s="146" t="s">
        <v>521</v>
      </c>
      <c r="B9" s="151"/>
      <c r="C9" s="152"/>
      <c r="D9" s="153">
        <v>904972</v>
      </c>
      <c r="E9" s="154"/>
      <c r="F9" s="155">
        <v>296093</v>
      </c>
      <c r="G9" s="156"/>
      <c r="H9" s="157"/>
    </row>
    <row r="10" spans="1:8" x14ac:dyDescent="0.2">
      <c r="A10" s="158"/>
      <c r="B10" s="159"/>
      <c r="C10" s="160"/>
      <c r="D10" s="161">
        <v>488621</v>
      </c>
      <c r="E10" s="162"/>
      <c r="F10" s="163">
        <v>140545</v>
      </c>
      <c r="G10" s="164"/>
      <c r="H10" s="165"/>
    </row>
    <row r="11" spans="1:8" x14ac:dyDescent="0.2">
      <c r="A11" s="146" t="s">
        <v>522</v>
      </c>
      <c r="B11" s="151"/>
      <c r="C11" s="152"/>
      <c r="D11" s="153">
        <v>348424</v>
      </c>
      <c r="E11" s="154"/>
      <c r="F11" s="155">
        <v>308655</v>
      </c>
      <c r="G11" s="156"/>
      <c r="H11" s="157"/>
    </row>
    <row r="12" spans="1:8" x14ac:dyDescent="0.2">
      <c r="A12" s="158"/>
      <c r="B12" s="159"/>
      <c r="C12" s="166"/>
      <c r="D12" s="161">
        <v>236822</v>
      </c>
      <c r="E12" s="162"/>
      <c r="F12" s="163">
        <v>169887</v>
      </c>
      <c r="G12" s="164"/>
      <c r="H12" s="165"/>
    </row>
    <row r="13" spans="1:8" x14ac:dyDescent="0.2">
      <c r="A13" s="146"/>
      <c r="B13" s="151"/>
      <c r="C13" s="152"/>
      <c r="D13" s="153">
        <v>564799</v>
      </c>
      <c r="E13" s="154"/>
      <c r="F13" s="155">
        <v>323345</v>
      </c>
      <c r="G13" s="167"/>
      <c r="H13" s="157"/>
    </row>
    <row r="14" spans="1:8" x14ac:dyDescent="0.2">
      <c r="A14" s="158"/>
      <c r="B14" s="159"/>
      <c r="C14" s="160"/>
      <c r="D14" s="161">
        <v>331206</v>
      </c>
      <c r="E14" s="162"/>
      <c r="F14" s="163">
        <v>176523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15.88</v>
      </c>
      <c r="C19" s="168">
        <f>ROUND(VALUE(SUBSTITUTE(実質収支比率等に係る経年分析!G$48,"▲","-")),2)</f>
        <v>28.74</v>
      </c>
      <c r="D19" s="168">
        <f>ROUND(VALUE(SUBSTITUTE(実質収支比率等に係る経年分析!H$48,"▲","-")),2)</f>
        <v>19.11</v>
      </c>
      <c r="E19" s="168">
        <f>ROUND(VALUE(SUBSTITUTE(実質収支比率等に係る経年分析!I$48,"▲","-")),2)</f>
        <v>20.21</v>
      </c>
      <c r="F19" s="168">
        <f>ROUND(VALUE(SUBSTITUTE(実質収支比率等に係る経年分析!J$48,"▲","-")),2)</f>
        <v>38.28</v>
      </c>
    </row>
    <row r="20" spans="1:11" x14ac:dyDescent="0.2">
      <c r="A20" s="168" t="s">
        <v>53</v>
      </c>
      <c r="B20" s="168">
        <f>ROUND(VALUE(SUBSTITUTE(実質収支比率等に係る経年分析!F$47,"▲","-")),2)</f>
        <v>250.47</v>
      </c>
      <c r="C20" s="168">
        <f>ROUND(VALUE(SUBSTITUTE(実質収支比率等に係る経年分析!G$47,"▲","-")),2)</f>
        <v>238.89</v>
      </c>
      <c r="D20" s="168">
        <f>ROUND(VALUE(SUBSTITUTE(実質収支比率等に係る経年分析!H$47,"▲","-")),2)</f>
        <v>194.75</v>
      </c>
      <c r="E20" s="168">
        <f>ROUND(VALUE(SUBSTITUTE(実質収支比率等に係る経年分析!I$47,"▲","-")),2)</f>
        <v>204.95</v>
      </c>
      <c r="F20" s="168">
        <f>ROUND(VALUE(SUBSTITUTE(実質収支比率等に係る経年分析!J$47,"▲","-")),2)</f>
        <v>212.83</v>
      </c>
    </row>
    <row r="21" spans="1:11" x14ac:dyDescent="0.2">
      <c r="A21" s="168" t="s">
        <v>54</v>
      </c>
      <c r="B21" s="168">
        <f>IF(ISNUMBER(VALUE(SUBSTITUTE(実質収支比率等に係る経年分析!F$49,"▲","-"))),ROUND(VALUE(SUBSTITUTE(実質収支比率等に係る経年分析!F$49,"▲","-")),2),NA())</f>
        <v>26.01</v>
      </c>
      <c r="C21" s="168">
        <f>IF(ISNUMBER(VALUE(SUBSTITUTE(実質収支比率等に係る経年分析!G$49,"▲","-"))),ROUND(VALUE(SUBSTITUTE(実質収支比率等に係る経年分析!G$49,"▲","-")),2),NA())</f>
        <v>22.1</v>
      </c>
      <c r="D21" s="168">
        <f>IF(ISNUMBER(VALUE(SUBSTITUTE(実質収支比率等に係る経年分析!H$49,"▲","-"))),ROUND(VALUE(SUBSTITUTE(実質収支比率等に係る経年分析!H$49,"▲","-")),2),NA())</f>
        <v>5.25</v>
      </c>
      <c r="E21" s="168">
        <f>IF(ISNUMBER(VALUE(SUBSTITUTE(実質収支比率等に係る経年分析!I$49,"▲","-"))),ROUND(VALUE(SUBSTITUTE(実質収支比率等に係る経年分析!I$49,"▲","-")),2),NA())</f>
        <v>7.25</v>
      </c>
      <c r="F21" s="168">
        <f>IF(ISNUMBER(VALUE(SUBSTITUTE(実質収支比率等に係る経年分析!J$49,"▲","-"))),ROUND(VALUE(SUBSTITUTE(実質収支比率等に係る経年分析!J$49,"▲","-")),2),NA())</f>
        <v>19.739999999999998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0.09</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2">
      <c r="A31" s="169" t="str">
        <f>IF(連結実質赤字比率に係る赤字・黒字の構成分析!C$39="",NA(),連結実質赤字比率に係る赤字・黒字の構成分析!C$39)</f>
        <v>介護保険事業特別会計（事業勘定）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1.07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0.66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1.21</v>
      </c>
    </row>
    <row r="32" spans="1:11" x14ac:dyDescent="0.2">
      <c r="A32" s="169" t="str">
        <f>IF(連結実質赤字比率に係る赤字・黒字の構成分析!C$38="",NA(),連結実質赤字比率に係る赤字・黒字の構成分析!C$38)</f>
        <v>国民健康保険事業特別会計（事業勘定）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1.59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1.51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1.1599999999999999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1.65</v>
      </c>
    </row>
    <row r="33" spans="1:16" x14ac:dyDescent="0.2">
      <c r="A33" s="169" t="str">
        <f>IF(連結実質赤字比率に係る赤字・黒字の構成分析!C$37="",NA(),連結実質赤字比率に係る赤字・黒字の構成分析!C$37)</f>
        <v>国民健康保険事業特別会計（直診勘定）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1.94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1.81</v>
      </c>
    </row>
    <row r="34" spans="1:16" x14ac:dyDescent="0.2">
      <c r="A34" s="169" t="str">
        <f>IF(連結実質赤字比率に係る赤字・黒字の構成分析!C$36="",NA(),連結実質赤字比率に係る赤字・黒字の構成分析!C$36)</f>
        <v>合併処理浄化槽事業特別会計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0.28000000000000003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3.81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2.2000000000000002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2.96</v>
      </c>
    </row>
    <row r="35" spans="1:16" x14ac:dyDescent="0.2">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0.09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5.49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0.96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18.18</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28.73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19.100000000000001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20.21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38.270000000000003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40</v>
      </c>
      <c r="E42" s="170"/>
      <c r="F42" s="170"/>
      <c r="G42" s="170">
        <f>'実質公債費比率（分子）の構造'!L$52</f>
        <v>44</v>
      </c>
      <c r="H42" s="170"/>
      <c r="I42" s="170"/>
      <c r="J42" s="170">
        <f>'実質公債費比率（分子）の構造'!M$52</f>
        <v>52</v>
      </c>
      <c r="K42" s="170"/>
      <c r="L42" s="170"/>
      <c r="M42" s="170">
        <f>'実質公債費比率（分子）の構造'!N$52</f>
        <v>53</v>
      </c>
      <c r="N42" s="170"/>
      <c r="O42" s="170"/>
      <c r="P42" s="170">
        <f>'実質公債費比率（分子）の構造'!O$52</f>
        <v>50</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7</v>
      </c>
      <c r="C45" s="170"/>
      <c r="D45" s="170"/>
      <c r="E45" s="170">
        <f>'実質公債費比率（分子）の構造'!L$49</f>
        <v>6</v>
      </c>
      <c r="F45" s="170"/>
      <c r="G45" s="170"/>
      <c r="H45" s="170">
        <f>'実質公債費比率（分子）の構造'!M$49</f>
        <v>4</v>
      </c>
      <c r="I45" s="170"/>
      <c r="J45" s="170"/>
      <c r="K45" s="170">
        <f>'実質公債費比率（分子）の構造'!N$49</f>
        <v>4</v>
      </c>
      <c r="L45" s="170"/>
      <c r="M45" s="170"/>
      <c r="N45" s="170">
        <f>'実質公債費比率（分子）の構造'!O$49</f>
        <v>4</v>
      </c>
      <c r="O45" s="170"/>
      <c r="P45" s="170"/>
    </row>
    <row r="46" spans="1:16" x14ac:dyDescent="0.2">
      <c r="A46" s="170" t="s">
        <v>64</v>
      </c>
      <c r="B46" s="170">
        <f>'実質公債費比率（分子）の構造'!K$48</f>
        <v>10</v>
      </c>
      <c r="C46" s="170"/>
      <c r="D46" s="170"/>
      <c r="E46" s="170">
        <f>'実質公債費比率（分子）の構造'!L$48</f>
        <v>9</v>
      </c>
      <c r="F46" s="170"/>
      <c r="G46" s="170"/>
      <c r="H46" s="170">
        <f>'実質公債費比率（分子）の構造'!M$48</f>
        <v>19</v>
      </c>
      <c r="I46" s="170"/>
      <c r="J46" s="170"/>
      <c r="K46" s="170">
        <f>'実質公債費比率（分子）の構造'!N$48</f>
        <v>19</v>
      </c>
      <c r="L46" s="170"/>
      <c r="M46" s="170"/>
      <c r="N46" s="170">
        <f>'実質公債費比率（分子）の構造'!O$48</f>
        <v>19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42</v>
      </c>
      <c r="C49" s="170"/>
      <c r="D49" s="170"/>
      <c r="E49" s="170">
        <f>'実質公債費比率（分子）の構造'!L$45</f>
        <v>49</v>
      </c>
      <c r="F49" s="170"/>
      <c r="G49" s="170"/>
      <c r="H49" s="170">
        <f>'実質公債費比率（分子）の構造'!M$45</f>
        <v>57</v>
      </c>
      <c r="I49" s="170"/>
      <c r="J49" s="170"/>
      <c r="K49" s="170">
        <f>'実質公債費比率（分子）の構造'!N$45</f>
        <v>56</v>
      </c>
      <c r="L49" s="170"/>
      <c r="M49" s="170"/>
      <c r="N49" s="170">
        <f>'実質公債費比率（分子）の構造'!O$45</f>
        <v>54</v>
      </c>
      <c r="O49" s="170"/>
      <c r="P49" s="170"/>
    </row>
    <row r="50" spans="1:16" x14ac:dyDescent="0.2">
      <c r="A50" s="170" t="s">
        <v>67</v>
      </c>
      <c r="B50" s="170" t="e">
        <f>NA()</f>
        <v>#N/A</v>
      </c>
      <c r="C50" s="170">
        <f>IF(ISNUMBER('実質公債費比率（分子）の構造'!K$53),'実質公債費比率（分子）の構造'!K$53,NA())</f>
        <v>19</v>
      </c>
      <c r="D50" s="170" t="e">
        <f>NA()</f>
        <v>#N/A</v>
      </c>
      <c r="E50" s="170" t="e">
        <f>NA()</f>
        <v>#N/A</v>
      </c>
      <c r="F50" s="170">
        <f>IF(ISNUMBER('実質公債費比率（分子）の構造'!L$53),'実質公債費比率（分子）の構造'!L$53,NA())</f>
        <v>20</v>
      </c>
      <c r="G50" s="170" t="e">
        <f>NA()</f>
        <v>#N/A</v>
      </c>
      <c r="H50" s="170" t="e">
        <f>NA()</f>
        <v>#N/A</v>
      </c>
      <c r="I50" s="170">
        <f>IF(ISNUMBER('実質公債費比率（分子）の構造'!M$53),'実質公債費比率（分子）の構造'!M$53,NA())</f>
        <v>28</v>
      </c>
      <c r="J50" s="170" t="e">
        <f>NA()</f>
        <v>#N/A</v>
      </c>
      <c r="K50" s="170" t="e">
        <f>NA()</f>
        <v>#N/A</v>
      </c>
      <c r="L50" s="170">
        <f>IF(ISNUMBER('実質公債費比率（分子）の構造'!N$53),'実質公債費比率（分子）の構造'!N$53,NA())</f>
        <v>26</v>
      </c>
      <c r="M50" s="170" t="e">
        <f>NA()</f>
        <v>#N/A</v>
      </c>
      <c r="N50" s="170" t="e">
        <f>NA()</f>
        <v>#N/A</v>
      </c>
      <c r="O50" s="170">
        <f>IF(ISNUMBER('実質公債費比率（分子）の構造'!O$53),'実質公債費比率（分子）の構造'!O$53,NA())</f>
        <v>27</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471</v>
      </c>
      <c r="E56" s="169"/>
      <c r="F56" s="169"/>
      <c r="G56" s="169">
        <f>'将来負担比率（分子）の構造'!J$52</f>
        <v>519</v>
      </c>
      <c r="H56" s="169"/>
      <c r="I56" s="169"/>
      <c r="J56" s="169">
        <f>'将来負担比率（分子）の構造'!K$52</f>
        <v>479</v>
      </c>
      <c r="K56" s="169"/>
      <c r="L56" s="169"/>
      <c r="M56" s="169">
        <f>'将来負担比率（分子）の構造'!L$52</f>
        <v>434</v>
      </c>
      <c r="N56" s="169"/>
      <c r="O56" s="169"/>
      <c r="P56" s="169">
        <f>'将来負担比率（分子）の構造'!M$52</f>
        <v>395</v>
      </c>
    </row>
    <row r="57" spans="1:16" x14ac:dyDescent="0.2">
      <c r="A57" s="169" t="s">
        <v>42</v>
      </c>
      <c r="B57" s="169"/>
      <c r="C57" s="169"/>
      <c r="D57" s="169">
        <f>'将来負担比率（分子）の構造'!I$51</f>
        <v>24</v>
      </c>
      <c r="E57" s="169"/>
      <c r="F57" s="169"/>
      <c r="G57" s="169">
        <f>'将来負担比率（分子）の構造'!J$51</f>
        <v>23</v>
      </c>
      <c r="H57" s="169"/>
      <c r="I57" s="169"/>
      <c r="J57" s="169">
        <f>'将来負担比率（分子）の構造'!K$51</f>
        <v>19</v>
      </c>
      <c r="K57" s="169"/>
      <c r="L57" s="169"/>
      <c r="M57" s="169">
        <f>'将来負担比率（分子）の構造'!L$51</f>
        <v>13</v>
      </c>
      <c r="N57" s="169"/>
      <c r="O57" s="169"/>
      <c r="P57" s="169">
        <f>'将来負担比率（分子）の構造'!M$51</f>
        <v>6</v>
      </c>
    </row>
    <row r="58" spans="1:16" x14ac:dyDescent="0.2">
      <c r="A58" s="169" t="s">
        <v>41</v>
      </c>
      <c r="B58" s="169"/>
      <c r="C58" s="169"/>
      <c r="D58" s="169">
        <f>'将来負担比率（分子）の構造'!I$50</f>
        <v>1326</v>
      </c>
      <c r="E58" s="169"/>
      <c r="F58" s="169"/>
      <c r="G58" s="169">
        <f>'将来負担比率（分子）の構造'!J$50</f>
        <v>1480</v>
      </c>
      <c r="H58" s="169"/>
      <c r="I58" s="169"/>
      <c r="J58" s="169">
        <f>'将来負担比率（分子）の構造'!K$50</f>
        <v>1669</v>
      </c>
      <c r="K58" s="169"/>
      <c r="L58" s="169"/>
      <c r="M58" s="169">
        <f>'将来負担比率（分子）の構造'!L$50</f>
        <v>1718</v>
      </c>
      <c r="N58" s="169"/>
      <c r="O58" s="169"/>
      <c r="P58" s="169">
        <f>'将来負担比率（分子）の構造'!M$50</f>
        <v>1790</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52</v>
      </c>
      <c r="C62" s="169"/>
      <c r="D62" s="169"/>
      <c r="E62" s="169">
        <f>'将来負担比率（分子）の構造'!J$45</f>
        <v>38</v>
      </c>
      <c r="F62" s="169"/>
      <c r="G62" s="169"/>
      <c r="H62" s="169">
        <f>'将来負担比率（分子）の構造'!K$45</f>
        <v>40</v>
      </c>
      <c r="I62" s="169"/>
      <c r="J62" s="169"/>
      <c r="K62" s="169">
        <f>'将来負担比率（分子）の構造'!L$45</f>
        <v>27</v>
      </c>
      <c r="L62" s="169"/>
      <c r="M62" s="169"/>
      <c r="N62" s="169">
        <f>'将来負担比率（分子）の構造'!M$45</f>
        <v>20</v>
      </c>
      <c r="O62" s="169"/>
      <c r="P62" s="169"/>
    </row>
    <row r="63" spans="1:16" x14ac:dyDescent="0.2">
      <c r="A63" s="169" t="s">
        <v>34</v>
      </c>
      <c r="B63" s="169">
        <f>'将来負担比率（分子）の構造'!I$44</f>
        <v>31</v>
      </c>
      <c r="C63" s="169"/>
      <c r="D63" s="169"/>
      <c r="E63" s="169">
        <f>'将来負担比率（分子）の構造'!J$44</f>
        <v>25</v>
      </c>
      <c r="F63" s="169"/>
      <c r="G63" s="169"/>
      <c r="H63" s="169">
        <f>'将来負担比率（分子）の構造'!K$44</f>
        <v>21</v>
      </c>
      <c r="I63" s="169"/>
      <c r="J63" s="169"/>
      <c r="K63" s="169">
        <f>'将来負担比率（分子）の構造'!L$44</f>
        <v>17</v>
      </c>
      <c r="L63" s="169"/>
      <c r="M63" s="169"/>
      <c r="N63" s="169">
        <f>'将来負担比率（分子）の構造'!M$44</f>
        <v>13</v>
      </c>
      <c r="O63" s="169"/>
      <c r="P63" s="169"/>
    </row>
    <row r="64" spans="1:16" x14ac:dyDescent="0.2">
      <c r="A64" s="169" t="s">
        <v>33</v>
      </c>
      <c r="B64" s="169">
        <f>'将来負担比率（分子）の構造'!I$43</f>
        <v>155</v>
      </c>
      <c r="C64" s="169"/>
      <c r="D64" s="169"/>
      <c r="E64" s="169">
        <f>'将来負担比率（分子）の構造'!J$43</f>
        <v>194</v>
      </c>
      <c r="F64" s="169"/>
      <c r="G64" s="169"/>
      <c r="H64" s="169">
        <f>'将来負担比率（分子）の構造'!K$43</f>
        <v>182</v>
      </c>
      <c r="I64" s="169"/>
      <c r="J64" s="169"/>
      <c r="K64" s="169">
        <f>'将来負担比率（分子）の構造'!L$43</f>
        <v>165</v>
      </c>
      <c r="L64" s="169"/>
      <c r="M64" s="169"/>
      <c r="N64" s="169">
        <f>'将来負担比率（分子）の構造'!M$43</f>
        <v>167</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491</v>
      </c>
      <c r="C66" s="169"/>
      <c r="D66" s="169"/>
      <c r="E66" s="169">
        <f>'将来負担比率（分子）の構造'!J$41</f>
        <v>532</v>
      </c>
      <c r="F66" s="169"/>
      <c r="G66" s="169"/>
      <c r="H66" s="169">
        <f>'将来負担比率（分子）の構造'!K$41</f>
        <v>487</v>
      </c>
      <c r="I66" s="169"/>
      <c r="J66" s="169"/>
      <c r="K66" s="169">
        <f>'将来負担比率（分子）の構造'!L$41</f>
        <v>435</v>
      </c>
      <c r="L66" s="169"/>
      <c r="M66" s="169"/>
      <c r="N66" s="169">
        <f>'将来負担比率（分子）の構造'!M$41</f>
        <v>382</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914</v>
      </c>
      <c r="C72" s="173">
        <f>基金残高に係る経年分析!G55</f>
        <v>944</v>
      </c>
      <c r="D72" s="173">
        <f>基金残高に係る経年分析!H55</f>
        <v>954</v>
      </c>
    </row>
    <row r="73" spans="1:16" x14ac:dyDescent="0.2">
      <c r="A73" s="172" t="s">
        <v>74</v>
      </c>
      <c r="B73" s="173">
        <f>基金残高に係る経年分析!F56</f>
        <v>149</v>
      </c>
      <c r="C73" s="173">
        <f>基金残高に係る経年分析!G56</f>
        <v>149</v>
      </c>
      <c r="D73" s="173">
        <f>基金残高に係る経年分析!H56</f>
        <v>151</v>
      </c>
    </row>
    <row r="74" spans="1:16" x14ac:dyDescent="0.2">
      <c r="A74" s="172" t="s">
        <v>75</v>
      </c>
      <c r="B74" s="173">
        <f>基金残高に係る経年分析!F57</f>
        <v>312</v>
      </c>
      <c r="C74" s="173">
        <f>基金残高に係る経年分析!G57</f>
        <v>332</v>
      </c>
      <c r="D74" s="173">
        <f>基金残高に係る経年分析!H57</f>
        <v>393</v>
      </c>
    </row>
  </sheetData>
  <sheetProtection algorithmName="SHA-512" hashValue="dyBrLUGlBQUGHztjwVeWnczBoO3NUANY8xi7Zl2D6wQ5TeE2MvhshnMagO1PLjy5VHTvwDv6qCtvdEZ68o3/Jw==" saltValue="/rZFU18NutHcecnU+3Is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北里　迪遥</cp:lastModifiedBy>
  <dcterms:created xsi:type="dcterms:W3CDTF">2025-02-19T01:56:27Z</dcterms:created>
  <dcterms:modified xsi:type="dcterms:W3CDTF">2025-03-21T07:21:14Z</dcterms:modified>
  <cp:category/>
</cp:coreProperties>
</file>