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82F0B3EE-7B4F-4B40-823F-2EF58C12CEC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W34" i="10"/>
  <c r="U34" i="10"/>
  <c r="C34" i="10"/>
  <c r="BW35" i="10" l="1"/>
  <c r="BW36" i="10" s="1"/>
  <c r="BW37" i="10" s="1"/>
  <c r="BW38" i="10" s="1"/>
  <c r="BW39" i="10" s="1"/>
  <c r="BW40" i="10" s="1"/>
  <c r="BW41"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AM34" i="10"/>
  <c r="BE34" i="10" s="1"/>
</calcChain>
</file>

<file path=xl/sharedStrings.xml><?xml version="1.0" encoding="utf-8"?>
<sst xmlns="http://schemas.openxmlformats.org/spreadsheetml/2006/main" count="1137" uniqueCount="569">
  <si>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</si>
  <si>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</si>
  <si>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</si>
  <si>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</si>
  <si>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</si>
  <si>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</si>
  <si>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</si>
  <si>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</si>
  <si>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</si>
  <si>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</si>
  <si>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</si>
  <si>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</si>
  <si>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</si>
  <si>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</si>
  <si>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</si>
  <si>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</si>
  <si>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</si>
  <si>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</si>
  <si>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</si>
  <si>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</si>
  <si>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</si>
  <si>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</si>
  <si>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</si>
  <si>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</si>
  <si>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</si>
  <si>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</si>
  <si>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</si>
  <si>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</si>
  <si>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</si>
  <si>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</si>
  <si>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</si>
  <si>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</si>
  <si>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</si>
  <si>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</si>
  <si>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</si>
  <si>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</si>
  <si>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</si>
  <si>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</si>
  <si>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</si>
  <si>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</si>
  <si>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</si>
  <si>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</si>
  <si>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</si>
  <si>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</si>
  <si>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</si>
  <si>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</si>
  <si>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</si>
  <si>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</si>
  <si>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</si>
  <si>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</si>
  <si>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</si>
  <si>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</si>
  <si>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</si>
  <si>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</si>
  <si>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</si>
  <si>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</si>
  <si>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</si>
  <si>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</si>
  <si>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</si>
  <si>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</si>
  <si>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</si>
  <si>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</si>
  <si>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</si>
  <si>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</si>
  <si>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</si>
  <si>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</si>
  <si>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</si>
  <si>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</si>
  <si>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</si>
  <si>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</si>
  <si>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</si>
  <si>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</si>
  <si>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</si>
  <si>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</si>
  <si>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</si>
  <si>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</si>
  <si>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</si>
  <si>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</si>
  <si>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</si>
  <si>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</si>
  <si>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</si>
  <si>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</si>
  <si>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</si>
  <si>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</si>
  <si>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</si>
  <si>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</si>
  <si>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</si>
  <si>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</si>
  <si>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</si>
  <si>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</si>
  <si>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</si>
  <si>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</si>
  <si>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</si>
  <si>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</si>
  <si>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奥多摩町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</si>
  <si>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</si>
  <si>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</si>
  <si>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</si>
  <si>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</si>
  <si>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</si>
  <si>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</si>
  <si>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</si>
  <si>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</si>
  <si>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</si>
  <si>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</si>
  <si>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</si>
  <si>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</si>
  <si>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</si>
  <si>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</si>
  <si>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</si>
  <si>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</si>
  <si>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</si>
  <si>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</si>
  <si>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</si>
  <si>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</si>
  <si>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</si>
  <si>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</si>
  <si>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</si>
  <si>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</si>
  <si>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</si>
  <si>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</si>
  <si>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</si>
  <si>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</si>
  <si>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</si>
  <si>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</si>
  <si>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</si>
  <si>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</si>
  <si>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</si>
  <si>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</si>
  <si>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</si>
  <si>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</si>
  <si>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</si>
  <si>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</si>
  <si>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</si>
  <si>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</si>
  <si>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</si>
  <si>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</si>
  <si>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</si>
  <si>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</si>
  <si>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</si>
  <si>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</si>
  <si>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</si>
  <si>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</si>
  <si>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</si>
  <si>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-3.2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</si>
  <si>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</si>
  <si>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</si>
  <si>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</si>
  <si>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</si>
  <si>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</si>
  <si>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</si>
  <si>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</si>
  <si>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</si>
  <si>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</si>
  <si>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</si>
  <si>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</si>
  <si>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</si>
  <si>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</si>
  <si>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</si>
  <si>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</si>
  <si>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</si>
  <si>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</si>
  <si>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</si>
  <si>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</si>
  <si>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</si>
  <si>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</si>
  <si>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</si>
  <si>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</si>
  <si>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</si>
  <si>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</si>
  <si>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</si>
  <si>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</si>
  <si>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</si>
  <si>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</si>
  <si>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</si>
  <si>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</si>
  <si>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</si>
  <si>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</si>
  <si>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</si>
  <si>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</si>
  <si>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</si>
  <si>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</si>
  <si>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</si>
  <si>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</si>
  <si>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</si>
  <si>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</si>
  <si>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</si>
  <si>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</si>
  <si>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</si>
  <si>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</si>
  <si>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</si>
  <si>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</si>
  <si>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</si>
  <si>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</si>
  <si>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</si>
  <si>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</si>
  <si>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</si>
  <si>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</si>
  <si>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</si>
  <si>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</si>
  <si>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</si>
  <si>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</si>
  <si>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</si>
  <si>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東京都奥多摩町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</si>
  <si>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</si>
  <si>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</si>
  <si>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</si>
  <si>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</si>
  <si>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</si>
  <si>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</si>
  <si>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</si>
  <si>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</si>
  <si>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</si>
  <si>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</si>
  <si>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</si>
  <si>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</si>
  <si>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</si>
  <si>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</si>
  <si>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</si>
  <si>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</si>
  <si>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</si>
  <si>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</si>
  <si>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</si>
  <si>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</si>
  <si>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</si>
  <si>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</si>
  <si>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</si>
  <si>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</si>
  <si>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</si>
  <si>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</si>
  <si>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</si>
  <si>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</si>
  <si>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</si>
  <si>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</si>
  <si>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</si>
  <si>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</si>
  <si>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</si>
  <si>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</si>
  <si>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</si>
  <si>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</si>
  <si>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</si>
  <si>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</si>
  <si>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</si>
  <si>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</si>
  <si>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</si>
  <si>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</si>
  <si>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</si>
  <si>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</si>
  <si>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</si>
  <si>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</si>
  <si>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</si>
  <si>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</si>
  <si>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</si>
  <si>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</si>
  <si>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</si>
  <si>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</si>
  <si>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</si>
  <si>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</si>
  <si>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</si>
  <si>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</si>
  <si>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</si>
  <si>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</si>
  <si>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</si>
  <si>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</si>
  <si>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</si>
  <si>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</si>
  <si>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</si>
  <si>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</si>
  <si>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</si>
  <si>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</si>
  <si>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</si>
  <si>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</si>
  <si>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</si>
  <si>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</si>
  <si>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</si>
  <si>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</si>
  <si>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</si>
  <si>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</si>
  <si>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</si>
  <si>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</si>
  <si>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</si>
  <si>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</si>
  <si>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</si>
  <si>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</si>
  <si>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</si>
  <si>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</si>
  <si>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</si>
  <si>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</si>
  <si>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</si>
  <si>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</si>
  <si>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</si>
  <si>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</si>
  <si>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</si>
  <si>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</si>
  <si>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</si>
  <si>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</si>
  <si>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</si>
  <si>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</si>
  <si>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</si>
  <si>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</si>
  <si>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</si>
  <si>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</si>
  <si>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</si>
  <si>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</si>
  <si>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</si>
  <si>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</si>
  <si>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</si>
  <si>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</si>
  <si>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</si>
  <si>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</si>
  <si>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</si>
  <si>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</si>
  <si>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</si>
  <si>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</si>
  <si>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</si>
  <si>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</si>
  <si>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</si>
  <si>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</si>
  <si>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</si>
  <si>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</si>
  <si>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</si>
  <si>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</si>
  <si>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</si>
  <si>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</si>
  <si>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</si>
  <si>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</si>
  <si>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</si>
  <si>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</si>
  <si>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</si>
  <si>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</si>
  <si>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</si>
  <si>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</si>
  <si>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</si>
  <si>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</si>
  <si>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</si>
  <si>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</si>
  <si>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</si>
  <si>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</si>
  <si>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</si>
  <si>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</si>
  <si>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</si>
  <si>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</si>
  <si>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</si>
  <si>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</si>
  <si>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</si>
  <si>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</si>
  <si>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</si>
  <si>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</si>
  <si>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</si>
  <si>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</si>
  <si>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</si>
  <si>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</si>
  <si>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</si>
  <si>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</si>
  <si>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東京都奥多摩町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</si>
  <si>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</si>
  <si>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</si>
  <si>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</si>
  <si>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</si>
  <si>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</si>
  <si>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</si>
  <si>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</si>
  <si>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</si>
  <si>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</si>
  <si>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</si>
  <si>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</si>
  <si>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</si>
  <si>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</si>
  <si>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</si>
  <si>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</si>
  <si>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</si>
  <si>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</si>
  <si>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</si>
  <si>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</si>
  <si>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</si>
  <si>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都民の森管理運営事業特別会計</t>
    <phoneticPr fontId="5"/>
  </si>
  <si>
    <t>山のふるさと村管理運営事業特別会計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</si>
  <si>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</si>
  <si>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</si>
  <si>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</si>
  <si>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</si>
  <si>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</si>
  <si>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</si>
  <si>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</si>
  <si>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</si>
  <si>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</si>
  <si>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</si>
  <si>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</si>
  <si>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</si>
  <si>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</si>
  <si>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</si>
  <si>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</si>
  <si>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</si>
  <si>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</si>
  <si>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</si>
  <si>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</si>
  <si>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</si>
  <si>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</si>
  <si>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</si>
  <si>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</si>
  <si>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</si>
  <si>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</si>
  <si>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</si>
  <si>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</si>
  <si>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</si>
  <si>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</si>
  <si>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</si>
  <si>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</si>
  <si>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</si>
  <si>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</si>
  <si>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</si>
  <si>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</si>
  <si>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</si>
  <si>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</si>
  <si>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</si>
  <si>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</si>
  <si>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</si>
  <si>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</si>
  <si>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</si>
  <si>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</si>
  <si>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</si>
  <si>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</si>
  <si>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</si>
  <si>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</si>
  <si>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</si>
  <si>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</si>
  <si>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</si>
  <si>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</si>
  <si>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</si>
  <si>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</si>
  <si>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</si>
  <si>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</si>
  <si>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</si>
  <si>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</si>
  <si>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</si>
  <si>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</si>
  <si>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</si>
  <si>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</si>
  <si>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</si>
  <si>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</si>
  <si>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</si>
  <si>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</si>
  <si>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</si>
  <si>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</si>
  <si>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</si>
  <si>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</si>
  <si>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</si>
  <si>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</si>
  <si>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</si>
  <si>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</si>
  <si>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</si>
  <si>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</si>
  <si>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</si>
  <si>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</si>
  <si>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</si>
  <si>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</si>
  <si>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</si>
  <si>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</si>
  <si>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</si>
  <si>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</si>
  <si>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</si>
  <si>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</si>
  <si>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</si>
  <si>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</si>
  <si>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</si>
  <si>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</si>
  <si>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</si>
  <si>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</si>
  <si>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</si>
  <si>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</si>
  <si>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</si>
  <si>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</si>
  <si>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</si>
  <si>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</si>
  <si>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</si>
  <si>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</si>
  <si>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</si>
  <si>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</si>
  <si>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</si>
  <si>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</si>
  <si>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</si>
  <si>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</si>
  <si>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</si>
  <si>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</si>
  <si>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</si>
  <si>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</si>
  <si>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</si>
  <si>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</si>
  <si>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</si>
  <si>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</si>
  <si>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</si>
  <si>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</si>
  <si>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</si>
  <si>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</si>
  <si>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</si>
  <si>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</si>
  <si>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</si>
  <si>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</si>
  <si>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</si>
  <si>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</si>
  <si>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</si>
  <si>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</si>
  <si>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</si>
  <si>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</si>
  <si>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</si>
  <si>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</si>
  <si>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</si>
  <si>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</si>
  <si>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</si>
  <si>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</si>
  <si>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</si>
  <si>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</si>
  <si>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</si>
  <si>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</si>
  <si>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</si>
  <si>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</si>
  <si>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</si>
  <si>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</si>
  <si>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</si>
  <si>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</si>
  <si>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</si>
  <si>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</si>
  <si>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</si>
  <si>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</si>
  <si>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</si>
  <si>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</si>
  <si>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</si>
  <si>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</si>
  <si>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</si>
  <si>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</si>
  <si>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</si>
  <si>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</si>
  <si>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2.89</t>
  </si>
  <si>
    <t>▲ 1.82</t>
  </si>
  <si>
    <t>病院事業会計</t>
  </si>
  <si>
    <t>一般会計</t>
  </si>
  <si>
    <t>下水道事業特別会計</t>
  </si>
  <si>
    <t>介護保険特別会計</t>
  </si>
  <si>
    <t>都民の森管理運営事業特別会計</t>
  </si>
  <si>
    <t>山のふるさと村管理運営事業特別会計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</si>
  <si>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</si>
  <si>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</si>
  <si>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</si>
  <si>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</si>
  <si>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</si>
  <si>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</si>
  <si>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</si>
  <si>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</si>
  <si>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</si>
  <si>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奥多摩総合開発</t>
    <rPh sb="0" eb="7">
      <t>オクタマソウゴウカイハツ</t>
    </rPh>
    <phoneticPr fontId="10"/>
  </si>
  <si>
    <t>おくたま地域振興財団</t>
    <rPh sb="4" eb="6">
      <t>チイキ</t>
    </rPh>
    <rPh sb="6" eb="8">
      <t>シンコウ</t>
    </rPh>
    <rPh sb="8" eb="10">
      <t>ザイダン</t>
    </rPh>
    <phoneticPr fontId="10"/>
  </si>
  <si>
    <t>小河内振興財団</t>
    <rPh sb="0" eb="7">
      <t>オゴウチシンコウザイダン</t>
    </rPh>
    <phoneticPr fontId="10"/>
  </si>
  <si>
    <t>S58.4月設立</t>
    <rPh sb="5" eb="6">
      <t>ガツ</t>
    </rPh>
    <rPh sb="6" eb="8">
      <t>セツリツ</t>
    </rPh>
    <phoneticPr fontId="2"/>
  </si>
  <si>
    <t>H23.2月設立</t>
    <rPh sb="5" eb="8">
      <t>ガツセツリツ</t>
    </rPh>
    <phoneticPr fontId="2"/>
  </si>
  <si>
    <t>H24.3月設立</t>
    <rPh sb="5" eb="8">
      <t>ガツセツリツ</t>
    </rPh>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</si>
  <si>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</si>
  <si>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24">
      <t>コウツウサイガイキョウサイジギョウトクベツカイケイ</t>
    </rPh>
    <phoneticPr fontId="2"/>
  </si>
  <si>
    <t>東京都市町村職員退職手当組合</t>
    <rPh sb="0" eb="14">
      <t>トウキョウトシチョウソンショクインタイショクテアテクミアイ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</si>
  <si>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</si>
  <si>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東京都後期高齢者医療広域連合（一般会計）</t>
    <rPh sb="0" eb="14">
      <t>トウキョウトコウキコウレイシャイリョウコウイキレンゴウ</t>
    </rPh>
    <rPh sb="15" eb="19">
      <t>イッパンカイケイ</t>
    </rPh>
    <phoneticPr fontId="2"/>
  </si>
  <si>
    <t>東京都後期高齢者医療広域連合（特別会計）</t>
    <rPh sb="0" eb="14">
      <t>トウキョウトコウキコウレイシャイリョウコウイキレンゴウ</t>
    </rPh>
    <rPh sb="15" eb="19">
      <t>トクベツカイケイ</t>
    </rPh>
    <phoneticPr fontId="2"/>
  </si>
  <si>
    <t>西秋川衛生組合</t>
    <rPh sb="0" eb="7">
      <t>ニシアキガワエイセイクミアイ</t>
    </rPh>
    <phoneticPr fontId="2"/>
  </si>
  <si>
    <t>秋川流域斎場組合</t>
    <rPh sb="0" eb="8">
      <t>アキガワリュウイキサイジョウクミアイ</t>
    </rPh>
    <phoneticPr fontId="2"/>
  </si>
  <si>
    <t>-</t>
    <phoneticPr fontId="2"/>
  </si>
  <si>
    <t>庁舎建設基金</t>
    <rPh sb="0" eb="6">
      <t>チョウシャケンセツキキン</t>
    </rPh>
    <phoneticPr fontId="5"/>
  </si>
  <si>
    <t>公共施設整備基金</t>
    <rPh sb="0" eb="8">
      <t>コウキョウシセツセイビキキン</t>
    </rPh>
    <phoneticPr fontId="10"/>
  </si>
  <si>
    <t>観光施設等整備基金</t>
    <rPh sb="0" eb="9">
      <t>カンコウシセツトウセイビキキン</t>
    </rPh>
    <phoneticPr fontId="10"/>
  </si>
  <si>
    <t>森林環境整備基金</t>
    <rPh sb="0" eb="8">
      <t>シンリンカンキョウセイビキキン</t>
    </rPh>
    <phoneticPr fontId="10"/>
  </si>
  <si>
    <t>教育文化振興基金</t>
    <rPh sb="0" eb="8">
      <t>キョウイクブンカシンコウキキン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</si>
</sst>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43"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88" xfId="15" applyNumberFormat="1" applyFont="1" applyFill="1" applyBorder="1" applyAlignment="1" applyProtection="1">
      <alignment horizontal="right" vertical="center" shrinkToFit="1"/>
      <protection locked="0"/>
    </xf>
    <xf numFmtId="177" fontId="35" fillId="8" borderId="149"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177" fontId="35" fillId="8" borderId="130"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332350</c:v>
                </c:pt>
                <c:pt idx="2">
                  <c:v>362690</c:v>
                </c:pt>
                <c:pt idx="3">
                  <c:v>296093</c:v>
                </c:pt>
                <c:pt idx="4">
                  <c:v>308655</c:v>
                </c:pt>
              </c:numCache>
            </c:numRef>
          </c:val>
          <c:smooth val="0"/>
          <c:extLst>
            <c:ext xmlns:c16="http://schemas.microsoft.com/office/drawing/2014/chart" uri="{C3380CC4-5D6E-409C-BE32-E72D297353CC}">
              <c16:uniqueId val="{00000000-BB64-42B6-BBED-EF9682B412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266730</c:v>
                </c:pt>
                <c:pt idx="1">
                  <c:v>149037</c:v>
                </c:pt>
                <c:pt idx="2">
                  <c:v>153422</c:v>
                </c:pt>
                <c:pt idx="3">
                  <c:v>179003</c:v>
                </c:pt>
                <c:pt idx="4">
                  <c:v>280695</c:v>
                </c:pt>
              </c:numCache>
            </c:numRef>
          </c:val>
          <c:smooth val="0"/>
          <c:extLst>
            <c:ext xmlns:c16="http://schemas.microsoft.com/office/drawing/2014/chart" uri="{C3380CC4-5D6E-409C-BE32-E72D297353CC}">
              <c16:uniqueId val="{00000001-BB64-42B6-BBED-EF9682B412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7.53</c:v>
                </c:pt>
                <c:pt idx="1">
                  <c:v>9.3000000000000007</c:v>
                </c:pt>
                <c:pt idx="2">
                  <c:v>13.75</c:v>
                </c:pt>
                <c:pt idx="3">
                  <c:v>8.58</c:v>
                </c:pt>
                <c:pt idx="4">
                  <c:v>10.17</c:v>
                </c:pt>
              </c:numCache>
            </c:numRef>
          </c:val>
          <c:extLst>
            <c:ext xmlns:c16="http://schemas.microsoft.com/office/drawing/2014/chart" uri="{C3380CC4-5D6E-409C-BE32-E72D297353CC}">
              <c16:uniqueId val="{00000000-C674-4636-A0FD-9EF87070BB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57.85</c:v>
                </c:pt>
                <c:pt idx="1">
                  <c:v>59.74</c:v>
                </c:pt>
                <c:pt idx="2">
                  <c:v>60.58</c:v>
                </c:pt>
                <c:pt idx="3">
                  <c:v>65.040000000000006</c:v>
                </c:pt>
                <c:pt idx="4">
                  <c:v>62.76</c:v>
                </c:pt>
              </c:numCache>
            </c:numRef>
          </c:val>
          <c:extLst>
            <c:ext xmlns:c16="http://schemas.microsoft.com/office/drawing/2014/chart" uri="{C3380CC4-5D6E-409C-BE32-E72D297353CC}">
              <c16:uniqueId val="{00000001-C674-4636-A0FD-9EF87070BB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4.2699999999999996</c:v>
                </c:pt>
                <c:pt idx="1">
                  <c:v>6.87</c:v>
                </c:pt>
                <c:pt idx="2">
                  <c:v>9.9600000000000009</c:v>
                </c:pt>
                <c:pt idx="3">
                  <c:v>-2.89</c:v>
                </c:pt>
                <c:pt idx="4">
                  <c:v>-1.82</c:v>
                </c:pt>
              </c:numCache>
            </c:numRef>
          </c:val>
          <c:smooth val="0"/>
          <c:extLst>
            <c:ext xmlns:c16="http://schemas.microsoft.com/office/drawing/2014/chart" uri="{C3380CC4-5D6E-409C-BE32-E72D297353CC}">
              <c16:uniqueId val="{00000002-C674-4636-A0FD-9EF87070BB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39-4C39-8EE2-18DE97CC58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39-4C39-8EE2-18DE97CC5867}"/>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0.7</c:v>
                </c:pt>
                <c:pt idx="2">
                  <c:v>#N/A</c:v>
                </c:pt>
                <c:pt idx="3">
                  <c:v>1.04</c:v>
                </c:pt>
                <c:pt idx="4">
                  <c:v>#N/A</c:v>
                </c:pt>
                <c:pt idx="5">
                  <c:v>1.05</c:v>
                </c:pt>
                <c:pt idx="6">
                  <c:v>#N/A</c:v>
                </c:pt>
                <c:pt idx="7">
                  <c:v>1.01</c:v>
                </c:pt>
                <c:pt idx="8">
                  <c:v>#N/A</c:v>
                </c:pt>
                <c:pt idx="9">
                  <c:v>0.04</c:v>
                </c:pt>
              </c:numCache>
            </c:numRef>
          </c:val>
          <c:extLst>
            <c:ext xmlns:c16="http://schemas.microsoft.com/office/drawing/2014/chart" uri="{C3380CC4-5D6E-409C-BE32-E72D297353CC}">
              <c16:uniqueId val="{00000002-8839-4C39-8EE2-18DE97CC58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0.22</c:v>
                </c:pt>
                <c:pt idx="2">
                  <c:v>#N/A</c:v>
                </c:pt>
                <c:pt idx="3">
                  <c:v>0.22</c:v>
                </c:pt>
                <c:pt idx="4">
                  <c:v>#N/A</c:v>
                </c:pt>
                <c:pt idx="5">
                  <c:v>0.2</c:v>
                </c:pt>
                <c:pt idx="6">
                  <c:v>#N/A</c:v>
                </c:pt>
                <c:pt idx="7">
                  <c:v>0.23</c:v>
                </c:pt>
                <c:pt idx="8">
                  <c:v>#N/A</c:v>
                </c:pt>
                <c:pt idx="9">
                  <c:v>0.23</c:v>
                </c:pt>
              </c:numCache>
            </c:numRef>
          </c:val>
          <c:extLst>
            <c:ext xmlns:c16="http://schemas.microsoft.com/office/drawing/2014/chart" uri="{C3380CC4-5D6E-409C-BE32-E72D297353CC}">
              <c16:uniqueId val="{00000003-8839-4C39-8EE2-18DE97CC5867}"/>
            </c:ext>
          </c:extLst>
        </c:ser>
        <c:ser>
          <c:idx val="4"/>
          <c:order val="4"/>
          <c:tx>
            <c:strRef>
              <c:f>データシート!$A$31</c:f>
              <c:strCache>
                <c:ptCount val="1"/>
                <c:pt idx="0">
                  <c:v>山のふるさと村管理運営事業特別会計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0.08</c:v>
                </c:pt>
                <c:pt idx="4">
                  <c:v>#N/A</c:v>
                </c:pt>
                <c:pt idx="5">
                  <c:v>0.01</c:v>
                </c:pt>
                <c:pt idx="6">
                  <c:v>#N/A</c:v>
                </c:pt>
                <c:pt idx="7">
                  <c:v>0</c:v>
                </c:pt>
                <c:pt idx="8">
                  <c:v>#N/A</c:v>
                </c:pt>
                <c:pt idx="9">
                  <c:v>0.33</c:v>
                </c:pt>
              </c:numCache>
            </c:numRef>
          </c:val>
          <c:extLst>
            <c:ext xmlns:c16="http://schemas.microsoft.com/office/drawing/2014/chart" uri="{C3380CC4-5D6E-409C-BE32-E72D297353CC}">
              <c16:uniqueId val="{00000004-8839-4C39-8EE2-18DE97CC5867}"/>
            </c:ext>
          </c:extLst>
        </c:ser>
        <c:ser>
          <c:idx val="5"/>
          <c:order val="5"/>
          <c:tx>
            <c:strRef>
              <c:f>データシート!$A$32</c:f>
              <c:strCache>
                <c:ptCount val="1"/>
                <c:pt idx="0">
                  <c:v>都民の森管理運営事業特別会計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0.2</c:v>
                </c:pt>
                <c:pt idx="4">
                  <c:v>#N/A</c:v>
                </c:pt>
                <c:pt idx="5">
                  <c:v>0.27</c:v>
                </c:pt>
                <c:pt idx="6">
                  <c:v>#N/A</c:v>
                </c:pt>
                <c:pt idx="7">
                  <c:v>0.56999999999999995</c:v>
                </c:pt>
                <c:pt idx="8">
                  <c:v>#N/A</c:v>
                </c:pt>
                <c:pt idx="9">
                  <c:v>0.56999999999999995</c:v>
                </c:pt>
              </c:numCache>
            </c:numRef>
          </c:val>
          <c:extLst>
            <c:ext xmlns:c16="http://schemas.microsoft.com/office/drawing/2014/chart" uri="{C3380CC4-5D6E-409C-BE32-E72D297353CC}">
              <c16:uniqueId val="{00000005-8839-4C39-8EE2-18DE97CC586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0.62</c:v>
                </c:pt>
                <c:pt idx="2">
                  <c:v>#N/A</c:v>
                </c:pt>
                <c:pt idx="3">
                  <c:v>0.56999999999999995</c:v>
                </c:pt>
                <c:pt idx="4">
                  <c:v>#N/A</c:v>
                </c:pt>
                <c:pt idx="5">
                  <c:v>1.41</c:v>
                </c:pt>
                <c:pt idx="6">
                  <c:v>#N/A</c:v>
                </c:pt>
                <c:pt idx="7">
                  <c:v>1.94</c:v>
                </c:pt>
                <c:pt idx="8">
                  <c:v>#N/A</c:v>
                </c:pt>
                <c:pt idx="9">
                  <c:v>1.07</c:v>
                </c:pt>
              </c:numCache>
            </c:numRef>
          </c:val>
          <c:extLst>
            <c:ext xmlns:c16="http://schemas.microsoft.com/office/drawing/2014/chart" uri="{C3380CC4-5D6E-409C-BE32-E72D297353CC}">
              <c16:uniqueId val="{00000006-8839-4C39-8EE2-18DE97CC5867}"/>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2.88</c:v>
                </c:pt>
              </c:numCache>
            </c:numRef>
          </c:val>
          <c:extLst>
            <c:ext xmlns:c16="http://schemas.microsoft.com/office/drawing/2014/chart" uri="{C3380CC4-5D6E-409C-BE32-E72D297353CC}">
              <c16:uniqueId val="{00000007-8839-4C39-8EE2-18DE97CC58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7.26</c:v>
                </c:pt>
                <c:pt idx="2">
                  <c:v>#N/A</c:v>
                </c:pt>
                <c:pt idx="3">
                  <c:v>9</c:v>
                </c:pt>
                <c:pt idx="4">
                  <c:v>#N/A</c:v>
                </c:pt>
                <c:pt idx="5">
                  <c:v>13.45</c:v>
                </c:pt>
                <c:pt idx="6">
                  <c:v>#N/A</c:v>
                </c:pt>
                <c:pt idx="7">
                  <c:v>8</c:v>
                </c:pt>
                <c:pt idx="8">
                  <c:v>#N/A</c:v>
                </c:pt>
                <c:pt idx="9">
                  <c:v>9.25</c:v>
                </c:pt>
              </c:numCache>
            </c:numRef>
          </c:val>
          <c:extLst>
            <c:ext xmlns:c16="http://schemas.microsoft.com/office/drawing/2014/chart" uri="{C3380CC4-5D6E-409C-BE32-E72D297353CC}">
              <c16:uniqueId val="{00000008-8839-4C39-8EE2-18DE97CC586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11.79</c:v>
                </c:pt>
                <c:pt idx="2">
                  <c:v>#N/A</c:v>
                </c:pt>
                <c:pt idx="3">
                  <c:v>13.54</c:v>
                </c:pt>
                <c:pt idx="4">
                  <c:v>#N/A</c:v>
                </c:pt>
                <c:pt idx="5">
                  <c:v>13.42</c:v>
                </c:pt>
                <c:pt idx="6">
                  <c:v>#N/A</c:v>
                </c:pt>
                <c:pt idx="7">
                  <c:v>14.42</c:v>
                </c:pt>
                <c:pt idx="8">
                  <c:v>#N/A</c:v>
                </c:pt>
                <c:pt idx="9">
                  <c:v>14.08</c:v>
                </c:pt>
              </c:numCache>
            </c:numRef>
          </c:val>
          <c:extLst>
            <c:ext xmlns:c16="http://schemas.microsoft.com/office/drawing/2014/chart" uri="{C3380CC4-5D6E-409C-BE32-E72D297353CC}">
              <c16:uniqueId val="{00000009-8839-4C39-8EE2-18DE97CC58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429</c:v>
                </c:pt>
                <c:pt idx="5">
                  <c:v>424</c:v>
                </c:pt>
                <c:pt idx="8">
                  <c:v>416</c:v>
                </c:pt>
                <c:pt idx="11">
                  <c:v>399</c:v>
                </c:pt>
                <c:pt idx="14">
                  <c:v>370</c:v>
                </c:pt>
              </c:numCache>
            </c:numRef>
          </c:val>
          <c:extLst>
            <c:ext xmlns:c16="http://schemas.microsoft.com/office/drawing/2014/chart" uri="{C3380CC4-5D6E-409C-BE32-E72D297353CC}">
              <c16:uniqueId val="{00000000-32D8-412C-BB02-EF848806E7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D8-412C-BB02-EF848806E7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D8-412C-BB02-EF848806E7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31</c:v>
                </c:pt>
                <c:pt idx="3">
                  <c:v>31</c:v>
                </c:pt>
                <c:pt idx="6">
                  <c:v>35</c:v>
                </c:pt>
                <c:pt idx="9">
                  <c:v>38</c:v>
                </c:pt>
                <c:pt idx="12">
                  <c:v>37</c:v>
                </c:pt>
              </c:numCache>
            </c:numRef>
          </c:val>
          <c:extLst>
            <c:ext xmlns:c16="http://schemas.microsoft.com/office/drawing/2014/chart" uri="{C3380CC4-5D6E-409C-BE32-E72D297353CC}">
              <c16:uniqueId val="{00000003-32D8-412C-BB02-EF848806E7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346</c:v>
                </c:pt>
                <c:pt idx="3">
                  <c:v>350</c:v>
                </c:pt>
                <c:pt idx="6">
                  <c:v>352</c:v>
                </c:pt>
                <c:pt idx="9">
                  <c:v>335</c:v>
                </c:pt>
                <c:pt idx="12">
                  <c:v>320</c:v>
                </c:pt>
              </c:numCache>
            </c:numRef>
          </c:val>
          <c:extLst>
            <c:ext xmlns:c16="http://schemas.microsoft.com/office/drawing/2014/chart" uri="{C3380CC4-5D6E-409C-BE32-E72D297353CC}">
              <c16:uniqueId val="{00000004-32D8-412C-BB02-EF848806E7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D8-412C-BB02-EF848806E7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D8-412C-BB02-EF848806E7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215</c:v>
                </c:pt>
                <c:pt idx="3">
                  <c:v>211</c:v>
                </c:pt>
                <c:pt idx="6">
                  <c:v>212</c:v>
                </c:pt>
                <c:pt idx="9">
                  <c:v>208</c:v>
                </c:pt>
                <c:pt idx="12">
                  <c:v>198</c:v>
                </c:pt>
              </c:numCache>
            </c:numRef>
          </c:val>
          <c:extLst>
            <c:ext xmlns:c16="http://schemas.microsoft.com/office/drawing/2014/chart" uri="{C3380CC4-5D6E-409C-BE32-E72D297353CC}">
              <c16:uniqueId val="{00000007-32D8-412C-BB02-EF848806E7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163</c:v>
                </c:pt>
                <c:pt idx="2">
                  <c:v>#N/A</c:v>
                </c:pt>
                <c:pt idx="3">
                  <c:v>#N/A</c:v>
                </c:pt>
                <c:pt idx="4">
                  <c:v>168</c:v>
                </c:pt>
                <c:pt idx="5">
                  <c:v>#N/A</c:v>
                </c:pt>
                <c:pt idx="6">
                  <c:v>#N/A</c:v>
                </c:pt>
                <c:pt idx="7">
                  <c:v>183</c:v>
                </c:pt>
                <c:pt idx="8">
                  <c:v>#N/A</c:v>
                </c:pt>
                <c:pt idx="9">
                  <c:v>#N/A</c:v>
                </c:pt>
                <c:pt idx="10">
                  <c:v>182</c:v>
                </c:pt>
                <c:pt idx="11">
                  <c:v>#N/A</c:v>
                </c:pt>
                <c:pt idx="12">
                  <c:v>#N/A</c:v>
                </c:pt>
                <c:pt idx="13">
                  <c:v>185</c:v>
                </c:pt>
                <c:pt idx="14">
                  <c:v>#N/A</c:v>
                </c:pt>
              </c:numCache>
            </c:numRef>
          </c:val>
          <c:smooth val="0"/>
          <c:extLst>
            <c:ext xmlns:c16="http://schemas.microsoft.com/office/drawing/2014/chart" uri="{C3380CC4-5D6E-409C-BE32-E72D297353CC}">
              <c16:uniqueId val="{00000008-32D8-412C-BB02-EF848806E7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3942</c:v>
                </c:pt>
                <c:pt idx="5">
                  <c:v>3627</c:v>
                </c:pt>
                <c:pt idx="8">
                  <c:v>3318</c:v>
                </c:pt>
                <c:pt idx="11">
                  <c:v>2975</c:v>
                </c:pt>
                <c:pt idx="14">
                  <c:v>2625</c:v>
                </c:pt>
              </c:numCache>
            </c:numRef>
          </c:val>
          <c:extLst>
            <c:ext xmlns:c16="http://schemas.microsoft.com/office/drawing/2014/chart" uri="{C3380CC4-5D6E-409C-BE32-E72D297353CC}">
              <c16:uniqueId val="{00000000-A357-4D7A-832E-4D378E6D7A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c:v>
                </c:pt>
                <c:pt idx="5">
                  <c:v>11</c:v>
                </c:pt>
                <c:pt idx="8">
                  <c:v>5</c:v>
                </c:pt>
                <c:pt idx="11">
                  <c:v>4</c:v>
                </c:pt>
                <c:pt idx="14">
                  <c:v>3</c:v>
                </c:pt>
              </c:numCache>
            </c:numRef>
          </c:val>
          <c:extLst>
            <c:ext xmlns:c16="http://schemas.microsoft.com/office/drawing/2014/chart" uri="{C3380CC4-5D6E-409C-BE32-E72D297353CC}">
              <c16:uniqueId val="{00000001-A357-4D7A-832E-4D378E6D7A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4625</c:v>
                </c:pt>
                <c:pt idx="5">
                  <c:v>5111</c:v>
                </c:pt>
                <c:pt idx="8">
                  <c:v>5831</c:v>
                </c:pt>
                <c:pt idx="11">
                  <c:v>6548</c:v>
                </c:pt>
                <c:pt idx="14">
                  <c:v>6713</c:v>
                </c:pt>
              </c:numCache>
            </c:numRef>
          </c:val>
          <c:extLst>
            <c:ext xmlns:c16="http://schemas.microsoft.com/office/drawing/2014/chart" uri="{C3380CC4-5D6E-409C-BE32-E72D297353CC}">
              <c16:uniqueId val="{00000002-A357-4D7A-832E-4D378E6D7A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57-4D7A-832E-4D378E6D7A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57-4D7A-832E-4D378E6D7A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57-4D7A-832E-4D378E6D7A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1256</c:v>
                </c:pt>
                <c:pt idx="3">
                  <c:v>1224</c:v>
                </c:pt>
                <c:pt idx="6">
                  <c:v>1234</c:v>
                </c:pt>
                <c:pt idx="9">
                  <c:v>1237</c:v>
                </c:pt>
                <c:pt idx="12">
                  <c:v>1251</c:v>
                </c:pt>
              </c:numCache>
            </c:numRef>
          </c:val>
          <c:extLst>
            <c:ext xmlns:c16="http://schemas.microsoft.com/office/drawing/2014/chart" uri="{C3380CC4-5D6E-409C-BE32-E72D297353CC}">
              <c16:uniqueId val="{00000006-A357-4D7A-832E-4D378E6D7A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398</c:v>
                </c:pt>
                <c:pt idx="3">
                  <c:v>342</c:v>
                </c:pt>
                <c:pt idx="6">
                  <c:v>297</c:v>
                </c:pt>
                <c:pt idx="9">
                  <c:v>263</c:v>
                </c:pt>
                <c:pt idx="12">
                  <c:v>227</c:v>
                </c:pt>
              </c:numCache>
            </c:numRef>
          </c:val>
          <c:extLst>
            <c:ext xmlns:c16="http://schemas.microsoft.com/office/drawing/2014/chart" uri="{C3380CC4-5D6E-409C-BE32-E72D297353CC}">
              <c16:uniqueId val="{00000007-A357-4D7A-832E-4D378E6D7A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3427</c:v>
                </c:pt>
                <c:pt idx="3">
                  <c:v>3130</c:v>
                </c:pt>
                <c:pt idx="6">
                  <c:v>2868</c:v>
                </c:pt>
                <c:pt idx="9">
                  <c:v>2610</c:v>
                </c:pt>
                <c:pt idx="12">
                  <c:v>2393</c:v>
                </c:pt>
              </c:numCache>
            </c:numRef>
          </c:val>
          <c:extLst>
            <c:ext xmlns:c16="http://schemas.microsoft.com/office/drawing/2014/chart" uri="{C3380CC4-5D6E-409C-BE32-E72D297353CC}">
              <c16:uniqueId val="{00000008-A357-4D7A-832E-4D378E6D7A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57-4D7A-832E-4D378E6D7A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2074</c:v>
                </c:pt>
                <c:pt idx="3">
                  <c:v>1965</c:v>
                </c:pt>
                <c:pt idx="6">
                  <c:v>1828</c:v>
                </c:pt>
                <c:pt idx="9">
                  <c:v>1653</c:v>
                </c:pt>
                <c:pt idx="12">
                  <c:v>1577</c:v>
                </c:pt>
              </c:numCache>
            </c:numRef>
          </c:val>
          <c:extLst>
            <c:ext xmlns:c16="http://schemas.microsoft.com/office/drawing/2014/chart" uri="{C3380CC4-5D6E-409C-BE32-E72D297353CC}">
              <c16:uniqueId val="{0000000A-A357-4D7A-832E-4D378E6D7A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57-4D7A-832E-4D378E6D7A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1764</c:v>
                </c:pt>
                <c:pt idx="1">
                  <c:v>1839</c:v>
                </c:pt>
                <c:pt idx="2">
                  <c:v>1769</c:v>
                </c:pt>
              </c:numCache>
            </c:numRef>
          </c:val>
          <c:extLst>
            <c:ext xmlns:c16="http://schemas.microsoft.com/office/drawing/2014/chart" uri="{C3380CC4-5D6E-409C-BE32-E72D297353CC}">
              <c16:uniqueId val="{00000000-65B2-411F-A0C0-2A36A6A80A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1212</c:v>
                </c:pt>
                <c:pt idx="1">
                  <c:v>1273</c:v>
                </c:pt>
                <c:pt idx="2">
                  <c:v>1275</c:v>
                </c:pt>
              </c:numCache>
            </c:numRef>
          </c:val>
          <c:extLst>
            <c:ext xmlns:c16="http://schemas.microsoft.com/office/drawing/2014/chart" uri="{C3380CC4-5D6E-409C-BE32-E72D297353CC}">
              <c16:uniqueId val="{00000001-65B2-411F-A0C0-2A36A6A80A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2674</c:v>
                </c:pt>
                <c:pt idx="1">
                  <c:v>3230</c:v>
                </c:pt>
                <c:pt idx="2">
                  <c:v>3443</c:v>
                </c:pt>
              </c:numCache>
            </c:numRef>
          </c:val>
          <c:extLst>
            <c:ext xmlns:c16="http://schemas.microsoft.com/office/drawing/2014/chart" uri="{C3380CC4-5D6E-409C-BE32-E72D297353CC}">
              <c16:uniqueId val="{00000002-65B2-411F-A0C0-2A36A6A80A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
4,533
225.53
7,385,902
7,098,560
286,575
2,818,816
1,576,240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基準財政収入額（分子）が、地方消費税交付金交付額の増等により増となったが、基準財政需要額（分母）についても包括算定経費、人口減少等特別対策事業費等が増となった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指数は</a:t>
          </a:r>
          <a:r>
            <a:rPr kumimoji="1" lang="ja-JP" altLang="en-US" sz="1100">
              <a:solidFill>
                <a:schemeClr val="dk1"/>
              </a:solidFill>
              <a:effectLst/>
              <a:latin typeface="+mn-lt"/>
              <a:ea typeface="+mn-ea"/>
              <a:cs typeface="+mn-cs"/>
            </a:rPr>
            <a:t>昨年度同様となったが、</a:t>
          </a:r>
          <a:r>
            <a:rPr kumimoji="1" lang="ja-JP" altLang="ja-JP" sz="1100">
              <a:solidFill>
                <a:schemeClr val="dk1"/>
              </a:solidFill>
              <a:effectLst/>
              <a:latin typeface="+mn-lt"/>
              <a:ea typeface="+mn-ea"/>
              <a:cs typeface="+mn-cs"/>
            </a:rPr>
            <a:t>人口減少や高齢化（人口：令和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4,717</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4,580</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人）により今後も町税については漸減の見込みであるため、経常経費の削減等、歳出削減に努め、財政の健全化を図る。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53720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分子（経常経費充当一般財源等）は、公債費が</a:t>
          </a:r>
          <a:r>
            <a:rPr kumimoji="1" lang="en-US" altLang="ja-JP" sz="1100">
              <a:solidFill>
                <a:schemeClr val="dk1"/>
              </a:solidFill>
              <a:effectLst/>
              <a:latin typeface="+mn-lt"/>
              <a:ea typeface="+mn-ea"/>
              <a:cs typeface="+mn-cs"/>
            </a:rPr>
            <a:t>9,830</a:t>
          </a:r>
          <a:r>
            <a:rPr kumimoji="1" lang="ja-JP" altLang="ja-JP" sz="1100">
              <a:solidFill>
                <a:schemeClr val="dk1"/>
              </a:solidFill>
              <a:effectLst/>
              <a:latin typeface="+mn-lt"/>
              <a:ea typeface="+mn-ea"/>
              <a:cs typeface="+mn-cs"/>
            </a:rPr>
            <a:t>千円減、扶助費が</a:t>
          </a:r>
          <a:r>
            <a:rPr kumimoji="1" lang="en-US" altLang="ja-JP" sz="1100">
              <a:solidFill>
                <a:schemeClr val="dk1"/>
              </a:solidFill>
              <a:effectLst/>
              <a:latin typeface="+mn-lt"/>
              <a:ea typeface="+mn-ea"/>
              <a:cs typeface="+mn-cs"/>
            </a:rPr>
            <a:t>1,209</a:t>
          </a:r>
          <a:r>
            <a:rPr kumimoji="1" lang="ja-JP" altLang="ja-JP" sz="1100">
              <a:solidFill>
                <a:schemeClr val="dk1"/>
              </a:solidFill>
              <a:effectLst/>
              <a:latin typeface="+mn-lt"/>
              <a:ea typeface="+mn-ea"/>
              <a:cs typeface="+mn-cs"/>
            </a:rPr>
            <a:t>千円減となったが、人件費が</a:t>
          </a:r>
          <a:r>
            <a:rPr kumimoji="1" lang="en-US" altLang="ja-JP" sz="1100">
              <a:solidFill>
                <a:schemeClr val="dk1"/>
              </a:solidFill>
              <a:effectLst/>
              <a:latin typeface="+mn-lt"/>
              <a:ea typeface="+mn-ea"/>
              <a:cs typeface="+mn-cs"/>
            </a:rPr>
            <a:t>35,079</a:t>
          </a:r>
          <a:r>
            <a:rPr kumimoji="1" lang="ja-JP" altLang="ja-JP" sz="1100">
              <a:solidFill>
                <a:schemeClr val="dk1"/>
              </a:solidFill>
              <a:effectLst/>
              <a:latin typeface="+mn-lt"/>
              <a:ea typeface="+mn-ea"/>
              <a:cs typeface="+mn-cs"/>
            </a:rPr>
            <a:t>千円増、</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a:t>
          </a:r>
          <a:r>
            <a:rPr kumimoji="1" lang="en-US" altLang="ja-JP" sz="1100">
              <a:solidFill>
                <a:schemeClr val="dk1"/>
              </a:solidFill>
              <a:effectLst/>
              <a:latin typeface="+mn-lt"/>
              <a:ea typeface="+mn-ea"/>
              <a:cs typeface="+mn-cs"/>
            </a:rPr>
            <a:t>27,962</a:t>
          </a:r>
          <a:r>
            <a:rPr kumimoji="1" lang="ja-JP" altLang="ja-JP" sz="1100">
              <a:solidFill>
                <a:schemeClr val="dk1"/>
              </a:solidFill>
              <a:effectLst/>
              <a:latin typeface="+mn-lt"/>
              <a:ea typeface="+mn-ea"/>
              <a:cs typeface="+mn-cs"/>
            </a:rPr>
            <a:t>千円増と</a:t>
          </a:r>
          <a:r>
            <a:rPr kumimoji="1" lang="ja-JP" altLang="en-US" sz="1100">
              <a:solidFill>
                <a:schemeClr val="dk1"/>
              </a:solidFill>
              <a:effectLst/>
              <a:latin typeface="+mn-lt"/>
              <a:ea typeface="+mn-ea"/>
              <a:cs typeface="+mn-cs"/>
            </a:rPr>
            <a:t>なったことによ</a:t>
          </a:r>
          <a:r>
            <a:rPr kumimoji="1" lang="ja-JP" altLang="ja-JP" sz="1100">
              <a:solidFill>
                <a:schemeClr val="dk1"/>
              </a:solidFill>
              <a:effectLst/>
              <a:latin typeface="+mn-lt"/>
              <a:ea typeface="+mn-ea"/>
              <a:cs typeface="+mn-cs"/>
            </a:rPr>
            <a:t>り、全体では</a:t>
          </a:r>
          <a:r>
            <a:rPr kumimoji="1" lang="en-US" altLang="ja-JP" sz="1100">
              <a:solidFill>
                <a:schemeClr val="dk1"/>
              </a:solidFill>
              <a:effectLst/>
              <a:latin typeface="+mn-lt"/>
              <a:ea typeface="+mn-ea"/>
              <a:cs typeface="+mn-cs"/>
            </a:rPr>
            <a:t>92,034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となった。分母（経常一般財源）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、法人事業税交付金が</a:t>
          </a:r>
          <a:r>
            <a:rPr kumimoji="1" lang="en-US" altLang="ja-JP" sz="1100">
              <a:solidFill>
                <a:schemeClr val="dk1"/>
              </a:solidFill>
              <a:effectLst/>
              <a:latin typeface="+mn-lt"/>
              <a:ea typeface="+mn-ea"/>
              <a:cs typeface="+mn-cs"/>
            </a:rPr>
            <a:t>8,014</a:t>
          </a:r>
          <a:r>
            <a:rPr kumimoji="1" lang="ja-JP" altLang="ja-JP" sz="1100">
              <a:solidFill>
                <a:schemeClr val="dk1"/>
              </a:solidFill>
              <a:effectLst/>
              <a:latin typeface="+mn-lt"/>
              <a:ea typeface="+mn-ea"/>
              <a:cs typeface="+mn-cs"/>
            </a:rPr>
            <a:t>千円増、</a:t>
          </a:r>
          <a:r>
            <a:rPr kumimoji="1" lang="ja-JP" altLang="en-US" sz="1100">
              <a:solidFill>
                <a:schemeClr val="dk1"/>
              </a:solidFill>
              <a:effectLst/>
              <a:latin typeface="+mn-lt"/>
              <a:ea typeface="+mn-ea"/>
              <a:cs typeface="+mn-cs"/>
            </a:rPr>
            <a:t>株式譲渡所得割交付金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1,890</a:t>
          </a:r>
          <a:r>
            <a:rPr kumimoji="1" lang="ja-JP" altLang="ja-JP" sz="1100">
              <a:solidFill>
                <a:schemeClr val="dk1"/>
              </a:solidFill>
              <a:effectLst/>
              <a:latin typeface="+mn-lt"/>
              <a:ea typeface="+mn-ea"/>
              <a:cs typeface="+mn-cs"/>
            </a:rPr>
            <a:t>千円増となったが、</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15,769</a:t>
          </a:r>
          <a:r>
            <a:rPr kumimoji="1" lang="ja-JP" altLang="ja-JP" sz="1100">
              <a:solidFill>
                <a:schemeClr val="dk1"/>
              </a:solidFill>
              <a:effectLst/>
              <a:latin typeface="+mn-lt"/>
              <a:ea typeface="+mn-ea"/>
              <a:cs typeface="+mn-cs"/>
            </a:rPr>
            <a:t>千円減、</a:t>
          </a:r>
          <a:r>
            <a:rPr kumimoji="1" lang="ja-JP" altLang="en-US" sz="1100">
              <a:solidFill>
                <a:schemeClr val="dk1"/>
              </a:solidFill>
              <a:effectLst/>
              <a:latin typeface="+mn-lt"/>
              <a:ea typeface="+mn-ea"/>
              <a:cs typeface="+mn-cs"/>
            </a:rPr>
            <a:t>町民税</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8,068</a:t>
          </a:r>
          <a:r>
            <a:rPr kumimoji="1" lang="ja-JP" altLang="ja-JP" sz="1100">
              <a:solidFill>
                <a:schemeClr val="dk1"/>
              </a:solidFill>
              <a:effectLst/>
              <a:latin typeface="+mn-lt"/>
              <a:ea typeface="+mn-ea"/>
              <a:cs typeface="+mn-cs"/>
            </a:rPr>
            <a:t>千円減となったことにより、全体で</a:t>
          </a:r>
          <a:r>
            <a:rPr kumimoji="1" lang="en-US" altLang="ja-JP" sz="1100">
              <a:solidFill>
                <a:schemeClr val="dk1"/>
              </a:solidFill>
              <a:effectLst/>
              <a:latin typeface="+mn-lt"/>
              <a:ea typeface="+mn-ea"/>
              <a:cs typeface="+mn-cs"/>
            </a:rPr>
            <a:t>21,384</a:t>
          </a:r>
          <a:r>
            <a:rPr kumimoji="1" lang="ja-JP" altLang="ja-JP" sz="1100">
              <a:solidFill>
                <a:schemeClr val="dk1"/>
              </a:solidFill>
              <a:effectLst/>
              <a:latin typeface="+mn-lt"/>
              <a:ea typeface="+mn-ea"/>
              <a:cs typeface="+mn-cs"/>
            </a:rPr>
            <a:t>千円の減となり、経常収支比率は前年度比で</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ポイント増加した。今後も事務事業の見直し等を行いながら、経常経費の削減に努め、現在の水準を維持していく。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152908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6256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63</xdr:row>
      <xdr:rowOff>61214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5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58801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529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58801</xdr:rowOff>
    </xdr:from>
    <xdr:to>
      <xdr:col>11</xdr:col>
      <xdr:colOff>31750</xdr:colOff>
      <xdr:row>63</xdr:row>
      <xdr:rowOff>97409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6015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8001</xdr:rowOff>
    </xdr:from>
    <xdr:to>
      <xdr:col>11</xdr:col>
      <xdr:colOff>82550</xdr:colOff>
      <xdr:row>63</xdr:row>
      <xdr:rowOff>109601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119778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7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46609</xdr:rowOff>
    </xdr:from>
    <xdr:to>
      <xdr:col>7</xdr:col>
      <xdr:colOff>31750</xdr:colOff>
      <xdr:row>63</xdr:row>
      <xdr:rowOff>148209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158386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人当たり決算額増の主な要因は、</a:t>
          </a:r>
          <a:r>
            <a:rPr kumimoji="1" lang="ja-JP" altLang="en-US" sz="1100">
              <a:solidFill>
                <a:schemeClr val="dk1"/>
              </a:solidFill>
              <a:effectLst/>
              <a:latin typeface="+mn-lt"/>
              <a:ea typeface="+mn-ea"/>
              <a:cs typeface="+mn-cs"/>
            </a:rPr>
            <a:t>欠員の補充採用や給与改定</a:t>
          </a:r>
          <a:r>
            <a:rPr kumimoji="1" lang="ja-JP" altLang="ja-JP" sz="1100">
              <a:solidFill>
                <a:schemeClr val="dk1"/>
              </a:solidFill>
              <a:effectLst/>
              <a:latin typeface="+mn-lt"/>
              <a:ea typeface="+mn-ea"/>
              <a:cs typeface="+mn-cs"/>
            </a:rPr>
            <a:t>に係る人件費及び物件費の増や町税などの基幹系システムの更新による物件費の増である。この他、例年当町は、観光、農林水産施設などの公共施設の管理運営に多額の費用がかかること、また、シカの食害等に係る有害鳥獣捕獲事業委託、森林再生（間伐）事業委託等に係る経費により類似団体より物件費が高くなっている。　</a:t>
          </a:r>
          <a:endParaRPr lang="ja-JP" altLang="ja-JP" sz="1400">
            <a:effectLst/>
          </a:endParaRPr>
        </a:p>
        <a:p>
          <a:r>
            <a:rPr kumimoji="1" lang="ja-JP" altLang="ja-JP" sz="1100">
              <a:solidFill>
                <a:schemeClr val="dk1"/>
              </a:solidFill>
              <a:effectLst/>
              <a:latin typeface="+mn-lt"/>
              <a:ea typeface="+mn-ea"/>
              <a:cs typeface="+mn-cs"/>
            </a:rPr>
            <a:t>　また、人口１人当たりの額が大きい要因として、人口減少も影響している。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143587</xdr:rowOff>
    </xdr:from>
    <xdr:to>
      <xdr:col>23</xdr:col>
      <xdr:colOff>133350</xdr:colOff>
      <xdr:row>81</xdr:row>
      <xdr:rowOff>148968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1037"/>
          <a:ext cx="8382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137714</xdr:rowOff>
    </xdr:from>
    <xdr:to>
      <xdr:col>19</xdr:col>
      <xdr:colOff>133350</xdr:colOff>
      <xdr:row>81</xdr:row>
      <xdr:rowOff>143587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5164"/>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128843</xdr:rowOff>
    </xdr:from>
    <xdr:to>
      <xdr:col>15</xdr:col>
      <xdr:colOff>82550</xdr:colOff>
      <xdr:row>81</xdr:row>
      <xdr:rowOff>137714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6293"/>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119125</xdr:rowOff>
    </xdr:from>
    <xdr:to>
      <xdr:col>11</xdr:col>
      <xdr:colOff>31750</xdr:colOff>
      <xdr:row>81</xdr:row>
      <xdr:rowOff>128843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6575"/>
          <a:ext cx="889000" cy="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133248</xdr:rowOff>
    </xdr:from>
    <xdr:to>
      <xdr:col>7</xdr:col>
      <xdr:colOff>31750</xdr:colOff>
      <xdr:row>81</xdr:row>
      <xdr:rowOff>63398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73575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1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98168</xdr:rowOff>
    </xdr:from>
    <xdr:to>
      <xdr:col>23</xdr:col>
      <xdr:colOff>184150</xdr:colOff>
      <xdr:row>82</xdr:row>
      <xdr:rowOff>28318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114695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92787</xdr:rowOff>
    </xdr:from>
    <xdr:to>
      <xdr:col>19</xdr:col>
      <xdr:colOff>184150</xdr:colOff>
      <xdr:row>82</xdr:row>
      <xdr:rowOff>22937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6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86914</xdr:rowOff>
    </xdr:from>
    <xdr:to>
      <xdr:col>15</xdr:col>
      <xdr:colOff>133350</xdr:colOff>
      <xdr:row>82</xdr:row>
      <xdr:rowOff>17064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1841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78043</xdr:rowOff>
    </xdr:from>
    <xdr:to>
      <xdr:col>11</xdr:col>
      <xdr:colOff>82550</xdr:colOff>
      <xdr:row>82</xdr:row>
      <xdr:rowOff>8193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68325</xdr:rowOff>
    </xdr:from>
    <xdr:to>
      <xdr:col>7</xdr:col>
      <xdr:colOff>31750</xdr:colOff>
      <xdr:row>81</xdr:row>
      <xdr:rowOff>169925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154702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ラスパイレス指数について、</a:t>
          </a:r>
          <a:r>
            <a:rPr kumimoji="1" lang="ja-JP" altLang="en-US" sz="1100">
              <a:solidFill>
                <a:schemeClr val="dk1"/>
              </a:solidFill>
              <a:effectLst/>
              <a:latin typeface="+mn-lt"/>
              <a:ea typeface="+mn-ea"/>
              <a:cs typeface="+mn-cs"/>
            </a:rPr>
            <a:t>大卒及び短大卒の初任給号給改定に伴う在職者調整を</a:t>
          </a:r>
          <a:r>
            <a:rPr kumimoji="1" lang="ja-JP" altLang="ja-JP" sz="1100">
              <a:solidFill>
                <a:schemeClr val="dk1"/>
              </a:solidFill>
              <a:effectLst/>
              <a:latin typeface="+mn-lt"/>
              <a:ea typeface="+mn-ea"/>
              <a:cs typeface="+mn-cs"/>
            </a:rPr>
            <a:t>行ったことにより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ポイント増となった。</a:t>
          </a:r>
          <a:r>
            <a:rPr kumimoji="1" lang="ja-JP" altLang="ja-JP" sz="1100" b="0" i="0" baseline="0">
              <a:solidFill>
                <a:schemeClr val="dk1"/>
              </a:solidFill>
              <a:effectLst/>
              <a:latin typeface="+mn-lt"/>
              <a:ea typeface="+mn-ea"/>
              <a:cs typeface="+mn-cs"/>
            </a:rPr>
            <a:t>都表に準じた給料表を適用しており、行政改革の取り組みとして継続的に見直し・対策を講じている</a:t>
          </a:r>
          <a:r>
            <a:rPr kumimoji="1" lang="ja-JP" altLang="en-US" sz="1100" b="0" i="0" baseline="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全国町村平均値、類似団体平均値より高くなっているため、今後も一層給与の適正化に努める。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101346</xdr:rowOff>
    </xdr:from>
    <xdr:to>
      <xdr:col>81</xdr:col>
      <xdr:colOff>44450</xdr:colOff>
      <xdr:row>89</xdr:row>
      <xdr:rowOff>65024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8894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91694</xdr:rowOff>
    </xdr:from>
    <xdr:to>
      <xdr:col>77</xdr:col>
      <xdr:colOff>44450</xdr:colOff>
      <xdr:row>88</xdr:row>
      <xdr:rowOff>101346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792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91694</xdr:rowOff>
    </xdr:from>
    <xdr:to>
      <xdr:col>72</xdr:col>
      <xdr:colOff>203200</xdr:colOff>
      <xdr:row>88</xdr:row>
      <xdr:rowOff>106172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792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106172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35861"/>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130302</xdr:rowOff>
    </xdr:from>
    <xdr:to>
      <xdr:col>68</xdr:col>
      <xdr:colOff>203200</xdr:colOff>
      <xdr:row>88</xdr:row>
      <xdr:rowOff>60452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56151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14224</xdr:rowOff>
    </xdr:from>
    <xdr:to>
      <xdr:col>81</xdr:col>
      <xdr:colOff>95250</xdr:colOff>
      <xdr:row>89</xdr:row>
      <xdr:rowOff>115824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81551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50546</xdr:rowOff>
    </xdr:from>
    <xdr:to>
      <xdr:col>77</xdr:col>
      <xdr:colOff>95250</xdr:colOff>
      <xdr:row>88</xdr:row>
      <xdr:rowOff>152146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136923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2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40894</xdr:rowOff>
    </xdr:from>
    <xdr:to>
      <xdr:col>73</xdr:col>
      <xdr:colOff>44450</xdr:colOff>
      <xdr:row>88</xdr:row>
      <xdr:rowOff>142494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127271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55372</xdr:rowOff>
    </xdr:from>
    <xdr:to>
      <xdr:col>68</xdr:col>
      <xdr:colOff>203200</xdr:colOff>
      <xdr:row>88</xdr:row>
      <xdr:rowOff>156972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141749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前年度から職員数に大きな増減はないため、過疎化に伴う人口減少が数値を押し上げている要因と考えられる。</a:t>
          </a:r>
        </a:p>
        <a:p>
          <a:r>
            <a:rPr kumimoji="1" lang="ja-JP" altLang="en-US" sz="1100">
              <a:latin typeface="+mn-ea"/>
              <a:ea typeface="+mn-ea"/>
            </a:rPr>
            <a:t>　定員管理については、今後も定員管理計画に基づき、適正な定員管理に努める。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35523</xdr:rowOff>
    </xdr:from>
    <xdr:to>
      <xdr:col>81</xdr:col>
      <xdr:colOff>44450</xdr:colOff>
      <xdr:row>59</xdr:row>
      <xdr:rowOff>47359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51073"/>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28859</xdr:rowOff>
    </xdr:from>
    <xdr:to>
      <xdr:col>77</xdr:col>
      <xdr:colOff>44450</xdr:colOff>
      <xdr:row>59</xdr:row>
      <xdr:rowOff>35523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44409"/>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24837</xdr:rowOff>
    </xdr:from>
    <xdr:to>
      <xdr:col>72</xdr:col>
      <xdr:colOff>203200</xdr:colOff>
      <xdr:row>59</xdr:row>
      <xdr:rowOff>28859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4038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22884</xdr:rowOff>
    </xdr:from>
    <xdr:to>
      <xdr:col>68</xdr:col>
      <xdr:colOff>152400</xdr:colOff>
      <xdr:row>59</xdr:row>
      <xdr:rowOff>24837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38434"/>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96768</xdr:rowOff>
    </xdr:from>
    <xdr:to>
      <xdr:col>64</xdr:col>
      <xdr:colOff>152400</xdr:colOff>
      <xdr:row>59</xdr:row>
      <xdr:rowOff>26918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37095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168009</xdr:rowOff>
    </xdr:from>
    <xdr:to>
      <xdr:col>81</xdr:col>
      <xdr:colOff>95250</xdr:colOff>
      <xdr:row>59</xdr:row>
      <xdr:rowOff>98159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13086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156173</xdr:rowOff>
    </xdr:from>
    <xdr:to>
      <xdr:col>77</xdr:col>
      <xdr:colOff>95250</xdr:colOff>
      <xdr:row>59</xdr:row>
      <xdr:rowOff>86323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96500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6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149509</xdr:rowOff>
    </xdr:from>
    <xdr:to>
      <xdr:col>73</xdr:col>
      <xdr:colOff>44450</xdr:colOff>
      <xdr:row>59</xdr:row>
      <xdr:rowOff>79659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89836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6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145487</xdr:rowOff>
    </xdr:from>
    <xdr:to>
      <xdr:col>68</xdr:col>
      <xdr:colOff>203200</xdr:colOff>
      <xdr:row>59</xdr:row>
      <xdr:rowOff>75637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85814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5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143534</xdr:rowOff>
    </xdr:from>
    <xdr:to>
      <xdr:col>64</xdr:col>
      <xdr:colOff>152400</xdr:colOff>
      <xdr:row>59</xdr:row>
      <xdr:rowOff>73684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58461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1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起債依存型の事業計画の見直しにより、平成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年度以降減少に転じ、平成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年度からは類似団体平均値を下回ってきたが、下水道事業に係る償還金の増、組合等の償還金に対する負担金の増により、前年度から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の増。下水道事業に係る企業債の本格的な償還が始まっていることや役場本庁舎の建替えをはじめとする老朽化した公共、公用施設の更新に多額の費用が見込まれ、その財源対策として地方債の活用も今後必要となると考えられることから、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140546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類似団体平均値を下回っており、その主な要因としては、建設事業計画の見直し及び新規発行債の抑制等により、一般会計における地方債現在高及び下水道整備に係る公営企業債等繰入見込額が減額となっていることである。また、充当可能財源である財政調整基金等の基金積立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百万円の積み増しにより充当可能財源の増額を図ることができた。</a:t>
          </a:r>
          <a:endParaRPr lang="ja-JP" altLang="ja-JP">
            <a:effectLst/>
          </a:endParaRPr>
        </a:p>
        <a:p>
          <a:r>
            <a:rPr kumimoji="1" lang="ja-JP" altLang="ja-JP" sz="1100">
              <a:solidFill>
                <a:schemeClr val="dk1"/>
              </a:solidFill>
              <a:effectLst/>
              <a:latin typeface="+mn-lt"/>
              <a:ea typeface="+mn-ea"/>
              <a:cs typeface="+mn-cs"/>
            </a:rPr>
            <a:t>　今後も引き続き行財政改革を推進し、経費節減を図るとともに、新規発行債の抑制等により財政の健全化に努める。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
4,533
225.53
7,385,902
7,098,560
286,575
2,818,816
1,576,240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人件費に係る指数は、前年度と比較して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ポイント上昇し、類似団体平均値との比較で</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ポイント上回る状況となった。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年度については、給与改定等により分子となる一般財源充当分人件費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増額となったため、指数が上昇した。</a:t>
          </a:r>
          <a:endParaRPr lang="ja-JP" altLang="ja-JP" sz="1400">
            <a:effectLst/>
          </a:endParaRPr>
        </a:p>
        <a:p>
          <a:r>
            <a:rPr kumimoji="1" lang="ja-JP" altLang="ja-JP" sz="1100">
              <a:solidFill>
                <a:schemeClr val="dk1"/>
              </a:solidFill>
              <a:effectLst/>
              <a:latin typeface="+mn-lt"/>
              <a:ea typeface="+mn-ea"/>
              <a:cs typeface="+mn-cs"/>
            </a:rPr>
            <a:t>　今後も、給与の適正化、適切な定員管理などに努める。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2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5080</xdr:rowOff>
    </xdr:from>
    <xdr:to>
      <xdr:col>19</xdr:col>
      <xdr:colOff>187325</xdr:colOff>
      <xdr:row>37</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8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5080</xdr:rowOff>
    </xdr:from>
    <xdr:to>
      <xdr:col>15</xdr:col>
      <xdr:colOff>98425</xdr:colOff>
      <xdr:row>37</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8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20320</xdr:rowOff>
    </xdr:from>
    <xdr:to>
      <xdr:col>11</xdr:col>
      <xdr:colOff>9525</xdr:colOff>
      <xdr:row>37</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3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125730</xdr:rowOff>
    </xdr:from>
    <xdr:to>
      <xdr:col>15</xdr:col>
      <xdr:colOff>149225</xdr:colOff>
      <xdr:row>37</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0</xdr:rowOff>
    </xdr:from>
    <xdr:to>
      <xdr:col>11</xdr:col>
      <xdr:colOff>60325</xdr:colOff>
      <xdr:row>37</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140970</xdr:rowOff>
    </xdr:from>
    <xdr:to>
      <xdr:col>6</xdr:col>
      <xdr:colOff>171450</xdr:colOff>
      <xdr:row>37</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ポイント上昇し</a:t>
          </a:r>
          <a:r>
            <a:rPr kumimoji="1" lang="ja-JP" altLang="ja-JP" sz="1100">
              <a:solidFill>
                <a:schemeClr val="dk1"/>
              </a:solidFill>
              <a:effectLst/>
              <a:latin typeface="+mn-lt"/>
              <a:ea typeface="+mn-ea"/>
              <a:cs typeface="+mn-cs"/>
            </a:rPr>
            <a:t>、類似団体平均値との比較では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ポイント下回る数値となっている。</a:t>
          </a:r>
          <a:endParaRPr lang="ja-JP" altLang="ja-JP" sz="1400">
            <a:effectLst/>
          </a:endParaRPr>
        </a:p>
        <a:p>
          <a:r>
            <a:rPr kumimoji="1" lang="ja-JP" altLang="ja-JP" sz="1100">
              <a:solidFill>
                <a:schemeClr val="dk1"/>
              </a:solidFill>
              <a:effectLst/>
              <a:latin typeface="+mn-lt"/>
              <a:ea typeface="+mn-ea"/>
              <a:cs typeface="+mn-cs"/>
            </a:rPr>
            <a:t>　類似団体の平均を下回る結果となっているが、今後も委託事業等の見直しを行うとももに、経常経費の削減に努める。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49276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55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14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147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32529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扶助費に係る指数は、前年度</a:t>
          </a:r>
          <a:r>
            <a:rPr kumimoji="1" lang="ja-JP" altLang="en-US" sz="1100">
              <a:solidFill>
                <a:schemeClr val="dk1"/>
              </a:solidFill>
              <a:effectLst/>
              <a:latin typeface="+mn-lt"/>
              <a:ea typeface="+mn-ea"/>
              <a:cs typeface="+mn-cs"/>
            </a:rPr>
            <a:t>と同数値となり</a:t>
          </a:r>
          <a:r>
            <a:rPr kumimoji="1" lang="ja-JP" altLang="ja-JP" sz="1100">
              <a:solidFill>
                <a:schemeClr val="dk1"/>
              </a:solidFill>
              <a:effectLst/>
              <a:latin typeface="+mn-lt"/>
              <a:ea typeface="+mn-ea"/>
              <a:cs typeface="+mn-cs"/>
            </a:rPr>
            <a:t>、類似団体平均値との比較</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ポイント上回る状況となった。</a:t>
          </a:r>
          <a:endParaRPr lang="ja-JP" altLang="ja-JP" sz="1400">
            <a:effectLst/>
          </a:endParaRPr>
        </a:p>
        <a:p>
          <a:r>
            <a:rPr kumimoji="1" lang="ja-JP" altLang="ja-JP" sz="1100">
              <a:solidFill>
                <a:schemeClr val="dk1"/>
              </a:solidFill>
              <a:effectLst/>
              <a:latin typeface="+mn-lt"/>
              <a:ea typeface="+mn-ea"/>
              <a:cs typeface="+mn-cs"/>
            </a:rPr>
            <a:t>　当町では、ソフト・ハード両面から少子化・若者定住対策に係る各種事業を実施してきたことにより、子育て世帯が増え、保育所措置費を含む児童福祉関連の扶助費（経常経費）が</a:t>
          </a:r>
          <a:r>
            <a:rPr kumimoji="1" lang="ja-JP" altLang="en-US" sz="1100">
              <a:solidFill>
                <a:schemeClr val="dk1"/>
              </a:solidFill>
              <a:effectLst/>
              <a:latin typeface="+mn-lt"/>
              <a:ea typeface="+mn-ea"/>
              <a:cs typeface="+mn-cs"/>
            </a:rPr>
            <a:t>高いことなどから</a:t>
          </a:r>
          <a:r>
            <a:rPr kumimoji="1" lang="ja-JP" altLang="ja-JP" sz="1100">
              <a:solidFill>
                <a:schemeClr val="dk1"/>
              </a:solidFill>
              <a:effectLst/>
              <a:latin typeface="+mn-lt"/>
              <a:ea typeface="+mn-ea"/>
              <a:cs typeface="+mn-cs"/>
            </a:rPr>
            <a:t>、類似団体平均値を上回る状況となっていると考えられる。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52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61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59</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615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59</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、類似団体平均値との比較では</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も高齢化の進行に伴い、後期高齢者医療保険、介護保険の給付費の伸びが予想されること、下水道事業に係る企業債の償還に多額の費用がかかることなどから、一般会計からの繰出金の増加が懸念されるため、特別会計の適正な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8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854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777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17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85107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補助費等に係る経常収支比率については、例年、類似団体平均値を大きく下回る状況となっている。</a:t>
          </a:r>
          <a:endParaRPr lang="ja-JP" altLang="ja-JP" sz="1400">
            <a:effectLst/>
          </a:endParaRPr>
        </a:p>
        <a:p>
          <a:r>
            <a:rPr kumimoji="1" lang="ja-JP" altLang="ja-JP" sz="1100">
              <a:solidFill>
                <a:schemeClr val="dk1"/>
              </a:solidFill>
              <a:effectLst/>
              <a:latin typeface="+mn-lt"/>
              <a:ea typeface="+mn-ea"/>
              <a:cs typeface="+mn-cs"/>
            </a:rPr>
            <a:t>　引き続き補助金・負担金の適正化に努める。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791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5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35</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70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21353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公債費に係る比率については、前年度と比較して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し、類似団体と比較して</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ポイント下回った。</a:t>
          </a:r>
          <a:endParaRPr lang="ja-JP" altLang="ja-JP">
            <a:effectLst/>
          </a:endParaRPr>
        </a:p>
        <a:p>
          <a:r>
            <a:rPr kumimoji="1" lang="ja-JP" altLang="ja-JP" sz="1100">
              <a:solidFill>
                <a:schemeClr val="dk1"/>
              </a:solidFill>
              <a:effectLst/>
              <a:latin typeface="+mn-lt"/>
              <a:ea typeface="+mn-ea"/>
              <a:cs typeface="+mn-cs"/>
            </a:rPr>
            <a:t>　今後も健全な財政運営のため、事業費の削減に努めるとともに、将来の負担を考慮した地方債の計画的な活用に努める。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85090</xdr:rowOff>
    </xdr:from>
    <xdr:to>
      <xdr:col>24</xdr:col>
      <xdr:colOff>25400</xdr:colOff>
      <xdr:row>74</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7723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74</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783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783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34290</xdr:rowOff>
    </xdr:from>
    <xdr:to>
      <xdr:col>24</xdr:col>
      <xdr:colOff>76200</xdr:colOff>
      <xdr:row>74</xdr:row>
      <xdr:rowOff>135890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50817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公債費以外に係る経常収支比率は、前年度と比較して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ポイント上昇した。類似団体平均値との比較で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同水準である。</a:t>
          </a:r>
          <a:endParaRPr lang="ja-JP" altLang="ja-JP" sz="1400">
            <a:effectLst/>
          </a:endParaRPr>
        </a:p>
        <a:p>
          <a:r>
            <a:rPr kumimoji="1" lang="ja-JP" altLang="ja-JP" sz="1100">
              <a:solidFill>
                <a:schemeClr val="dk1"/>
              </a:solidFill>
              <a:effectLst/>
              <a:latin typeface="+mn-lt"/>
              <a:ea typeface="+mn-ea"/>
              <a:cs typeface="+mn-cs"/>
            </a:rPr>
            <a:t>　引き続き行財政改革等の取り組みにより、効果的な財政運営に努める。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89444</xdr:rowOff>
    </xdr:from>
    <xdr:to>
      <xdr:col>82</xdr:col>
      <xdr:colOff>107950</xdr:colOff>
      <xdr:row>78</xdr:row>
      <xdr:rowOff>51888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91094"/>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76381</xdr:rowOff>
    </xdr:from>
    <xdr:to>
      <xdr:col>78</xdr:col>
      <xdr:colOff>69850</xdr:colOff>
      <xdr:row>77</xdr:row>
      <xdr:rowOff>89444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78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76381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71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105773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715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xdr:rowOff>
    </xdr:from>
    <xdr:to>
      <xdr:col>82</xdr:col>
      <xdr:colOff>158750</xdr:colOff>
      <xdr:row>78</xdr:row>
      <xdr:rowOff>102688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144615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38644</xdr:rowOff>
    </xdr:from>
    <xdr:to>
      <xdr:col>78</xdr:col>
      <xdr:colOff>120650</xdr:colOff>
      <xdr:row>77</xdr:row>
      <xdr:rowOff>140244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125021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25581</xdr:rowOff>
    </xdr:from>
    <xdr:to>
      <xdr:col>74</xdr:col>
      <xdr:colOff>31750</xdr:colOff>
      <xdr:row>77</xdr:row>
      <xdr:rowOff>127181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111958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54973</xdr:rowOff>
    </xdr:from>
    <xdr:to>
      <xdr:col>65</xdr:col>
      <xdr:colOff>53975</xdr:colOff>
      <xdr:row>77</xdr:row>
      <xdr:rowOff>156573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166750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170905</xdr:rowOff>
    </xdr:from>
    <xdr:to>
      <xdr:col>29</xdr:col>
      <xdr:colOff>127000</xdr:colOff>
      <xdr:row>19</xdr:row>
      <xdr:rowOff>26713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04630"/>
          <a:ext cx="647700" cy="2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26713</xdr:rowOff>
    </xdr:from>
    <xdr:to>
      <xdr:col>26</xdr:col>
      <xdr:colOff>50800</xdr:colOff>
      <xdr:row>19</xdr:row>
      <xdr:rowOff>40310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331888"/>
          <a:ext cx="698500" cy="1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40310</xdr:rowOff>
    </xdr:from>
    <xdr:to>
      <xdr:col>22</xdr:col>
      <xdr:colOff>114300</xdr:colOff>
      <xdr:row>19</xdr:row>
      <xdr:rowOff>50618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45485"/>
          <a:ext cx="698500" cy="1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50618</xdr:rowOff>
    </xdr:from>
    <xdr:to>
      <xdr:col>18</xdr:col>
      <xdr:colOff>177800</xdr:colOff>
      <xdr:row>19</xdr:row>
      <xdr:rowOff>62657</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355793"/>
          <a:ext cx="6985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80534</xdr:rowOff>
    </xdr:from>
    <xdr:to>
      <xdr:col>15</xdr:col>
      <xdr:colOff>101600</xdr:colOff>
      <xdr:row>20</xdr:row>
      <xdr:rowOff>10684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385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166911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4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120105</xdr:rowOff>
    </xdr:from>
    <xdr:to>
      <xdr:col>29</xdr:col>
      <xdr:colOff>177800</xdr:colOff>
      <xdr:row>19</xdr:row>
      <xdr:rowOff>50255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5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92182</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147363</xdr:rowOff>
    </xdr:from>
    <xdr:to>
      <xdr:col>26</xdr:col>
      <xdr:colOff>101600</xdr:colOff>
      <xdr:row>19</xdr:row>
      <xdr:rowOff>77513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8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62290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67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160960</xdr:rowOff>
    </xdr:from>
    <xdr:to>
      <xdr:col>22</xdr:col>
      <xdr:colOff>165100</xdr:colOff>
      <xdr:row>19</xdr:row>
      <xdr:rowOff>91110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9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75887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8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171268</xdr:rowOff>
    </xdr:from>
    <xdr:to>
      <xdr:col>19</xdr:col>
      <xdr:colOff>38100</xdr:colOff>
      <xdr:row>19</xdr:row>
      <xdr:rowOff>101418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04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86195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9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11857</xdr:rowOff>
    </xdr:from>
    <xdr:to>
      <xdr:col>15</xdr:col>
      <xdr:colOff>101600</xdr:colOff>
      <xdr:row>19</xdr:row>
      <xdr:rowOff>113457</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1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123634</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08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68734</xdr:rowOff>
    </xdr:from>
    <xdr:to>
      <xdr:col>29</xdr:col>
      <xdr:colOff>127000</xdr:colOff>
      <xdr:row>36</xdr:row>
      <xdr:rowOff>75607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21984"/>
          <a:ext cx="647700" cy="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75607</xdr:rowOff>
    </xdr:from>
    <xdr:to>
      <xdr:col>26</xdr:col>
      <xdr:colOff>50800</xdr:colOff>
      <xdr:row>36</xdr:row>
      <xdr:rowOff>80232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28857"/>
          <a:ext cx="698500" cy="4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80232</xdr:rowOff>
    </xdr:from>
    <xdr:to>
      <xdr:col>22</xdr:col>
      <xdr:colOff>114300</xdr:colOff>
      <xdr:row>36</xdr:row>
      <xdr:rowOff>94649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3482"/>
          <a:ext cx="698500" cy="1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94649</xdr:rowOff>
    </xdr:from>
    <xdr:to>
      <xdr:col>18</xdr:col>
      <xdr:colOff>177800</xdr:colOff>
      <xdr:row>36</xdr:row>
      <xdr:rowOff>99012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47899"/>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52010</xdr:rowOff>
    </xdr:from>
    <xdr:to>
      <xdr:col>15</xdr:col>
      <xdr:colOff>101600</xdr:colOff>
      <xdr:row>36</xdr:row>
      <xdr:rowOff>153610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138387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9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17934</xdr:rowOff>
    </xdr:from>
    <xdr:to>
      <xdr:col>29</xdr:col>
      <xdr:colOff>177800</xdr:colOff>
      <xdr:row>36</xdr:row>
      <xdr:rowOff>119534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71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332911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24807</xdr:rowOff>
    </xdr:from>
    <xdr:to>
      <xdr:col>26</xdr:col>
      <xdr:colOff>101600</xdr:colOff>
      <xdr:row>36</xdr:row>
      <xdr:rowOff>126407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7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111184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64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29432</xdr:rowOff>
    </xdr:from>
    <xdr:to>
      <xdr:col>22</xdr:col>
      <xdr:colOff>165100</xdr:colOff>
      <xdr:row>36</xdr:row>
      <xdr:rowOff>131032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115809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6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43849</xdr:rowOff>
    </xdr:from>
    <xdr:to>
      <xdr:col>19</xdr:col>
      <xdr:colOff>38100</xdr:colOff>
      <xdr:row>36</xdr:row>
      <xdr:rowOff>145449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9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130226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48212</xdr:rowOff>
    </xdr:from>
    <xdr:to>
      <xdr:col>15</xdr:col>
      <xdr:colOff>101600</xdr:colOff>
      <xdr:row>36</xdr:row>
      <xdr:rowOff>149812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159989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7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
4,533
225.53
7,385,902
7,098,560
286,575
2,818,816
1,576,240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57332</xdr:rowOff>
    </xdr:from>
    <xdr:to>
      <xdr:col>24</xdr:col>
      <xdr:colOff>63500</xdr:colOff>
      <xdr:row>37</xdr:row>
      <xdr:rowOff>84018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00982"/>
          <a:ext cx="838200" cy="2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84018</xdr:rowOff>
    </xdr:from>
    <xdr:to>
      <xdr:col>19</xdr:col>
      <xdr:colOff>177800</xdr:colOff>
      <xdr:row>37</xdr:row>
      <xdr:rowOff>101127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27668"/>
          <a:ext cx="889000" cy="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101127</xdr:rowOff>
    </xdr:from>
    <xdr:to>
      <xdr:col>15</xdr:col>
      <xdr:colOff>50800</xdr:colOff>
      <xdr:row>37</xdr:row>
      <xdr:rowOff>115462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44777"/>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115462</xdr:rowOff>
    </xdr:from>
    <xdr:to>
      <xdr:col>10</xdr:col>
      <xdr:colOff>114300</xdr:colOff>
      <xdr:row>37</xdr:row>
      <xdr:rowOff>159309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5911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22998</xdr:rowOff>
    </xdr:from>
    <xdr:to>
      <xdr:col>6</xdr:col>
      <xdr:colOff>38100</xdr:colOff>
      <xdr:row>38</xdr:row>
      <xdr:rowOff>124598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115725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6532</xdr:rowOff>
    </xdr:from>
    <xdr:to>
      <xdr:col>24</xdr:col>
      <xdr:colOff>114300</xdr:colOff>
      <xdr:row>37</xdr:row>
      <xdr:rowOff>108132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156409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33218</xdr:rowOff>
    </xdr:from>
    <xdr:to>
      <xdr:col>20</xdr:col>
      <xdr:colOff>38100</xdr:colOff>
      <xdr:row>37</xdr:row>
      <xdr:rowOff>134818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125945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6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50327</xdr:rowOff>
    </xdr:from>
    <xdr:to>
      <xdr:col>15</xdr:col>
      <xdr:colOff>101600</xdr:colOff>
      <xdr:row>37</xdr:row>
      <xdr:rowOff>151927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143054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8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64662</xdr:rowOff>
    </xdr:from>
    <xdr:to>
      <xdr:col>10</xdr:col>
      <xdr:colOff>165100</xdr:colOff>
      <xdr:row>37</xdr:row>
      <xdr:rowOff>166262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157389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0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108509</xdr:rowOff>
    </xdr:from>
    <xdr:to>
      <xdr:col>6</xdr:col>
      <xdr:colOff>38100</xdr:colOff>
      <xdr:row>38</xdr:row>
      <xdr:rowOff>38659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55186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2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1716</xdr:rowOff>
    </xdr:from>
    <xdr:to>
      <xdr:col>24</xdr:col>
      <xdr:colOff>63500</xdr:colOff>
      <xdr:row>57</xdr:row>
      <xdr:rowOff>3632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74366"/>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1716</xdr:rowOff>
    </xdr:from>
    <xdr:to>
      <xdr:col>19</xdr:col>
      <xdr:colOff>177800</xdr:colOff>
      <xdr:row>57</xdr:row>
      <xdr:rowOff>3911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7436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3911</xdr:rowOff>
    </xdr:from>
    <xdr:to>
      <xdr:col>15</xdr:col>
      <xdr:colOff>50800</xdr:colOff>
      <xdr:row>57</xdr:row>
      <xdr:rowOff>9003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6561"/>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8277</xdr:rowOff>
    </xdr:from>
    <xdr:to>
      <xdr:col>10</xdr:col>
      <xdr:colOff>114300</xdr:colOff>
      <xdr:row>57</xdr:row>
      <xdr:rowOff>9003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80927"/>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73485</xdr:rowOff>
    </xdr:from>
    <xdr:to>
      <xdr:col>6</xdr:col>
      <xdr:colOff>38100</xdr:colOff>
      <xdr:row>58</xdr:row>
      <xdr:rowOff>3635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166212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3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124282</xdr:rowOff>
    </xdr:from>
    <xdr:to>
      <xdr:col>24</xdr:col>
      <xdr:colOff>114300</xdr:colOff>
      <xdr:row>57</xdr:row>
      <xdr:rowOff>54432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147159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7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122366</xdr:rowOff>
    </xdr:from>
    <xdr:to>
      <xdr:col>20</xdr:col>
      <xdr:colOff>38100</xdr:colOff>
      <xdr:row>57</xdr:row>
      <xdr:rowOff>52516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69043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124561</xdr:rowOff>
    </xdr:from>
    <xdr:to>
      <xdr:col>15</xdr:col>
      <xdr:colOff>101600</xdr:colOff>
      <xdr:row>57</xdr:row>
      <xdr:rowOff>54711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71238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129653</xdr:rowOff>
    </xdr:from>
    <xdr:to>
      <xdr:col>10</xdr:col>
      <xdr:colOff>165100</xdr:colOff>
      <xdr:row>57</xdr:row>
      <xdr:rowOff>59803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76330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128927</xdr:rowOff>
    </xdr:from>
    <xdr:to>
      <xdr:col>6</xdr:col>
      <xdr:colOff>38100</xdr:colOff>
      <xdr:row>57</xdr:row>
      <xdr:rowOff>59077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75604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0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50780</xdr:rowOff>
    </xdr:from>
    <xdr:to>
      <xdr:col>24</xdr:col>
      <xdr:colOff>63500</xdr:colOff>
      <xdr:row>78</xdr:row>
      <xdr:rowOff>51763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23880"/>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50780</xdr:rowOff>
    </xdr:from>
    <xdr:to>
      <xdr:col>19</xdr:col>
      <xdr:colOff>177800</xdr:colOff>
      <xdr:row>78</xdr:row>
      <xdr:rowOff>53372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388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53372</xdr:rowOff>
    </xdr:from>
    <xdr:to>
      <xdr:col>15</xdr:col>
      <xdr:colOff>50800</xdr:colOff>
      <xdr:row>78</xdr:row>
      <xdr:rowOff>83753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26472"/>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83753</xdr:rowOff>
    </xdr:from>
    <xdr:to>
      <xdr:col>10</xdr:col>
      <xdr:colOff>114300</xdr:colOff>
      <xdr:row>78</xdr:row>
      <xdr:rowOff>89308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6853"/>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48406</xdr:rowOff>
    </xdr:from>
    <xdr:to>
      <xdr:col>6</xdr:col>
      <xdr:colOff>38100</xdr:colOff>
      <xdr:row>78</xdr:row>
      <xdr:rowOff>150006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42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141133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51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963</xdr:rowOff>
    </xdr:from>
    <xdr:to>
      <xdr:col>24</xdr:col>
      <xdr:colOff>114300</xdr:colOff>
      <xdr:row>78</xdr:row>
      <xdr:rowOff>102563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171430</xdr:rowOff>
    </xdr:from>
    <xdr:to>
      <xdr:col>20</xdr:col>
      <xdr:colOff>38100</xdr:colOff>
      <xdr:row>78</xdr:row>
      <xdr:rowOff>101580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92707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2572</xdr:rowOff>
    </xdr:from>
    <xdr:to>
      <xdr:col>15</xdr:col>
      <xdr:colOff>101600</xdr:colOff>
      <xdr:row>78</xdr:row>
      <xdr:rowOff>104172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95299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32953</xdr:rowOff>
    </xdr:from>
    <xdr:to>
      <xdr:col>10</xdr:col>
      <xdr:colOff>165100</xdr:colOff>
      <xdr:row>78</xdr:row>
      <xdr:rowOff>134553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125680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38508</xdr:rowOff>
    </xdr:from>
    <xdr:to>
      <xdr:col>6</xdr:col>
      <xdr:colOff>38100</xdr:colOff>
      <xdr:row>78</xdr:row>
      <xdr:rowOff>140108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156635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1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156358</xdr:rowOff>
    </xdr:from>
    <xdr:to>
      <xdr:col>24</xdr:col>
      <xdr:colOff>63500</xdr:colOff>
      <xdr:row>94</xdr:row>
      <xdr:rowOff>82077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01208"/>
          <a:ext cx="838200" cy="9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8689</xdr:rowOff>
    </xdr:from>
    <xdr:to>
      <xdr:col>19</xdr:col>
      <xdr:colOff>177800</xdr:colOff>
      <xdr:row>94</xdr:row>
      <xdr:rowOff>82077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124989"/>
          <a:ext cx="8890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8689</xdr:rowOff>
    </xdr:from>
    <xdr:to>
      <xdr:col>15</xdr:col>
      <xdr:colOff>50800</xdr:colOff>
      <xdr:row>95</xdr:row>
      <xdr:rowOff>42819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24989"/>
          <a:ext cx="889000" cy="2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42819</xdr:rowOff>
    </xdr:from>
    <xdr:to>
      <xdr:col>10</xdr:col>
      <xdr:colOff>114300</xdr:colOff>
      <xdr:row>95</xdr:row>
      <xdr:rowOff>57290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30569"/>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105558</xdr:rowOff>
    </xdr:from>
    <xdr:to>
      <xdr:col>24</xdr:col>
      <xdr:colOff>114300</xdr:colOff>
      <xdr:row>94</xdr:row>
      <xdr:rowOff>35708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0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128435</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31277</xdr:rowOff>
    </xdr:from>
    <xdr:to>
      <xdr:col>20</xdr:col>
      <xdr:colOff>38100</xdr:colOff>
      <xdr:row>94</xdr:row>
      <xdr:rowOff>132877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1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149404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92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129339</xdr:rowOff>
    </xdr:from>
    <xdr:to>
      <xdr:col>15</xdr:col>
      <xdr:colOff>101600</xdr:colOff>
      <xdr:row>94</xdr:row>
      <xdr:rowOff>59489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0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76016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84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163469</xdr:rowOff>
    </xdr:from>
    <xdr:to>
      <xdr:col>10</xdr:col>
      <xdr:colOff>165100</xdr:colOff>
      <xdr:row>95</xdr:row>
      <xdr:rowOff>93619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110146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6490</xdr:rowOff>
    </xdr:from>
    <xdr:to>
      <xdr:col>6</xdr:col>
      <xdr:colOff>38100</xdr:colOff>
      <xdr:row>95</xdr:row>
      <xdr:rowOff>108090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2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124617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98253</xdr:rowOff>
    </xdr:from>
    <xdr:to>
      <xdr:col>55</xdr:col>
      <xdr:colOff>0</xdr:colOff>
      <xdr:row>37</xdr:row>
      <xdr:rowOff>127988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41903"/>
          <a:ext cx="8382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98253</xdr:rowOff>
    </xdr:from>
    <xdr:to>
      <xdr:col>50</xdr:col>
      <xdr:colOff>114300</xdr:colOff>
      <xdr:row>37</xdr:row>
      <xdr:rowOff>146553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1903"/>
          <a:ext cx="8890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47104</xdr:rowOff>
    </xdr:from>
    <xdr:to>
      <xdr:col>45</xdr:col>
      <xdr:colOff>177800</xdr:colOff>
      <xdr:row>37</xdr:row>
      <xdr:rowOff>146553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90754"/>
          <a:ext cx="889000" cy="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47104</xdr:rowOff>
    </xdr:from>
    <xdr:to>
      <xdr:col>41</xdr:col>
      <xdr:colOff>50800</xdr:colOff>
      <xdr:row>37</xdr:row>
      <xdr:rowOff>166499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90754"/>
          <a:ext cx="889000" cy="1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155773</xdr:rowOff>
    </xdr:from>
    <xdr:to>
      <xdr:col>36</xdr:col>
      <xdr:colOff>165100</xdr:colOff>
      <xdr:row>38</xdr:row>
      <xdr:rowOff>85923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9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77050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9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77188</xdr:rowOff>
    </xdr:from>
    <xdr:to>
      <xdr:col>55</xdr:col>
      <xdr:colOff>50800</xdr:colOff>
      <xdr:row>38</xdr:row>
      <xdr:rowOff>7338</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47453</xdr:rowOff>
    </xdr:from>
    <xdr:to>
      <xdr:col>50</xdr:col>
      <xdr:colOff>165100</xdr:colOff>
      <xdr:row>37</xdr:row>
      <xdr:rowOff>149053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165580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6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95753</xdr:rowOff>
    </xdr:from>
    <xdr:to>
      <xdr:col>46</xdr:col>
      <xdr:colOff>38100</xdr:colOff>
      <xdr:row>38</xdr:row>
      <xdr:rowOff>25904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394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17030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3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167754</xdr:rowOff>
    </xdr:from>
    <xdr:to>
      <xdr:col>41</xdr:col>
      <xdr:colOff>101600</xdr:colOff>
      <xdr:row>37</xdr:row>
      <xdr:rowOff>97904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89031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3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115699</xdr:rowOff>
    </xdr:from>
    <xdr:to>
      <xdr:col>36</xdr:col>
      <xdr:colOff>165100</xdr:colOff>
      <xdr:row>38</xdr:row>
      <xdr:rowOff>45849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62376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75533</xdr:rowOff>
    </xdr:from>
    <xdr:to>
      <xdr:col>55</xdr:col>
      <xdr:colOff>0</xdr:colOff>
      <xdr:row>58</xdr:row>
      <xdr:rowOff>98780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19633"/>
          <a:ext cx="838200" cy="2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98780</xdr:rowOff>
    </xdr:from>
    <xdr:to>
      <xdr:col>50</xdr:col>
      <xdr:colOff>114300</xdr:colOff>
      <xdr:row>58</xdr:row>
      <xdr:rowOff>104628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42880"/>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104628</xdr:rowOff>
    </xdr:from>
    <xdr:to>
      <xdr:col>45</xdr:col>
      <xdr:colOff>177800</xdr:colOff>
      <xdr:row>58</xdr:row>
      <xdr:rowOff>105630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48728"/>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78725</xdr:rowOff>
    </xdr:from>
    <xdr:to>
      <xdr:col>41</xdr:col>
      <xdr:colOff>50800</xdr:colOff>
      <xdr:row>58</xdr:row>
      <xdr:rowOff>105630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22825"/>
          <a:ext cx="889000" cy="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55721</xdr:rowOff>
    </xdr:from>
    <xdr:to>
      <xdr:col>36</xdr:col>
      <xdr:colOff>165100</xdr:colOff>
      <xdr:row>58</xdr:row>
      <xdr:rowOff>157321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148448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24733</xdr:rowOff>
    </xdr:from>
    <xdr:to>
      <xdr:col>55</xdr:col>
      <xdr:colOff>50800</xdr:colOff>
      <xdr:row>58</xdr:row>
      <xdr:rowOff>126333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47980</xdr:rowOff>
    </xdr:from>
    <xdr:to>
      <xdr:col>50</xdr:col>
      <xdr:colOff>165100</xdr:colOff>
      <xdr:row>58</xdr:row>
      <xdr:rowOff>149580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140707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53828</xdr:rowOff>
    </xdr:from>
    <xdr:to>
      <xdr:col>46</xdr:col>
      <xdr:colOff>38100</xdr:colOff>
      <xdr:row>58</xdr:row>
      <xdr:rowOff>155428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146555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54830</xdr:rowOff>
    </xdr:from>
    <xdr:to>
      <xdr:col>41</xdr:col>
      <xdr:colOff>101600</xdr:colOff>
      <xdr:row>58</xdr:row>
      <xdr:rowOff>156430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147557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9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27925</xdr:rowOff>
    </xdr:from>
    <xdr:to>
      <xdr:col>36</xdr:col>
      <xdr:colOff>165100</xdr:colOff>
      <xdr:row>58</xdr:row>
      <xdr:rowOff>129525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7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146052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4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3011</xdr:rowOff>
    </xdr:from>
    <xdr:to>
      <xdr:col>55</xdr:col>
      <xdr:colOff>0</xdr:colOff>
      <xdr:row>78</xdr:row>
      <xdr:rowOff>98592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76111"/>
          <a:ext cx="838200" cy="9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85706</xdr:rowOff>
    </xdr:from>
    <xdr:to>
      <xdr:col>50</xdr:col>
      <xdr:colOff>114300</xdr:colOff>
      <xdr:row>78</xdr:row>
      <xdr:rowOff>98592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58806"/>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85706</xdr:rowOff>
    </xdr:from>
    <xdr:to>
      <xdr:col>45</xdr:col>
      <xdr:colOff>177800</xdr:colOff>
      <xdr:row>78</xdr:row>
      <xdr:rowOff>97926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58806"/>
          <a:ext cx="889000" cy="1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66661</xdr:rowOff>
    </xdr:from>
    <xdr:to>
      <xdr:col>41</xdr:col>
      <xdr:colOff>50800</xdr:colOff>
      <xdr:row>78</xdr:row>
      <xdr:rowOff>97926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39761"/>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42453</xdr:rowOff>
    </xdr:from>
    <xdr:to>
      <xdr:col>36</xdr:col>
      <xdr:colOff>165100</xdr:colOff>
      <xdr:row>78</xdr:row>
      <xdr:rowOff>144053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4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135180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5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123661</xdr:rowOff>
    </xdr:from>
    <xdr:to>
      <xdr:col>55</xdr:col>
      <xdr:colOff>50800</xdr:colOff>
      <xdr:row>78</xdr:row>
      <xdr:rowOff>53811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146538</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7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47792</xdr:rowOff>
    </xdr:from>
    <xdr:to>
      <xdr:col>50</xdr:col>
      <xdr:colOff>165100</xdr:colOff>
      <xdr:row>78</xdr:row>
      <xdr:rowOff>149392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140519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34906</xdr:rowOff>
    </xdr:from>
    <xdr:to>
      <xdr:col>46</xdr:col>
      <xdr:colOff>38100</xdr:colOff>
      <xdr:row>78</xdr:row>
      <xdr:rowOff>136506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127633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47126</xdr:rowOff>
    </xdr:from>
    <xdr:to>
      <xdr:col>41</xdr:col>
      <xdr:colOff>101600</xdr:colOff>
      <xdr:row>78</xdr:row>
      <xdr:rowOff>148726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139853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15861</xdr:rowOff>
    </xdr:from>
    <xdr:to>
      <xdr:col>36</xdr:col>
      <xdr:colOff>165100</xdr:colOff>
      <xdr:row>78</xdr:row>
      <xdr:rowOff>117461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133988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110927</xdr:rowOff>
    </xdr:from>
    <xdr:to>
      <xdr:col>55</xdr:col>
      <xdr:colOff>0</xdr:colOff>
      <xdr:row>98</xdr:row>
      <xdr:rowOff>115106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13027"/>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110927</xdr:rowOff>
    </xdr:from>
    <xdr:to>
      <xdr:col>50</xdr:col>
      <xdr:colOff>114300</xdr:colOff>
      <xdr:row>98</xdr:row>
      <xdr:rowOff>118365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13027"/>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118365</xdr:rowOff>
    </xdr:from>
    <xdr:to>
      <xdr:col>45</xdr:col>
      <xdr:colOff>177800</xdr:colOff>
      <xdr:row>98</xdr:row>
      <xdr:rowOff>121155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20465"/>
          <a:ext cx="88900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103536</xdr:rowOff>
    </xdr:from>
    <xdr:to>
      <xdr:col>41</xdr:col>
      <xdr:colOff>50800</xdr:colOff>
      <xdr:row>98</xdr:row>
      <xdr:rowOff>121155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05636"/>
          <a:ext cx="8890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71016</xdr:rowOff>
    </xdr:from>
    <xdr:to>
      <xdr:col>36</xdr:col>
      <xdr:colOff>165100</xdr:colOff>
      <xdr:row>99</xdr:row>
      <xdr:rowOff>1166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7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163743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05111" y="169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64306</xdr:rowOff>
    </xdr:from>
    <xdr:to>
      <xdr:col>55</xdr:col>
      <xdr:colOff>50800</xdr:colOff>
      <xdr:row>98</xdr:row>
      <xdr:rowOff>165906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60127</xdr:rowOff>
    </xdr:from>
    <xdr:to>
      <xdr:col>50</xdr:col>
      <xdr:colOff>165100</xdr:colOff>
      <xdr:row>98</xdr:row>
      <xdr:rowOff>161727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152854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67565</xdr:rowOff>
    </xdr:from>
    <xdr:to>
      <xdr:col>46</xdr:col>
      <xdr:colOff>38100</xdr:colOff>
      <xdr:row>98</xdr:row>
      <xdr:rowOff>169165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160292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70355</xdr:rowOff>
    </xdr:from>
    <xdr:to>
      <xdr:col>41</xdr:col>
      <xdr:colOff>101600</xdr:colOff>
      <xdr:row>99</xdr:row>
      <xdr:rowOff>505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163082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52736</xdr:rowOff>
    </xdr:from>
    <xdr:to>
      <xdr:col>36</xdr:col>
      <xdr:colOff>165100</xdr:colOff>
      <xdr:row>98</xdr:row>
      <xdr:rowOff>154336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170863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106473</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21573"/>
          <a:ext cx="838200" cy="10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151972</xdr:rowOff>
    </xdr:from>
    <xdr:to>
      <xdr:col>81</xdr:col>
      <xdr:colOff>50800</xdr:colOff>
      <xdr:row>38</xdr:row>
      <xdr:rowOff>106473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495622"/>
          <a:ext cx="889000" cy="1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57831</xdr:rowOff>
    </xdr:from>
    <xdr:to>
      <xdr:col>76</xdr:col>
      <xdr:colOff>114300</xdr:colOff>
      <xdr:row>37</xdr:row>
      <xdr:rowOff>151972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401481"/>
          <a:ext cx="889000" cy="9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57831</xdr:rowOff>
    </xdr:from>
    <xdr:to>
      <xdr:col>71</xdr:col>
      <xdr:colOff>177800</xdr:colOff>
      <xdr:row>37</xdr:row>
      <xdr:rowOff>157016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401481"/>
          <a:ext cx="889000" cy="9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116862</xdr:rowOff>
    </xdr:from>
    <xdr:to>
      <xdr:col>67</xdr:col>
      <xdr:colOff>101600</xdr:colOff>
      <xdr:row>39</xdr:row>
      <xdr:rowOff>47012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3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38139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55673</xdr:rowOff>
    </xdr:from>
    <xdr:to>
      <xdr:col>81</xdr:col>
      <xdr:colOff>101600</xdr:colOff>
      <xdr:row>38</xdr:row>
      <xdr:rowOff>157273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2350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101172</xdr:rowOff>
    </xdr:from>
    <xdr:to>
      <xdr:col>76</xdr:col>
      <xdr:colOff>165100</xdr:colOff>
      <xdr:row>38</xdr:row>
      <xdr:rowOff>31322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47849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7031</xdr:rowOff>
    </xdr:from>
    <xdr:to>
      <xdr:col>72</xdr:col>
      <xdr:colOff>38100</xdr:colOff>
      <xdr:row>37</xdr:row>
      <xdr:rowOff>108631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3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125158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1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106216</xdr:rowOff>
    </xdr:from>
    <xdr:to>
      <xdr:col>67</xdr:col>
      <xdr:colOff>101600</xdr:colOff>
      <xdr:row>38</xdr:row>
      <xdr:rowOff>36367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49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52893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2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132671</xdr:rowOff>
    </xdr:from>
    <xdr:to>
      <xdr:col>85</xdr:col>
      <xdr:colOff>127000</xdr:colOff>
      <xdr:row>78</xdr:row>
      <xdr:rowOff>134153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505771"/>
          <a:ext cx="8382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132671</xdr:rowOff>
    </xdr:from>
    <xdr:to>
      <xdr:col>81</xdr:col>
      <xdr:colOff>50800</xdr:colOff>
      <xdr:row>78</xdr:row>
      <xdr:rowOff>133665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505771"/>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133665</xdr:rowOff>
    </xdr:from>
    <xdr:to>
      <xdr:col>76</xdr:col>
      <xdr:colOff>114300</xdr:colOff>
      <xdr:row>78</xdr:row>
      <xdr:rowOff>135395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506765"/>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134979</xdr:rowOff>
    </xdr:from>
    <xdr:to>
      <xdr:col>71</xdr:col>
      <xdr:colOff>177800</xdr:colOff>
      <xdr:row>78</xdr:row>
      <xdr:rowOff>135395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508079"/>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28673</xdr:rowOff>
    </xdr:from>
    <xdr:to>
      <xdr:col>67</xdr:col>
      <xdr:colOff>101600</xdr:colOff>
      <xdr:row>78</xdr:row>
      <xdr:rowOff>130273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146800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83353</xdr:rowOff>
    </xdr:from>
    <xdr:to>
      <xdr:col>85</xdr:col>
      <xdr:colOff>177800</xdr:colOff>
      <xdr:row>79</xdr:row>
      <xdr:rowOff>13503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169730</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81871</xdr:rowOff>
    </xdr:from>
    <xdr:to>
      <xdr:col>81</xdr:col>
      <xdr:colOff>101600</xdr:colOff>
      <xdr:row>79</xdr:row>
      <xdr:rowOff>12021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3148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82865</xdr:rowOff>
    </xdr:from>
    <xdr:to>
      <xdr:col>76</xdr:col>
      <xdr:colOff>165100</xdr:colOff>
      <xdr:row>79</xdr:row>
      <xdr:rowOff>13015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84595</xdr:rowOff>
    </xdr:from>
    <xdr:to>
      <xdr:col>72</xdr:col>
      <xdr:colOff>38100</xdr:colOff>
      <xdr:row>79</xdr:row>
      <xdr:rowOff>14745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5872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84179</xdr:rowOff>
    </xdr:from>
    <xdr:to>
      <xdr:col>67</xdr:col>
      <xdr:colOff>101600</xdr:colOff>
      <xdr:row>79</xdr:row>
      <xdr:rowOff>14329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5456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169128</xdr:rowOff>
    </xdr:from>
    <xdr:to>
      <xdr:col>85</xdr:col>
      <xdr:colOff>127000</xdr:colOff>
      <xdr:row>98</xdr:row>
      <xdr:rowOff>110790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799778"/>
          <a:ext cx="838200" cy="1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169128</xdr:rowOff>
    </xdr:from>
    <xdr:to>
      <xdr:col>81</xdr:col>
      <xdr:colOff>50800</xdr:colOff>
      <xdr:row>98</xdr:row>
      <xdr:rowOff>28978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799778"/>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28978</xdr:rowOff>
    </xdr:from>
    <xdr:to>
      <xdr:col>76</xdr:col>
      <xdr:colOff>114300</xdr:colOff>
      <xdr:row>98</xdr:row>
      <xdr:rowOff>79400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31078"/>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79400</xdr:rowOff>
    </xdr:from>
    <xdr:to>
      <xdr:col>71</xdr:col>
      <xdr:colOff>177800</xdr:colOff>
      <xdr:row>98</xdr:row>
      <xdr:rowOff>87260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881500"/>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102681</xdr:rowOff>
    </xdr:from>
    <xdr:to>
      <xdr:col>67</xdr:col>
      <xdr:colOff>101600</xdr:colOff>
      <xdr:row>99</xdr:row>
      <xdr:rowOff>32831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90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23958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59990</xdr:rowOff>
    </xdr:from>
    <xdr:to>
      <xdr:col>85</xdr:col>
      <xdr:colOff>177800</xdr:colOff>
      <xdr:row>98</xdr:row>
      <xdr:rowOff>161590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118328</xdr:rowOff>
    </xdr:from>
    <xdr:to>
      <xdr:col>81</xdr:col>
      <xdr:colOff>101600</xdr:colOff>
      <xdr:row>98</xdr:row>
      <xdr:rowOff>48478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65005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149628</xdr:rowOff>
    </xdr:from>
    <xdr:to>
      <xdr:col>76</xdr:col>
      <xdr:colOff>165100</xdr:colOff>
      <xdr:row>98</xdr:row>
      <xdr:rowOff>79778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70905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7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28600</xdr:rowOff>
    </xdr:from>
    <xdr:to>
      <xdr:col>72</xdr:col>
      <xdr:colOff>38100</xdr:colOff>
      <xdr:row>98</xdr:row>
      <xdr:rowOff>130200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146727</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60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36460</xdr:rowOff>
    </xdr:from>
    <xdr:to>
      <xdr:col>67</xdr:col>
      <xdr:colOff>101600</xdr:colOff>
      <xdr:row>98</xdr:row>
      <xdr:rowOff>138060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154587</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61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76411</xdr:rowOff>
    </xdr:from>
    <xdr:to>
      <xdr:col>116</xdr:col>
      <xdr:colOff>63500</xdr:colOff>
      <xdr:row>38</xdr:row>
      <xdr:rowOff>93719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591511"/>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6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93719</xdr:rowOff>
    </xdr:from>
    <xdr:to>
      <xdr:col>111</xdr:col>
      <xdr:colOff>177800</xdr:colOff>
      <xdr:row>39</xdr:row>
      <xdr:rowOff>83323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08819"/>
          <a:ext cx="889000" cy="16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130475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817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83323</xdr:rowOff>
    </xdr:from>
    <xdr:to>
      <xdr:col>107</xdr:col>
      <xdr:colOff>50800</xdr:colOff>
      <xdr:row>39</xdr:row>
      <xdr:rowOff>83606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769873"/>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83606</xdr:rowOff>
    </xdr:from>
    <xdr:to>
      <xdr:col>102</xdr:col>
      <xdr:colOff>114300</xdr:colOff>
      <xdr:row>39</xdr:row>
      <xdr:rowOff>83758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77015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32218</xdr:rowOff>
    </xdr:from>
    <xdr:to>
      <xdr:col>98</xdr:col>
      <xdr:colOff>38100</xdr:colOff>
      <xdr:row>39</xdr:row>
      <xdr:rowOff>133818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150345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25611</xdr:rowOff>
    </xdr:from>
    <xdr:to>
      <xdr:col>116</xdr:col>
      <xdr:colOff>114300</xdr:colOff>
      <xdr:row>38</xdr:row>
      <xdr:rowOff>127211</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48487</xdr:rowOff>
    </xdr:from>
    <xdr:ext cx="534377"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39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42919</xdr:rowOff>
    </xdr:from>
    <xdr:to>
      <xdr:col>112</xdr:col>
      <xdr:colOff>38100</xdr:colOff>
      <xdr:row>38</xdr:row>
      <xdr:rowOff>144519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161046</xdr:rowOff>
    </xdr:from>
    <xdr:ext cx="534377"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56111" y="63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32523</xdr:rowOff>
    </xdr:from>
    <xdr:to>
      <xdr:col>107</xdr:col>
      <xdr:colOff>101600</xdr:colOff>
      <xdr:row>39</xdr:row>
      <xdr:rowOff>134123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150650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32806</xdr:rowOff>
    </xdr:from>
    <xdr:to>
      <xdr:col>102</xdr:col>
      <xdr:colOff>165100</xdr:colOff>
      <xdr:row>39</xdr:row>
      <xdr:rowOff>134406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125533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81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32958</xdr:rowOff>
    </xdr:from>
    <xdr:to>
      <xdr:col>98</xdr:col>
      <xdr:colOff>38100</xdr:colOff>
      <xdr:row>39</xdr:row>
      <xdr:rowOff>134558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125685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81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134886</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78986"/>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84086</xdr:rowOff>
    </xdr:from>
    <xdr:to>
      <xdr:col>98</xdr:col>
      <xdr:colOff>38100</xdr:colOff>
      <xdr:row>59</xdr:row>
      <xdr:rowOff>14236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5363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2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116559</xdr:rowOff>
    </xdr:from>
    <xdr:to>
      <xdr:col>116</xdr:col>
      <xdr:colOff>63500</xdr:colOff>
      <xdr:row>75</xdr:row>
      <xdr:rowOff>163730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75309"/>
          <a:ext cx="838200" cy="4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163730</xdr:rowOff>
    </xdr:from>
    <xdr:to>
      <xdr:col>111</xdr:col>
      <xdr:colOff>177800</xdr:colOff>
      <xdr:row>76</xdr:row>
      <xdr:rowOff>4170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22480"/>
          <a:ext cx="889000" cy="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4170</xdr:rowOff>
    </xdr:from>
    <xdr:to>
      <xdr:col>107</xdr:col>
      <xdr:colOff>50800</xdr:colOff>
      <xdr:row>76</xdr:row>
      <xdr:rowOff>20687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34370"/>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20687</xdr:rowOff>
    </xdr:from>
    <xdr:to>
      <xdr:col>102</xdr:col>
      <xdr:colOff>114300</xdr:colOff>
      <xdr:row>76</xdr:row>
      <xdr:rowOff>44861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50887"/>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140348</xdr:rowOff>
    </xdr:from>
    <xdr:to>
      <xdr:col>98</xdr:col>
      <xdr:colOff>38100</xdr:colOff>
      <xdr:row>78</xdr:row>
      <xdr:rowOff>70498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61625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65759</xdr:rowOff>
    </xdr:from>
    <xdr:to>
      <xdr:col>116</xdr:col>
      <xdr:colOff>114300</xdr:colOff>
      <xdr:row>75</xdr:row>
      <xdr:rowOff>167359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88636</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7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112929</xdr:rowOff>
    </xdr:from>
    <xdr:to>
      <xdr:col>112</xdr:col>
      <xdr:colOff>38100</xdr:colOff>
      <xdr:row>76</xdr:row>
      <xdr:rowOff>43080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716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59606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4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124820</xdr:rowOff>
    </xdr:from>
    <xdr:to>
      <xdr:col>107</xdr:col>
      <xdr:colOff>101600</xdr:colOff>
      <xdr:row>76</xdr:row>
      <xdr:rowOff>54970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71497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141338</xdr:rowOff>
    </xdr:from>
    <xdr:to>
      <xdr:col>102</xdr:col>
      <xdr:colOff>165100</xdr:colOff>
      <xdr:row>76</xdr:row>
      <xdr:rowOff>71487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00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88015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165511</xdr:rowOff>
    </xdr:from>
    <xdr:to>
      <xdr:col>98</xdr:col>
      <xdr:colOff>38100</xdr:colOff>
      <xdr:row>76</xdr:row>
      <xdr:rowOff>95661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112187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9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団体と比較して一人当たりコストが高い主な項目は、投資及び出資金が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位、扶助費が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位、繰出金が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位となっている。投資及び出資金は、町立病院の整備のために出資金として支出を行ったもの。扶助費は、少子化対策により子育て世帯が増加し、保育所措置費が高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ことによる。繰出金については、下水道整備事業の償還の財源として一般会計からの繰出金に頼らざるを得ないこと、高齢化の進行（高齢化率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％超）に伴い、後期高齢者医療保険、介護保険の給付費が多額となっていることなどから類似団体と比較して高い水準となっている。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
4,533
225.53
7,385,902
7,098,560
286,575
2,818,816
1,576,240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142113</xdr:rowOff>
    </xdr:from>
    <xdr:to>
      <xdr:col>24</xdr:col>
      <xdr:colOff>63500</xdr:colOff>
      <xdr:row>37</xdr:row>
      <xdr:rowOff>146342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5763"/>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146342</xdr:rowOff>
    </xdr:from>
    <xdr:to>
      <xdr:col>19</xdr:col>
      <xdr:colOff>177800</xdr:colOff>
      <xdr:row>37</xdr:row>
      <xdr:rowOff>152705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9992"/>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152705</xdr:rowOff>
    </xdr:from>
    <xdr:to>
      <xdr:col>15</xdr:col>
      <xdr:colOff>50800</xdr:colOff>
      <xdr:row>37</xdr:row>
      <xdr:rowOff>153746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6355"/>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148971</xdr:rowOff>
    </xdr:from>
    <xdr:to>
      <xdr:col>10</xdr:col>
      <xdr:colOff>114300</xdr:colOff>
      <xdr:row>37</xdr:row>
      <xdr:rowOff>153746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2621"/>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42773</xdr:rowOff>
    </xdr:from>
    <xdr:to>
      <xdr:col>6</xdr:col>
      <xdr:colOff>38100</xdr:colOff>
      <xdr:row>38</xdr:row>
      <xdr:rowOff>144373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135500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91313</xdr:rowOff>
    </xdr:from>
    <xdr:to>
      <xdr:col>24</xdr:col>
      <xdr:colOff>114300</xdr:colOff>
      <xdr:row>38</xdr:row>
      <xdr:rowOff>21463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69740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95542</xdr:rowOff>
    </xdr:from>
    <xdr:to>
      <xdr:col>20</xdr:col>
      <xdr:colOff>38100</xdr:colOff>
      <xdr:row>38</xdr:row>
      <xdr:rowOff>25692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16819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101905</xdr:rowOff>
    </xdr:from>
    <xdr:to>
      <xdr:col>15</xdr:col>
      <xdr:colOff>101600</xdr:colOff>
      <xdr:row>38</xdr:row>
      <xdr:rowOff>32055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23182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102946</xdr:rowOff>
    </xdr:from>
    <xdr:to>
      <xdr:col>10</xdr:col>
      <xdr:colOff>165100</xdr:colOff>
      <xdr:row>38</xdr:row>
      <xdr:rowOff>33096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24223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98171</xdr:rowOff>
    </xdr:from>
    <xdr:to>
      <xdr:col>6</xdr:col>
      <xdr:colOff>38100</xdr:colOff>
      <xdr:row>38</xdr:row>
      <xdr:rowOff>28321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44848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64341</xdr:rowOff>
    </xdr:from>
    <xdr:to>
      <xdr:col>24</xdr:col>
      <xdr:colOff>63500</xdr:colOff>
      <xdr:row>58</xdr:row>
      <xdr:rowOff>67628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8441"/>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64341</xdr:rowOff>
    </xdr:from>
    <xdr:to>
      <xdr:col>19</xdr:col>
      <xdr:colOff>177800</xdr:colOff>
      <xdr:row>58</xdr:row>
      <xdr:rowOff>75570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8441"/>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59331</xdr:rowOff>
    </xdr:from>
    <xdr:to>
      <xdr:col>15</xdr:col>
      <xdr:colOff>50800</xdr:colOff>
      <xdr:row>58</xdr:row>
      <xdr:rowOff>75570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3431"/>
          <a:ext cx="889000" cy="1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59331</xdr:rowOff>
    </xdr:from>
    <xdr:to>
      <xdr:col>10</xdr:col>
      <xdr:colOff>114300</xdr:colOff>
      <xdr:row>58</xdr:row>
      <xdr:rowOff>95600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3431"/>
          <a:ext cx="889000" cy="3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50612</xdr:rowOff>
    </xdr:from>
    <xdr:to>
      <xdr:col>6</xdr:col>
      <xdr:colOff>38100</xdr:colOff>
      <xdr:row>58</xdr:row>
      <xdr:rowOff>152212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8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16828</xdr:rowOff>
    </xdr:from>
    <xdr:to>
      <xdr:col>24</xdr:col>
      <xdr:colOff>114300</xdr:colOff>
      <xdr:row>58</xdr:row>
      <xdr:rowOff>118428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13541</xdr:rowOff>
    </xdr:from>
    <xdr:to>
      <xdr:col>20</xdr:col>
      <xdr:colOff>38100</xdr:colOff>
      <xdr:row>58</xdr:row>
      <xdr:rowOff>115141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106268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24770</xdr:rowOff>
    </xdr:from>
    <xdr:to>
      <xdr:col>15</xdr:col>
      <xdr:colOff>101600</xdr:colOff>
      <xdr:row>58</xdr:row>
      <xdr:rowOff>126370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117497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8531</xdr:rowOff>
    </xdr:from>
    <xdr:to>
      <xdr:col>10</xdr:col>
      <xdr:colOff>165100</xdr:colOff>
      <xdr:row>58</xdr:row>
      <xdr:rowOff>110131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101258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44800</xdr:rowOff>
    </xdr:from>
    <xdr:to>
      <xdr:col>6</xdr:col>
      <xdr:colOff>38100</xdr:colOff>
      <xdr:row>58</xdr:row>
      <xdr:rowOff>146400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162927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42630</xdr:rowOff>
    </xdr:from>
    <xdr:to>
      <xdr:col>24</xdr:col>
      <xdr:colOff>63500</xdr:colOff>
      <xdr:row>76</xdr:row>
      <xdr:rowOff>147410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72830"/>
          <a:ext cx="838200" cy="1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130305</xdr:rowOff>
    </xdr:from>
    <xdr:to>
      <xdr:col>19</xdr:col>
      <xdr:colOff>177800</xdr:colOff>
      <xdr:row>76</xdr:row>
      <xdr:rowOff>147410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60505"/>
          <a:ext cx="889000" cy="1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130305</xdr:rowOff>
    </xdr:from>
    <xdr:to>
      <xdr:col>15</xdr:col>
      <xdr:colOff>50800</xdr:colOff>
      <xdr:row>76</xdr:row>
      <xdr:rowOff>157446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60505"/>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34570</xdr:rowOff>
    </xdr:from>
    <xdr:to>
      <xdr:col>10</xdr:col>
      <xdr:colOff>114300</xdr:colOff>
      <xdr:row>76</xdr:row>
      <xdr:rowOff>157446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064770"/>
          <a:ext cx="889000" cy="1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161311</xdr:rowOff>
    </xdr:from>
    <xdr:to>
      <xdr:col>6</xdr:col>
      <xdr:colOff>38100</xdr:colOff>
      <xdr:row>78</xdr:row>
      <xdr:rowOff>91461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6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82588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163280</xdr:rowOff>
    </xdr:from>
    <xdr:to>
      <xdr:col>24</xdr:col>
      <xdr:colOff>114300</xdr:colOff>
      <xdr:row>76</xdr:row>
      <xdr:rowOff>93430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141707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96610</xdr:rowOff>
    </xdr:from>
    <xdr:to>
      <xdr:col>20</xdr:col>
      <xdr:colOff>38100</xdr:colOff>
      <xdr:row>77</xdr:row>
      <xdr:rowOff>26760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17887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79505</xdr:rowOff>
    </xdr:from>
    <xdr:to>
      <xdr:col>15</xdr:col>
      <xdr:colOff>101600</xdr:colOff>
      <xdr:row>77</xdr:row>
      <xdr:rowOff>9655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0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106646</xdr:rowOff>
    </xdr:from>
    <xdr:to>
      <xdr:col>10</xdr:col>
      <xdr:colOff>165100</xdr:colOff>
      <xdr:row>77</xdr:row>
      <xdr:rowOff>36796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3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27923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2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155220</xdr:rowOff>
    </xdr:from>
    <xdr:to>
      <xdr:col>6</xdr:col>
      <xdr:colOff>38100</xdr:colOff>
      <xdr:row>76</xdr:row>
      <xdr:rowOff>85370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101897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8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155386</xdr:rowOff>
    </xdr:from>
    <xdr:to>
      <xdr:col>24</xdr:col>
      <xdr:colOff>63500</xdr:colOff>
      <xdr:row>96</xdr:row>
      <xdr:rowOff>166633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14586"/>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155386</xdr:rowOff>
    </xdr:from>
    <xdr:to>
      <xdr:col>19</xdr:col>
      <xdr:colOff>177800</xdr:colOff>
      <xdr:row>97</xdr:row>
      <xdr:rowOff>37514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614586"/>
          <a:ext cx="8890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37514</xdr:rowOff>
    </xdr:from>
    <xdr:to>
      <xdr:col>15</xdr:col>
      <xdr:colOff>50800</xdr:colOff>
      <xdr:row>97</xdr:row>
      <xdr:rowOff>61508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6816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61508</xdr:rowOff>
    </xdr:from>
    <xdr:to>
      <xdr:col>10</xdr:col>
      <xdr:colOff>114300</xdr:colOff>
      <xdr:row>97</xdr:row>
      <xdr:rowOff>83017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92158"/>
          <a:ext cx="889000" cy="2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95328</xdr:rowOff>
    </xdr:from>
    <xdr:to>
      <xdr:col>6</xdr:col>
      <xdr:colOff>38100</xdr:colOff>
      <xdr:row>98</xdr:row>
      <xdr:rowOff>25478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72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8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115833</xdr:rowOff>
    </xdr:from>
    <xdr:to>
      <xdr:col>24</xdr:col>
      <xdr:colOff>114300</xdr:colOff>
      <xdr:row>97</xdr:row>
      <xdr:rowOff>45983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94260</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5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104586</xdr:rowOff>
    </xdr:from>
    <xdr:to>
      <xdr:col>20</xdr:col>
      <xdr:colOff>38100</xdr:colOff>
      <xdr:row>97</xdr:row>
      <xdr:rowOff>34736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25863</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5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158164</xdr:rowOff>
    </xdr:from>
    <xdr:to>
      <xdr:col>15</xdr:col>
      <xdr:colOff>101600</xdr:colOff>
      <xdr:row>97</xdr:row>
      <xdr:rowOff>88314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79441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1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10708</xdr:rowOff>
    </xdr:from>
    <xdr:to>
      <xdr:col>10</xdr:col>
      <xdr:colOff>165100</xdr:colOff>
      <xdr:row>97</xdr:row>
      <xdr:rowOff>112308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103435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3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32217</xdr:rowOff>
    </xdr:from>
    <xdr:to>
      <xdr:col>6</xdr:col>
      <xdr:colOff>38100</xdr:colOff>
      <xdr:row>97</xdr:row>
      <xdr:rowOff>133817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150344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43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155016</xdr:rowOff>
    </xdr:from>
    <xdr:to>
      <xdr:col>55</xdr:col>
      <xdr:colOff>0</xdr:colOff>
      <xdr:row>38</xdr:row>
      <xdr:rowOff>9189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98666"/>
          <a:ext cx="8382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9189</xdr:rowOff>
    </xdr:from>
    <xdr:to>
      <xdr:col>50</xdr:col>
      <xdr:colOff>114300</xdr:colOff>
      <xdr:row>38</xdr:row>
      <xdr:rowOff>33344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2428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33153</xdr:rowOff>
    </xdr:from>
    <xdr:to>
      <xdr:col>45</xdr:col>
      <xdr:colOff>177800</xdr:colOff>
      <xdr:row>38</xdr:row>
      <xdr:rowOff>33344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482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8236</xdr:rowOff>
    </xdr:from>
    <xdr:to>
      <xdr:col>41</xdr:col>
      <xdr:colOff>50800</xdr:colOff>
      <xdr:row>38</xdr:row>
      <xdr:rowOff>33153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2333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142316</xdr:rowOff>
    </xdr:from>
    <xdr:to>
      <xdr:col>36</xdr:col>
      <xdr:colOff>165100</xdr:colOff>
      <xdr:row>39</xdr:row>
      <xdr:rowOff>72466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63593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104216</xdr:rowOff>
    </xdr:from>
    <xdr:to>
      <xdr:col>55</xdr:col>
      <xdr:colOff>50800</xdr:colOff>
      <xdr:row>38</xdr:row>
      <xdr:rowOff>34366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127093</xdr:rowOff>
    </xdr:from>
    <xdr:ext cx="534377"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129839</xdr:rowOff>
    </xdr:from>
    <xdr:to>
      <xdr:col>50</xdr:col>
      <xdr:colOff>165100</xdr:colOff>
      <xdr:row>38</xdr:row>
      <xdr:rowOff>59989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76516</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72111" y="62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153994</xdr:rowOff>
    </xdr:from>
    <xdr:to>
      <xdr:col>46</xdr:col>
      <xdr:colOff>38100</xdr:colOff>
      <xdr:row>38</xdr:row>
      <xdr:rowOff>84144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7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153803</xdr:rowOff>
    </xdr:from>
    <xdr:to>
      <xdr:col>41</xdr:col>
      <xdr:colOff>101600</xdr:colOff>
      <xdr:row>38</xdr:row>
      <xdr:rowOff>83953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100480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7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128886</xdr:rowOff>
    </xdr:from>
    <xdr:to>
      <xdr:col>36</xdr:col>
      <xdr:colOff>165100</xdr:colOff>
      <xdr:row>38</xdr:row>
      <xdr:rowOff>59036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75563</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05111" y="62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55623</xdr:rowOff>
    </xdr:from>
    <xdr:to>
      <xdr:col>55</xdr:col>
      <xdr:colOff>0</xdr:colOff>
      <xdr:row>58</xdr:row>
      <xdr:rowOff>67566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99723"/>
          <a:ext cx="8382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55623</xdr:rowOff>
    </xdr:from>
    <xdr:to>
      <xdr:col>50</xdr:col>
      <xdr:colOff>114300</xdr:colOff>
      <xdr:row>58</xdr:row>
      <xdr:rowOff>89490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99723"/>
          <a:ext cx="8890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89490</xdr:rowOff>
    </xdr:from>
    <xdr:to>
      <xdr:col>45</xdr:col>
      <xdr:colOff>177800</xdr:colOff>
      <xdr:row>58</xdr:row>
      <xdr:rowOff>109930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3590"/>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73446</xdr:rowOff>
    </xdr:from>
    <xdr:to>
      <xdr:col>41</xdr:col>
      <xdr:colOff>50800</xdr:colOff>
      <xdr:row>58</xdr:row>
      <xdr:rowOff>109930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754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168261</xdr:rowOff>
    </xdr:from>
    <xdr:to>
      <xdr:col>36</xdr:col>
      <xdr:colOff>165100</xdr:colOff>
      <xdr:row>59</xdr:row>
      <xdr:rowOff>98411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1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89538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2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16766</xdr:rowOff>
    </xdr:from>
    <xdr:to>
      <xdr:col>55</xdr:col>
      <xdr:colOff>50800</xdr:colOff>
      <xdr:row>58</xdr:row>
      <xdr:rowOff>118366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39643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1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4823</xdr:rowOff>
    </xdr:from>
    <xdr:to>
      <xdr:col>50</xdr:col>
      <xdr:colOff>165100</xdr:colOff>
      <xdr:row>58</xdr:row>
      <xdr:rowOff>106423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4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122950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2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38690</xdr:rowOff>
    </xdr:from>
    <xdr:to>
      <xdr:col>46</xdr:col>
      <xdr:colOff>38100</xdr:colOff>
      <xdr:row>58</xdr:row>
      <xdr:rowOff>140290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156817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5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59130</xdr:rowOff>
    </xdr:from>
    <xdr:to>
      <xdr:col>41</xdr:col>
      <xdr:colOff>101600</xdr:colOff>
      <xdr:row>58</xdr:row>
      <xdr:rowOff>160730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5807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22646</xdr:rowOff>
    </xdr:from>
    <xdr:to>
      <xdr:col>36</xdr:col>
      <xdr:colOff>165100</xdr:colOff>
      <xdr:row>58</xdr:row>
      <xdr:rowOff>124246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140773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4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42013</xdr:rowOff>
    </xdr:from>
    <xdr:to>
      <xdr:col>55</xdr:col>
      <xdr:colOff>0</xdr:colOff>
      <xdr:row>78</xdr:row>
      <xdr:rowOff>43498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15113"/>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40332</xdr:rowOff>
    </xdr:from>
    <xdr:to>
      <xdr:col>50</xdr:col>
      <xdr:colOff>114300</xdr:colOff>
      <xdr:row>78</xdr:row>
      <xdr:rowOff>43498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13432"/>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40332</xdr:rowOff>
    </xdr:from>
    <xdr:to>
      <xdr:col>45</xdr:col>
      <xdr:colOff>177800</xdr:colOff>
      <xdr:row>78</xdr:row>
      <xdr:rowOff>57215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3432"/>
          <a:ext cx="889000" cy="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57215</xdr:rowOff>
    </xdr:from>
    <xdr:to>
      <xdr:col>41</xdr:col>
      <xdr:colOff>50800</xdr:colOff>
      <xdr:row>78</xdr:row>
      <xdr:rowOff>57589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30315"/>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55818</xdr:rowOff>
    </xdr:from>
    <xdr:to>
      <xdr:col>36</xdr:col>
      <xdr:colOff>165100</xdr:colOff>
      <xdr:row>78</xdr:row>
      <xdr:rowOff>157418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148545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162663</xdr:rowOff>
    </xdr:from>
    <xdr:to>
      <xdr:col>55</xdr:col>
      <xdr:colOff>50800</xdr:colOff>
      <xdr:row>78</xdr:row>
      <xdr:rowOff>92813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122040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164148</xdr:rowOff>
    </xdr:from>
    <xdr:to>
      <xdr:col>50</xdr:col>
      <xdr:colOff>165100</xdr:colOff>
      <xdr:row>78</xdr:row>
      <xdr:rowOff>94298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110825</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4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160982</xdr:rowOff>
    </xdr:from>
    <xdr:to>
      <xdr:col>46</xdr:col>
      <xdr:colOff>38100</xdr:colOff>
      <xdr:row>78</xdr:row>
      <xdr:rowOff>91132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107659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3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6415</xdr:rowOff>
    </xdr:from>
    <xdr:to>
      <xdr:col>41</xdr:col>
      <xdr:colOff>101600</xdr:colOff>
      <xdr:row>78</xdr:row>
      <xdr:rowOff>108015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99142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6789</xdr:rowOff>
    </xdr:from>
    <xdr:to>
      <xdr:col>36</xdr:col>
      <xdr:colOff>165100</xdr:colOff>
      <xdr:row>78</xdr:row>
      <xdr:rowOff>108389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124916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13858</xdr:rowOff>
    </xdr:from>
    <xdr:to>
      <xdr:col>55</xdr:col>
      <xdr:colOff>0</xdr:colOff>
      <xdr:row>98</xdr:row>
      <xdr:rowOff>44182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15958"/>
          <a:ext cx="838200" cy="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36188</xdr:rowOff>
    </xdr:from>
    <xdr:to>
      <xdr:col>50</xdr:col>
      <xdr:colOff>114300</xdr:colOff>
      <xdr:row>98</xdr:row>
      <xdr:rowOff>44182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38288"/>
          <a:ext cx="889000" cy="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36188</xdr:rowOff>
    </xdr:from>
    <xdr:to>
      <xdr:col>45</xdr:col>
      <xdr:colOff>177800</xdr:colOff>
      <xdr:row>98</xdr:row>
      <xdr:rowOff>48921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3828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34717</xdr:rowOff>
    </xdr:from>
    <xdr:to>
      <xdr:col>41</xdr:col>
      <xdr:colOff>50800</xdr:colOff>
      <xdr:row>98</xdr:row>
      <xdr:rowOff>48921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36817"/>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95421</xdr:rowOff>
    </xdr:from>
    <xdr:to>
      <xdr:col>36</xdr:col>
      <xdr:colOff>165100</xdr:colOff>
      <xdr:row>99</xdr:row>
      <xdr:rowOff>25571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16698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9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134508</xdr:rowOff>
    </xdr:from>
    <xdr:to>
      <xdr:col>55</xdr:col>
      <xdr:colOff>50800</xdr:colOff>
      <xdr:row>98</xdr:row>
      <xdr:rowOff>64658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157385</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164832</xdr:rowOff>
    </xdr:from>
    <xdr:to>
      <xdr:col>50</xdr:col>
      <xdr:colOff>165100</xdr:colOff>
      <xdr:row>98</xdr:row>
      <xdr:rowOff>94982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111509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7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156838</xdr:rowOff>
    </xdr:from>
    <xdr:to>
      <xdr:col>46</xdr:col>
      <xdr:colOff>38100</xdr:colOff>
      <xdr:row>98</xdr:row>
      <xdr:rowOff>86988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103515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6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169571</xdr:rowOff>
    </xdr:from>
    <xdr:to>
      <xdr:col>41</xdr:col>
      <xdr:colOff>101600</xdr:colOff>
      <xdr:row>98</xdr:row>
      <xdr:rowOff>99721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116248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155367</xdr:rowOff>
    </xdr:from>
    <xdr:to>
      <xdr:col>36</xdr:col>
      <xdr:colOff>165100</xdr:colOff>
      <xdr:row>98</xdr:row>
      <xdr:rowOff>85517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102044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6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11273</xdr:rowOff>
    </xdr:from>
    <xdr:to>
      <xdr:col>85</xdr:col>
      <xdr:colOff>127000</xdr:colOff>
      <xdr:row>37</xdr:row>
      <xdr:rowOff>13124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54923"/>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13124</xdr:rowOff>
    </xdr:from>
    <xdr:to>
      <xdr:col>81</xdr:col>
      <xdr:colOff>50800</xdr:colOff>
      <xdr:row>37</xdr:row>
      <xdr:rowOff>59928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56774"/>
          <a:ext cx="889000" cy="4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39500</xdr:rowOff>
    </xdr:from>
    <xdr:to>
      <xdr:col>76</xdr:col>
      <xdr:colOff>114300</xdr:colOff>
      <xdr:row>37</xdr:row>
      <xdr:rowOff>59928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83150"/>
          <a:ext cx="8890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71074</xdr:rowOff>
    </xdr:from>
    <xdr:to>
      <xdr:col>71</xdr:col>
      <xdr:colOff>177800</xdr:colOff>
      <xdr:row>37</xdr:row>
      <xdr:rowOff>39500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43274"/>
          <a:ext cx="889000" cy="1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92946</xdr:rowOff>
    </xdr:from>
    <xdr:to>
      <xdr:col>67</xdr:col>
      <xdr:colOff>101600</xdr:colOff>
      <xdr:row>38</xdr:row>
      <xdr:rowOff>23096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131923</xdr:rowOff>
    </xdr:from>
    <xdr:to>
      <xdr:col>85</xdr:col>
      <xdr:colOff>177800</xdr:colOff>
      <xdr:row>37</xdr:row>
      <xdr:rowOff>62073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110350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133774</xdr:rowOff>
    </xdr:from>
    <xdr:to>
      <xdr:col>81</xdr:col>
      <xdr:colOff>101600</xdr:colOff>
      <xdr:row>37</xdr:row>
      <xdr:rowOff>63924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80451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9128</xdr:rowOff>
    </xdr:from>
    <xdr:to>
      <xdr:col>76</xdr:col>
      <xdr:colOff>165100</xdr:colOff>
      <xdr:row>37</xdr:row>
      <xdr:rowOff>110728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5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101855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160150</xdr:rowOff>
    </xdr:from>
    <xdr:to>
      <xdr:col>72</xdr:col>
      <xdr:colOff>38100</xdr:colOff>
      <xdr:row>37</xdr:row>
      <xdr:rowOff>90300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81427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2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20274</xdr:rowOff>
    </xdr:from>
    <xdr:to>
      <xdr:col>67</xdr:col>
      <xdr:colOff>101600</xdr:colOff>
      <xdr:row>36</xdr:row>
      <xdr:rowOff>121874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138401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109724</xdr:rowOff>
    </xdr:from>
    <xdr:to>
      <xdr:col>85</xdr:col>
      <xdr:colOff>127000</xdr:colOff>
      <xdr:row>58</xdr:row>
      <xdr:rowOff>127746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53824"/>
          <a:ext cx="8382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109724</xdr:rowOff>
    </xdr:from>
    <xdr:to>
      <xdr:col>81</xdr:col>
      <xdr:colOff>50800</xdr:colOff>
      <xdr:row>58</xdr:row>
      <xdr:rowOff>132776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53824"/>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128513</xdr:rowOff>
    </xdr:from>
    <xdr:to>
      <xdr:col>76</xdr:col>
      <xdr:colOff>114300</xdr:colOff>
      <xdr:row>58</xdr:row>
      <xdr:rowOff>132776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72613"/>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128513</xdr:rowOff>
    </xdr:from>
    <xdr:to>
      <xdr:col>71</xdr:col>
      <xdr:colOff>177800</xdr:colOff>
      <xdr:row>58</xdr:row>
      <xdr:rowOff>134389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72613"/>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101009</xdr:rowOff>
    </xdr:from>
    <xdr:to>
      <xdr:col>67</xdr:col>
      <xdr:colOff>101600</xdr:colOff>
      <xdr:row>59</xdr:row>
      <xdr:rowOff>31159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4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22286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1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76946</xdr:rowOff>
    </xdr:from>
    <xdr:to>
      <xdr:col>85</xdr:col>
      <xdr:colOff>177800</xdr:colOff>
      <xdr:row>59</xdr:row>
      <xdr:rowOff>7096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58924</xdr:rowOff>
    </xdr:from>
    <xdr:to>
      <xdr:col>81</xdr:col>
      <xdr:colOff>101600</xdr:colOff>
      <xdr:row>58</xdr:row>
      <xdr:rowOff>160524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151651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81976</xdr:rowOff>
    </xdr:from>
    <xdr:to>
      <xdr:col>76</xdr:col>
      <xdr:colOff>165100</xdr:colOff>
      <xdr:row>59</xdr:row>
      <xdr:rowOff>12126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3253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1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77713</xdr:rowOff>
    </xdr:from>
    <xdr:to>
      <xdr:col>72</xdr:col>
      <xdr:colOff>38100</xdr:colOff>
      <xdr:row>59</xdr:row>
      <xdr:rowOff>7863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170440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1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83589</xdr:rowOff>
    </xdr:from>
    <xdr:to>
      <xdr:col>67</xdr:col>
      <xdr:colOff>101600</xdr:colOff>
      <xdr:row>59</xdr:row>
      <xdr:rowOff>13739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30266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0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106473</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79573"/>
          <a:ext cx="838200" cy="10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151972</xdr:rowOff>
    </xdr:from>
    <xdr:to>
      <xdr:col>81</xdr:col>
      <xdr:colOff>50800</xdr:colOff>
      <xdr:row>78</xdr:row>
      <xdr:rowOff>106473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53622"/>
          <a:ext cx="889000" cy="1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57831</xdr:rowOff>
    </xdr:from>
    <xdr:to>
      <xdr:col>76</xdr:col>
      <xdr:colOff>114300</xdr:colOff>
      <xdr:row>77</xdr:row>
      <xdr:rowOff>151972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59481"/>
          <a:ext cx="889000" cy="9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57831</xdr:rowOff>
    </xdr:from>
    <xdr:to>
      <xdr:col>71</xdr:col>
      <xdr:colOff>177800</xdr:colOff>
      <xdr:row>77</xdr:row>
      <xdr:rowOff>157017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259481"/>
          <a:ext cx="889000" cy="9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116861</xdr:rowOff>
    </xdr:from>
    <xdr:to>
      <xdr:col>67</xdr:col>
      <xdr:colOff>101600</xdr:colOff>
      <xdr:row>79</xdr:row>
      <xdr:rowOff>47011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38138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55673</xdr:rowOff>
    </xdr:from>
    <xdr:to>
      <xdr:col>81</xdr:col>
      <xdr:colOff>101600</xdr:colOff>
      <xdr:row>78</xdr:row>
      <xdr:rowOff>157273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2350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101172</xdr:rowOff>
    </xdr:from>
    <xdr:to>
      <xdr:col>76</xdr:col>
      <xdr:colOff>165100</xdr:colOff>
      <xdr:row>78</xdr:row>
      <xdr:rowOff>31322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47849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7031</xdr:rowOff>
    </xdr:from>
    <xdr:to>
      <xdr:col>72</xdr:col>
      <xdr:colOff>38100</xdr:colOff>
      <xdr:row>77</xdr:row>
      <xdr:rowOff>108631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125158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9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106217</xdr:rowOff>
    </xdr:from>
    <xdr:to>
      <xdr:col>67</xdr:col>
      <xdr:colOff>101600</xdr:colOff>
      <xdr:row>78</xdr:row>
      <xdr:rowOff>36367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52894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0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132671</xdr:rowOff>
    </xdr:from>
    <xdr:to>
      <xdr:col>85</xdr:col>
      <xdr:colOff>127000</xdr:colOff>
      <xdr:row>98</xdr:row>
      <xdr:rowOff>134153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34771"/>
          <a:ext cx="8382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132671</xdr:rowOff>
    </xdr:from>
    <xdr:to>
      <xdr:col>81</xdr:col>
      <xdr:colOff>50800</xdr:colOff>
      <xdr:row>98</xdr:row>
      <xdr:rowOff>133665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34771"/>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133665</xdr:rowOff>
    </xdr:from>
    <xdr:to>
      <xdr:col>76</xdr:col>
      <xdr:colOff>114300</xdr:colOff>
      <xdr:row>98</xdr:row>
      <xdr:rowOff>135395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35765"/>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134979</xdr:rowOff>
    </xdr:from>
    <xdr:to>
      <xdr:col>71</xdr:col>
      <xdr:colOff>177800</xdr:colOff>
      <xdr:row>98</xdr:row>
      <xdr:rowOff>135395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37079"/>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28673</xdr:rowOff>
    </xdr:from>
    <xdr:to>
      <xdr:col>67</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83353</xdr:rowOff>
    </xdr:from>
    <xdr:to>
      <xdr:col>85</xdr:col>
      <xdr:colOff>177800</xdr:colOff>
      <xdr:row>99</xdr:row>
      <xdr:rowOff>13503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169730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81871</xdr:rowOff>
    </xdr:from>
    <xdr:to>
      <xdr:col>81</xdr:col>
      <xdr:colOff>101600</xdr:colOff>
      <xdr:row>99</xdr:row>
      <xdr:rowOff>12021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82865</xdr:rowOff>
    </xdr:from>
    <xdr:to>
      <xdr:col>76</xdr:col>
      <xdr:colOff>165100</xdr:colOff>
      <xdr:row>99</xdr:row>
      <xdr:rowOff>13015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4142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84595</xdr:rowOff>
    </xdr:from>
    <xdr:to>
      <xdr:col>72</xdr:col>
      <xdr:colOff>38100</xdr:colOff>
      <xdr:row>99</xdr:row>
      <xdr:rowOff>14745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84179</xdr:rowOff>
    </xdr:from>
    <xdr:to>
      <xdr:col>67</xdr:col>
      <xdr:colOff>101600</xdr:colOff>
      <xdr:row>99</xdr:row>
      <xdr:rowOff>14329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87332</xdr:rowOff>
    </xdr:from>
    <xdr:to>
      <xdr:col>98</xdr:col>
      <xdr:colOff>38100</xdr:colOff>
      <xdr:row>39</xdr:row>
      <xdr:rowOff>17482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34009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目的別歳出の状況では、労働費、農林水産業費、商工費、土木費において類似団体平均値を上回っているが、その他の項目においてはすべて平均値を下回っている。奥多摩町の行政面積は東京都の面積の約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に及び、その</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％が山林であり、急峻な地形に集落が点在しているため、町が様々な事務事業を実施するうえでの行政コストが割高となる。ただ、類似団体グループ（人口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内においては人口が多く、平均値は低く出ていると考えられる。農林水産業費では、林道の開設・改良事業の実施及び森林再生（間伐）・枝打ち事業の実施に伴い林業費が高くなっていること、商工費では、</a:t>
          </a:r>
          <a:r>
            <a:rPr kumimoji="1" lang="ja-JP" altLang="en-US" sz="1100">
              <a:solidFill>
                <a:schemeClr val="dk1"/>
              </a:solidFill>
              <a:effectLst/>
              <a:latin typeface="+mn-lt"/>
              <a:ea typeface="+mn-ea"/>
              <a:cs typeface="+mn-cs"/>
            </a:rPr>
            <a:t>施設の老朽化に伴い、改修工事等</a:t>
          </a:r>
          <a:r>
            <a:rPr kumimoji="1" lang="ja-JP" altLang="ja-JP" sz="1100">
              <a:solidFill>
                <a:schemeClr val="dk1"/>
              </a:solidFill>
              <a:effectLst/>
              <a:latin typeface="+mn-lt"/>
              <a:ea typeface="+mn-ea"/>
              <a:cs typeface="+mn-cs"/>
            </a:rPr>
            <a:t>を行ったことにより高くなっていること、土木費では、若者定住化対策としての若者住宅等建設事業の実施のほか、下水道整備に伴う起債の償還に多額の費用がかかり、その財源として一般会計からの繰出金に頼らざるを得ないことなどが高い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財政調整基金については、標準財政規模比</a:t>
          </a:r>
          <a:r>
            <a:rPr kumimoji="1" lang="en-US" altLang="ja-JP" sz="1100">
              <a:solidFill>
                <a:schemeClr val="dk1"/>
              </a:solidFill>
              <a:effectLst/>
              <a:latin typeface="+mn-lt"/>
              <a:ea typeface="+mn-ea"/>
              <a:cs typeface="+mn-cs"/>
            </a:rPr>
            <a:t>62.76</a:t>
          </a:r>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今後の人口減少に伴う町税収入の減や老朽化施設の更新費用の増などに伴う将来負担への備えとして、確実に積み立てを行っている。</a:t>
          </a:r>
          <a:endParaRPr lang="ja-JP" altLang="ja-JP" sz="1400">
            <a:effectLst/>
          </a:endParaRPr>
        </a:p>
        <a:p>
          <a:r>
            <a:rPr kumimoji="1" lang="ja-JP" altLang="ja-JP" sz="1100">
              <a:solidFill>
                <a:schemeClr val="dk1"/>
              </a:solidFill>
              <a:effectLst/>
              <a:latin typeface="+mn-lt"/>
              <a:ea typeface="+mn-ea"/>
              <a:cs typeface="+mn-cs"/>
            </a:rPr>
            <a:t>　実質収支比率については、</a:t>
          </a:r>
          <a:r>
            <a:rPr kumimoji="1" lang="en-US" altLang="ja-JP" sz="1100">
              <a:solidFill>
                <a:schemeClr val="dk1"/>
              </a:solidFill>
              <a:effectLst/>
              <a:latin typeface="+mn-lt"/>
              <a:ea typeface="+mn-ea"/>
              <a:cs typeface="+mn-cs"/>
            </a:rPr>
            <a:t>10.17</a:t>
          </a:r>
          <a:r>
            <a:rPr kumimoji="1" lang="ja-JP" altLang="ja-JP" sz="1100">
              <a:solidFill>
                <a:schemeClr val="dk1"/>
              </a:solidFill>
              <a:effectLst/>
              <a:latin typeface="+mn-lt"/>
              <a:ea typeface="+mn-ea"/>
              <a:cs typeface="+mn-cs"/>
            </a:rPr>
            <a:t>％と対前年度比で</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した。一般的には、概ね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％が望ましいとされており、今後も健全な行財政運営に努める。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現状において、連結実質赤字比率は、各会計とも黒字となっており、大きな問題はないと考えるが、特に国民健康保険特別会計及び下水道事業特別会計は、一般会計からの繰出金に依存している状況が続いているため、引き続き保険税・使用料の適正化を図り、一般会計からの繰出金の抑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下水道整備に伴う起債の償還ピークは令和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年度だが、</a:t>
          </a:r>
          <a:r>
            <a:rPr kumimoji="1" lang="ja-JP" altLang="en-US" sz="1100">
              <a:solidFill>
                <a:schemeClr val="dk1"/>
              </a:solidFill>
              <a:effectLst/>
              <a:latin typeface="+mn-lt"/>
              <a:ea typeface="+mn-ea"/>
              <a:cs typeface="+mn-cs"/>
            </a:rPr>
            <a:t>今後も起債の</a:t>
          </a:r>
          <a:r>
            <a:rPr kumimoji="1" lang="ja-JP" altLang="ja-JP" sz="1100">
              <a:solidFill>
                <a:schemeClr val="dk1"/>
              </a:solidFill>
              <a:effectLst/>
              <a:latin typeface="+mn-lt"/>
              <a:ea typeface="+mn-ea"/>
              <a:cs typeface="+mn-cs"/>
            </a:rPr>
            <a:t>償還が続くため、引き続き起債の新規発行を抑制し、現在の水準を維持していく。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満期一括償還地方債の活用実績がない。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普通会計における地方債現在高や公営企業債等繰入見込額が減少傾向にあること及び充当可能基金が増加傾向にあることから、将来負担比率は低下した。</a:t>
          </a:r>
          <a:endParaRPr lang="ja-JP" altLang="ja-JP" sz="1400">
            <a:effectLst/>
          </a:endParaRPr>
        </a:p>
        <a:p>
          <a:r>
            <a:rPr kumimoji="1" lang="ja-JP" altLang="ja-JP" sz="1100">
              <a:solidFill>
                <a:schemeClr val="dk1"/>
              </a:solidFill>
              <a:effectLst/>
              <a:latin typeface="+mn-lt"/>
              <a:ea typeface="+mn-ea"/>
              <a:cs typeface="+mn-cs"/>
            </a:rPr>
            <a:t>　今後、下水道事業に係る起債の償還が続くこと、庁舎をはじめとする老朽化した公共、公用施設の更新に基金から多額の取り崩し</a:t>
          </a:r>
          <a:r>
            <a:rPr kumimoji="1" lang="ja-JP" altLang="en-US" sz="1100">
              <a:solidFill>
                <a:schemeClr val="dk1"/>
              </a:solidFill>
              <a:effectLst/>
              <a:latin typeface="+mn-lt"/>
              <a:ea typeface="+mn-ea"/>
              <a:cs typeface="+mn-cs"/>
            </a:rPr>
            <a:t>や起債</a:t>
          </a:r>
          <a:r>
            <a:rPr kumimoji="1" lang="ja-JP" altLang="ja-JP" sz="1100">
              <a:solidFill>
                <a:schemeClr val="dk1"/>
              </a:solidFill>
              <a:effectLst/>
              <a:latin typeface="+mn-lt"/>
              <a:ea typeface="+mn-ea"/>
              <a:cs typeface="+mn-cs"/>
            </a:rPr>
            <a:t>を予定していることなどに留意していく必要があるが、引き続き健全な財政運営に努めていく。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東京都奥多摩町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財政調整基金から１億</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６百</a:t>
          </a:r>
          <a:r>
            <a:rPr kumimoji="1" lang="ja-JP" altLang="ja-JP" sz="1300">
              <a:solidFill>
                <a:schemeClr val="dk1"/>
              </a:solidFill>
              <a:effectLst/>
              <a:latin typeface="+mn-lt"/>
              <a:ea typeface="+mn-ea"/>
              <a:cs typeface="+mn-cs"/>
            </a:rPr>
            <a:t>万円の取り崩しを</a:t>
          </a:r>
          <a:r>
            <a:rPr kumimoji="1" lang="ja-JP" altLang="en-US" sz="1300">
              <a:solidFill>
                <a:schemeClr val="dk1"/>
              </a:solidFill>
              <a:effectLst/>
              <a:latin typeface="+mn-lt"/>
              <a:ea typeface="+mn-ea"/>
              <a:cs typeface="+mn-cs"/>
            </a:rPr>
            <a:t>行い</a:t>
          </a:r>
          <a:r>
            <a:rPr kumimoji="1" lang="ja-JP" altLang="ja-JP" sz="1300">
              <a:solidFill>
                <a:schemeClr val="dk1"/>
              </a:solidFill>
              <a:effectLst/>
              <a:latin typeface="+mn-lt"/>
              <a:ea typeface="+mn-ea"/>
              <a:cs typeface="+mn-cs"/>
            </a:rPr>
            <a:t>、取崩総額は</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となっ</a:t>
          </a:r>
          <a:r>
            <a:rPr kumimoji="1" lang="ja-JP" altLang="ja-JP" sz="1300">
              <a:solidFill>
                <a:schemeClr val="dk1"/>
              </a:solidFill>
              <a:effectLst/>
              <a:latin typeface="+mn-lt"/>
              <a:ea typeface="+mn-ea"/>
              <a:cs typeface="+mn-cs"/>
            </a:rPr>
            <a:t>た。一方、庁舎の建設費の財源として積み立てを行っている庁舎建設基金に</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２千万</a:t>
          </a:r>
          <a:r>
            <a:rPr kumimoji="1" lang="ja-JP" altLang="ja-JP" sz="1300">
              <a:solidFill>
                <a:schemeClr val="dk1"/>
              </a:solidFill>
              <a:effectLst/>
              <a:latin typeface="+mn-lt"/>
              <a:ea typeface="+mn-ea"/>
              <a:cs typeface="+mn-cs"/>
            </a:rPr>
            <a:t>円、地方財政法第７条の規定及び今後の財政需要の備えとして財政調整基金へ１億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百万円、観光及び農林水産施設整備の備えとして</a:t>
          </a:r>
          <a:r>
            <a:rPr kumimoji="1" lang="ja-JP" altLang="en-US" sz="1300">
              <a:solidFill>
                <a:schemeClr val="dk1"/>
              </a:solidFill>
              <a:effectLst/>
              <a:latin typeface="+mn-lt"/>
              <a:ea typeface="+mn-ea"/>
              <a:cs typeface="+mn-cs"/>
            </a:rPr>
            <a:t>観光施設等整備基金</a:t>
          </a:r>
          <a:r>
            <a:rPr kumimoji="1" lang="ja-JP" altLang="ja-JP" sz="1300">
              <a:solidFill>
                <a:schemeClr val="dk1"/>
              </a:solidFill>
              <a:effectLst/>
              <a:latin typeface="+mn-lt"/>
              <a:ea typeface="+mn-ea"/>
              <a:cs typeface="+mn-cs"/>
            </a:rPr>
            <a:t>へ</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、森林環境整備の備えとして森林環境整備基金へ２千５百万円</a:t>
          </a:r>
          <a:r>
            <a:rPr kumimoji="1" lang="ja-JP" altLang="ja-JP" sz="1300">
              <a:solidFill>
                <a:schemeClr val="dk1"/>
              </a:solidFill>
              <a:effectLst/>
              <a:latin typeface="+mn-lt"/>
              <a:ea typeface="+mn-ea"/>
              <a:cs typeface="+mn-cs"/>
            </a:rPr>
            <a:t>を積み立てたことなどにより、基金全体としては</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百万円の増となった。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現在、順調に積み立てができているため基金残高は増加しているが、庁舎をはじめとする公共・公用施設の更新に多額の費用が見込まれ、その財源として特定目的基金の取り崩しを予定していること、下水道事業の起債の償還が続き、その財源として減債基金を取り崩していくこと、少子高齢化の進行、人口減少に伴い町税の減少傾向が続く見込みであり、その財源不足分については財政調整基金から取り崩しを行わざるを得ないことなどから、中長期的には減少傾向にあると考えら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・庁舎建設基金：庁舎の建設資金</a:t>
          </a:r>
          <a:endParaRPr lang="ja-JP" altLang="ja-JP" sz="1300">
            <a:effectLst/>
          </a:endParaRPr>
        </a:p>
        <a:p>
          <a:r>
            <a:rPr kumimoji="1" lang="ja-JP" altLang="ja-JP" sz="1300">
              <a:solidFill>
                <a:schemeClr val="dk1"/>
              </a:solidFill>
              <a:effectLst/>
              <a:latin typeface="+mn-lt"/>
              <a:ea typeface="+mn-ea"/>
              <a:cs typeface="+mn-cs"/>
            </a:rPr>
            <a:t>　・公共施設整備基金：公共施設整備</a:t>
          </a:r>
          <a:endParaRPr lang="ja-JP" altLang="ja-JP" sz="1300">
            <a:effectLst/>
          </a:endParaRPr>
        </a:p>
        <a:p>
          <a:r>
            <a:rPr kumimoji="1" lang="ja-JP" altLang="ja-JP" sz="1300">
              <a:solidFill>
                <a:schemeClr val="dk1"/>
              </a:solidFill>
              <a:effectLst/>
              <a:latin typeface="+mn-lt"/>
              <a:ea typeface="+mn-ea"/>
              <a:cs typeface="+mn-cs"/>
            </a:rPr>
            <a:t>　・観光施設等整備基金：観光及び農林水産施設の整備又は運営等</a:t>
          </a:r>
          <a:endParaRPr lang="ja-JP" altLang="ja-JP" sz="1300">
            <a:effectLst/>
          </a:endParaRPr>
        </a:p>
        <a:p>
          <a:r>
            <a:rPr kumimoji="1" lang="ja-JP" altLang="ja-JP" sz="1300">
              <a:solidFill>
                <a:schemeClr val="dk1"/>
              </a:solidFill>
              <a:effectLst/>
              <a:latin typeface="+mn-lt"/>
              <a:ea typeface="+mn-ea"/>
              <a:cs typeface="+mn-cs"/>
            </a:rPr>
            <a:t>　・森林環境整備基金：森林環境の整備及び木材の利活用促進等</a:t>
          </a:r>
          <a:endParaRPr lang="ja-JP" altLang="ja-JP" sz="1300">
            <a:effectLst/>
          </a:endParaRPr>
        </a:p>
        <a:p>
          <a:r>
            <a:rPr kumimoji="1" lang="ja-JP" altLang="ja-JP" sz="1300">
              <a:solidFill>
                <a:schemeClr val="dk1"/>
              </a:solidFill>
              <a:effectLst/>
              <a:latin typeface="+mn-lt"/>
              <a:ea typeface="+mn-ea"/>
              <a:cs typeface="+mn-cs"/>
            </a:rPr>
            <a:t>　・教育文化振興基金：教育文化活動の奨励振興</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庁舎建設基金は、積立方針等に基づく増加。公共施設整備基金は、農林水産施設使用料や貸地料を積み立てたことによる増加。観光施設等整備基金は、観光施設使用料を積み立てたことによる増加。森林環境整備基金は、森林環境譲与税を当該年度事業において活用した残額を積み立てたことによる増加。教育文化振興基金は、</a:t>
          </a:r>
          <a:r>
            <a:rPr kumimoji="1" lang="ja-JP" altLang="en-US" sz="1300">
              <a:solidFill>
                <a:schemeClr val="dk1"/>
              </a:solidFill>
              <a:effectLst/>
              <a:latin typeface="+mn-lt"/>
              <a:ea typeface="+mn-ea"/>
              <a:cs typeface="+mn-cs"/>
            </a:rPr>
            <a:t>町内の小学校へ電子黒板を購入する財源へ充てるため、取り崩しを行ったことによる減少</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引き続き、経常的収入である施設使用料や貸地料などを毎年度積み立てていく方針だが、公共・公用施設の更新時期を迎え、今後、多額の更新費用が見込まれるため、公共施設整備基金、観光施設等整備基金の取り崩しを予定していること、庁舎の建設に伴い庁舎建設基金の取り崩しが見込まれることなどから、特定目的基金は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（増減理由）</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地方財政法第７条の規定及び今後の財政需要の備えとして１億２千６百万円の積み立てを行ったが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ea"/>
              <a:ea typeface="+mn-ea"/>
              <a:cs typeface="+mn-cs"/>
            </a:rPr>
            <a:t>歳出の財源調整として１億</a:t>
          </a:r>
          <a:r>
            <a:rPr kumimoji="1" lang="ja-JP" altLang="en-US" sz="1300">
              <a:solidFill>
                <a:schemeClr val="dk1"/>
              </a:solidFill>
              <a:effectLst/>
              <a:latin typeface="+mn-ea"/>
              <a:ea typeface="+mn-ea"/>
              <a:cs typeface="+mn-cs"/>
            </a:rPr>
            <a:t>９</a:t>
          </a:r>
          <a:r>
            <a:rPr kumimoji="1" lang="ja-JP" altLang="ja-JP" sz="1300">
              <a:solidFill>
                <a:schemeClr val="dk1"/>
              </a:solidFill>
              <a:effectLst/>
              <a:latin typeface="+mn-ea"/>
              <a:ea typeface="+mn-ea"/>
              <a:cs typeface="+mn-cs"/>
            </a:rPr>
            <a:t>千</a:t>
          </a:r>
          <a:r>
            <a:rPr kumimoji="1" lang="ja-JP" altLang="en-US" sz="1300">
              <a:solidFill>
                <a:schemeClr val="dk1"/>
              </a:solidFill>
              <a:effectLst/>
              <a:latin typeface="+mn-ea"/>
              <a:ea typeface="+mn-ea"/>
              <a:cs typeface="+mn-cs"/>
            </a:rPr>
            <a:t>６百</a:t>
          </a:r>
          <a:r>
            <a:rPr kumimoji="1" lang="ja-JP" altLang="ja-JP" sz="1300">
              <a:solidFill>
                <a:schemeClr val="dk1"/>
              </a:solidFill>
              <a:effectLst/>
              <a:latin typeface="+mn-ea"/>
              <a:ea typeface="+mn-ea"/>
              <a:cs typeface="+mn-cs"/>
            </a:rPr>
            <a:t>万円の取り崩しを行</a:t>
          </a:r>
          <a:r>
            <a:rPr kumimoji="1" lang="ja-JP" altLang="en-US" sz="1300">
              <a:solidFill>
                <a:schemeClr val="dk1"/>
              </a:solidFill>
              <a:effectLst/>
              <a:latin typeface="+mn-ea"/>
              <a:ea typeface="+mn-ea"/>
              <a:cs typeface="+mn-cs"/>
            </a:rPr>
            <a:t>ったため</a:t>
          </a:r>
          <a:r>
            <a:rPr kumimoji="1" lang="ja-JP" altLang="ja-JP" sz="1300">
              <a:solidFill>
                <a:schemeClr val="dk1"/>
              </a:solidFill>
              <a:effectLst/>
              <a:latin typeface="+mn-ea"/>
              <a:ea typeface="+mn-ea"/>
              <a:cs typeface="+mn-cs"/>
            </a:rPr>
            <a:t>、７千万円の積立額</a:t>
          </a:r>
          <a:r>
            <a:rPr kumimoji="1" lang="ja-JP" altLang="en-US" sz="1300">
              <a:solidFill>
                <a:schemeClr val="dk1"/>
              </a:solidFill>
              <a:effectLst/>
              <a:latin typeface="+mn-ea"/>
              <a:ea typeface="+mn-ea"/>
              <a:cs typeface="+mn-cs"/>
            </a:rPr>
            <a:t>減</a:t>
          </a:r>
          <a:r>
            <a:rPr kumimoji="1" lang="ja-JP" altLang="ja-JP" sz="1300">
              <a:solidFill>
                <a:schemeClr val="dk1"/>
              </a:solidFill>
              <a:effectLst/>
              <a:latin typeface="+mn-ea"/>
              <a:ea typeface="+mn-ea"/>
              <a:cs typeface="+mn-cs"/>
            </a:rPr>
            <a:t>となった。</a:t>
          </a:r>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ja-JP" sz="1300">
              <a:solidFill>
                <a:schemeClr val="dk1"/>
              </a:solidFill>
              <a:effectLst/>
              <a:latin typeface="+mn-ea"/>
              <a:ea typeface="+mn-ea"/>
              <a:cs typeface="+mn-cs"/>
            </a:rPr>
            <a:t>（今後の方針）</a:t>
          </a:r>
          <a:endParaRPr lang="ja-JP" altLang="ja-JP" sz="1300">
            <a:effectLst/>
            <a:latin typeface="+mn-ea"/>
            <a:ea typeface="+mn-ea"/>
          </a:endParaRPr>
        </a:p>
        <a:p>
          <a:r>
            <a:rPr kumimoji="1" lang="ja-JP" altLang="ja-JP" sz="1300">
              <a:solidFill>
                <a:schemeClr val="dk1"/>
              </a:solidFill>
              <a:effectLst/>
              <a:latin typeface="+mn-ea"/>
              <a:ea typeface="+mn-ea"/>
              <a:cs typeface="+mn-cs"/>
            </a:rPr>
            <a:t>　今後見込まれる公共・公用施設の更新や少子高齢化対策などの財源を確保するため、継続して積み立てを行う方針だが、国都財源に大きく依存する財政状況にあることや人口減少に伴い町税の減少傾向が続く見込みであることから、財源不足が生じた場合は財政調整基金から取り崩しを行わざるを得ないため、中長期的には減少していく見込みである。</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（増減理由）</a:t>
          </a:r>
          <a:endParaRPr lang="ja-JP" altLang="ja-JP" sz="1300">
            <a:effectLst/>
            <a:latin typeface="+mn-ea"/>
            <a:ea typeface="+mn-ea"/>
          </a:endParaRPr>
        </a:p>
        <a:p>
          <a:r>
            <a:rPr kumimoji="1" lang="ja-JP" altLang="ja-JP" sz="1300">
              <a:solidFill>
                <a:schemeClr val="dk1"/>
              </a:solidFill>
              <a:effectLst/>
              <a:latin typeface="+mn-ea"/>
              <a:ea typeface="+mn-ea"/>
              <a:cs typeface="+mn-cs"/>
            </a:rPr>
            <a:t>　下水道事業に係る起債の償還への備えとして積み立てたことによる増加。</a:t>
          </a:r>
          <a:endParaRPr kumimoji="1" lang="en-US" altLang="ja-JP" sz="1300">
            <a:solidFill>
              <a:schemeClr val="dk1"/>
            </a:solidFill>
            <a:effectLst/>
            <a:latin typeface="+mn-ea"/>
            <a:ea typeface="+mn-ea"/>
            <a:cs typeface="+mn-cs"/>
          </a:endParaRPr>
        </a:p>
        <a:p>
          <a:endParaRPr lang="ja-JP" altLang="ja-JP" sz="1300">
            <a:effectLst/>
            <a:latin typeface="+mn-ea"/>
            <a:ea typeface="+mn-ea"/>
          </a:endParaRPr>
        </a:p>
        <a:p>
          <a:r>
            <a:rPr kumimoji="1" lang="ja-JP" altLang="ja-JP" sz="1300">
              <a:solidFill>
                <a:schemeClr val="dk1"/>
              </a:solidFill>
              <a:effectLst/>
              <a:latin typeface="+mn-ea"/>
              <a:ea typeface="+mn-ea"/>
              <a:cs typeface="+mn-cs"/>
            </a:rPr>
            <a:t>（今後の方針）</a:t>
          </a:r>
          <a:endParaRPr lang="ja-JP" altLang="ja-JP" sz="1300">
            <a:effectLst/>
            <a:latin typeface="+mn-ea"/>
            <a:ea typeface="+mn-ea"/>
          </a:endParaRPr>
        </a:p>
        <a:p>
          <a:r>
            <a:rPr kumimoji="1" lang="ja-JP" altLang="ja-JP" sz="1300">
              <a:solidFill>
                <a:schemeClr val="dk1"/>
              </a:solidFill>
              <a:effectLst/>
              <a:latin typeface="+mn-ea"/>
              <a:ea typeface="+mn-ea"/>
              <a:cs typeface="+mn-cs"/>
            </a:rPr>
            <a:t>　下水道整備に伴う起債の償還に充てるため積み立てを行ってきたが、減少していく見込み。この償還は令和２７年度まで続くため、毎年度の財政状況に応じて計画的に運用していく。</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2" customWidth="1"/>
    <col min="12" max="12" width="2.25" style="172" customWidth="1"/>
    <col min="13" max="17" width="2.375" style="172" customWidth="1"/>
    <col min="18" max="119" width="2.125" style="172" customWidth="1"/>
    <col min="120" max="16384" width="0" style="172"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3"/>
      <c r="DK1" s="173"/>
      <c r="DL1" s="173"/>
      <c r="DM1" s="173"/>
      <c r="DN1" s="173"/>
      <c r="DO1" s="173"/>
    </row>
    <row r="2" spans="1:119" ht="24.75" thickBot="1" x14ac:dyDescent="0.2">
      <c r="B2" s="174" t="s">
        <v>77</v>
      </c>
      <c r="C2" s="174"/>
      <c r="D2" s="175"/>
    </row>
    <row r="3" spans="1:119" ht="18.75" customHeight="1" thickBot="1" x14ac:dyDescent="0.2">
      <c r="A3" s="173"/>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3"/>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7385902</v>
      </c>
      <c r="BO4" s="358"/>
      <c r="BP4" s="358"/>
      <c r="BQ4" s="358"/>
      <c r="BR4" s="358"/>
      <c r="BS4" s="358"/>
      <c r="BT4" s="358"/>
      <c r="BU4" s="359"/>
      <c r="BV4" s="357">
        <v>7652031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10.199999999999999</v>
      </c>
      <c r="CU4" s="364"/>
      <c r="CV4" s="364"/>
      <c r="CW4" s="364"/>
      <c r="CX4" s="364"/>
      <c r="CY4" s="364"/>
      <c r="CZ4" s="364"/>
      <c r="DA4" s="365"/>
      <c r="DB4" s="363">
        <v>8.6</v>
      </c>
      <c r="DC4" s="364"/>
      <c r="DD4" s="364"/>
      <c r="DE4" s="364"/>
      <c r="DF4" s="364"/>
      <c r="DG4" s="364"/>
      <c r="DH4" s="364"/>
      <c r="DI4" s="365"/>
    </row>
    <row r="5" spans="1:119" ht="18.75" customHeight="1" x14ac:dyDescent="0.15">
      <c r="A5" s="173"/>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7098560</v>
      </c>
      <c r="BO5" s="395"/>
      <c r="BP5" s="395"/>
      <c r="BQ5" s="395"/>
      <c r="BR5" s="395"/>
      <c r="BS5" s="395"/>
      <c r="BT5" s="395"/>
      <c r="BU5" s="396"/>
      <c r="BV5" s="394">
        <v>7356246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76.599999999999994</v>
      </c>
      <c r="CU5" s="392"/>
      <c r="CV5" s="392"/>
      <c r="CW5" s="392"/>
      <c r="CX5" s="392"/>
      <c r="CY5" s="392"/>
      <c r="CZ5" s="392"/>
      <c r="DA5" s="393"/>
      <c r="DB5" s="391">
        <v>72.8</v>
      </c>
      <c r="DC5" s="392"/>
      <c r="DD5" s="392"/>
      <c r="DE5" s="392"/>
      <c r="DF5" s="392"/>
      <c r="DG5" s="392"/>
      <c r="DH5" s="392"/>
      <c r="DI5" s="393"/>
    </row>
    <row r="6" spans="1:119" ht="18.75" customHeight="1" x14ac:dyDescent="0.15">
      <c r="A6" s="173"/>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287342</v>
      </c>
      <c r="BO6" s="395"/>
      <c r="BP6" s="395"/>
      <c r="BQ6" s="395"/>
      <c r="BR6" s="395"/>
      <c r="BS6" s="395"/>
      <c r="BT6" s="395"/>
      <c r="BU6" s="396"/>
      <c r="BV6" s="394">
        <v>295785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77</v>
      </c>
      <c r="CU6" s="432"/>
      <c r="CV6" s="432"/>
      <c r="CW6" s="432"/>
      <c r="CX6" s="432"/>
      <c r="CY6" s="432"/>
      <c r="CZ6" s="432"/>
      <c r="DA6" s="433"/>
      <c r="DB6" s="431">
        <v>73.599999999999994</v>
      </c>
      <c r="DC6" s="432"/>
      <c r="DD6" s="432"/>
      <c r="DE6" s="432"/>
      <c r="DF6" s="432"/>
      <c r="DG6" s="432"/>
      <c r="DH6" s="432"/>
      <c r="DI6" s="433"/>
    </row>
    <row r="7" spans="1:119" ht="18.75" customHeight="1" x14ac:dyDescent="0.15">
      <c r="A7" s="173"/>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767</v>
      </c>
      <c r="BO7" s="395"/>
      <c r="BP7" s="395"/>
      <c r="BQ7" s="395"/>
      <c r="BR7" s="395"/>
      <c r="BS7" s="395"/>
      <c r="BT7" s="395"/>
      <c r="BU7" s="396"/>
      <c r="BV7" s="394">
        <v>53030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2818816</v>
      </c>
      <c r="CU7" s="395"/>
      <c r="CV7" s="395"/>
      <c r="CW7" s="395"/>
      <c r="CX7" s="395"/>
      <c r="CY7" s="395"/>
      <c r="CZ7" s="395"/>
      <c r="DA7" s="396"/>
      <c r="DB7" s="394">
        <v>2828157</v>
      </c>
      <c r="DC7" s="395"/>
      <c r="DD7" s="395"/>
      <c r="DE7" s="395"/>
      <c r="DF7" s="395"/>
      <c r="DG7" s="395"/>
      <c r="DH7" s="395"/>
      <c r="DI7" s="396"/>
    </row>
    <row r="8" spans="1:119" ht="18.75" customHeight="1" thickBot="1" x14ac:dyDescent="0.2">
      <c r="A8" s="173"/>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286575</v>
      </c>
      <c r="BO8" s="395"/>
      <c r="BP8" s="395"/>
      <c r="BQ8" s="395"/>
      <c r="BR8" s="395"/>
      <c r="BS8" s="395"/>
      <c r="BT8" s="395"/>
      <c r="BU8" s="396"/>
      <c r="BV8" s="394">
        <v>242755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0.27</v>
      </c>
      <c r="CU8" s="435"/>
      <c r="CV8" s="435"/>
      <c r="CW8" s="435"/>
      <c r="CX8" s="435"/>
      <c r="CY8" s="435"/>
      <c r="CZ8" s="435"/>
      <c r="DA8" s="436"/>
      <c r="DB8" s="434">
        <v>0.27</v>
      </c>
      <c r="DC8" s="435"/>
      <c r="DD8" s="435"/>
      <c r="DE8" s="435"/>
      <c r="DF8" s="435"/>
      <c r="DG8" s="435"/>
      <c r="DH8" s="435"/>
      <c r="DI8" s="436"/>
    </row>
    <row r="9" spans="1:119" ht="18.75" customHeight="1" thickBot="1" x14ac:dyDescent="0.2">
      <c r="A9" s="173"/>
      <c r="B9" s="388" t="s">
        <v>106</v>
      </c>
      <c r="C9" s="389"/>
      <c r="D9" s="389"/>
      <c r="E9" s="389"/>
      <c r="F9" s="389"/>
      <c r="G9" s="389"/>
      <c r="H9" s="389"/>
      <c r="I9" s="389"/>
      <c r="J9" s="389"/>
      <c r="K9" s="437"/>
      <c r="L9" s="438" t="s">
        <v>107</v>
      </c>
      <c r="M9" s="439"/>
      <c r="N9" s="439"/>
      <c r="O9" s="439"/>
      <c r="P9" s="439"/>
      <c r="Q9" s="440"/>
      <c r="R9" s="441">
        <v>4750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18970</v>
      </c>
      <c r="BO9" s="395"/>
      <c r="BP9" s="395"/>
      <c r="BQ9" s="395"/>
      <c r="BR9" s="395"/>
      <c r="BS9" s="395"/>
      <c r="BT9" s="395"/>
      <c r="BU9" s="396"/>
      <c r="BV9" s="394">
        <v>-157535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4.9000000000000004</v>
      </c>
      <c r="CU9" s="392"/>
      <c r="CV9" s="392"/>
      <c r="CW9" s="392"/>
      <c r="CX9" s="392"/>
      <c r="CY9" s="392"/>
      <c r="CZ9" s="392"/>
      <c r="DA9" s="393"/>
      <c r="DB9" s="391">
        <v>5</v>
      </c>
      <c r="DC9" s="392"/>
      <c r="DD9" s="392"/>
      <c r="DE9" s="392"/>
      <c r="DF9" s="392"/>
      <c r="DG9" s="392"/>
      <c r="DH9" s="392"/>
      <c r="DI9" s="393"/>
    </row>
    <row r="10" spans="1:119" ht="18.75" customHeight="1" thickBot="1" x14ac:dyDescent="0.2">
      <c r="A10" s="173"/>
      <c r="B10" s="388"/>
      <c r="C10" s="389"/>
      <c r="D10" s="389"/>
      <c r="E10" s="389"/>
      <c r="F10" s="389"/>
      <c r="G10" s="389"/>
      <c r="H10" s="389"/>
      <c r="I10" s="389"/>
      <c r="J10" s="389"/>
      <c r="K10" s="437"/>
      <c r="L10" s="444" t="s">
        <v>112</v>
      </c>
      <c r="M10" s="424"/>
      <c r="N10" s="424"/>
      <c r="O10" s="424"/>
      <c r="P10" s="424"/>
      <c r="Q10" s="425"/>
      <c r="R10" s="445">
        <v>5234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125778</v>
      </c>
      <c r="BO10" s="395"/>
      <c r="BP10" s="395"/>
      <c r="BQ10" s="395"/>
      <c r="BR10" s="395"/>
      <c r="BS10" s="395"/>
      <c r="BT10" s="395"/>
      <c r="BU10" s="396"/>
      <c r="BV10" s="394">
        <v>195826</v>
      </c>
      <c r="BW10" s="395"/>
      <c r="BX10" s="395"/>
      <c r="BY10" s="395"/>
      <c r="BZ10" s="395"/>
      <c r="CA10" s="395"/>
      <c r="CB10" s="395"/>
      <c r="CC10" s="396"/>
      <c r="CD10" s="176" t="s">
        <v>116</v>
      </c>
      <c r="CE10" s="177"/>
      <c r="CF10" s="177"/>
      <c r="CG10" s="177"/>
      <c r="CH10" s="177"/>
      <c r="CI10" s="177"/>
      <c r="CJ10" s="177"/>
      <c r="CK10" s="177"/>
      <c r="CL10" s="177"/>
      <c r="CM10" s="177"/>
      <c r="CN10" s="177"/>
      <c r="CO10" s="177"/>
      <c r="CP10" s="177"/>
      <c r="CQ10" s="177"/>
      <c r="CR10" s="177"/>
      <c r="CS10" s="178"/>
      <c r="CT10" s="179"/>
      <c r="CU10" s="180"/>
      <c r="CV10" s="180"/>
      <c r="CW10" s="180"/>
      <c r="CX10" s="180"/>
      <c r="CY10" s="180"/>
      <c r="CZ10" s="180"/>
      <c r="DA10" s="181"/>
      <c r="DB10" s="179"/>
      <c r="DC10" s="180"/>
      <c r="DD10" s="180"/>
      <c r="DE10" s="180"/>
      <c r="DF10" s="180"/>
      <c r="DG10" s="180"/>
      <c r="DH10" s="180"/>
      <c r="DI10" s="181"/>
    </row>
    <row r="11" spans="1:119" ht="18.75" customHeight="1" thickBot="1" x14ac:dyDescent="0.2">
      <c r="A11" s="173"/>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3"/>
      <c r="B12" s="454" t="s">
        <v>123</v>
      </c>
      <c r="C12" s="455"/>
      <c r="D12" s="455"/>
      <c r="E12" s="455"/>
      <c r="F12" s="455"/>
      <c r="G12" s="455"/>
      <c r="H12" s="455"/>
      <c r="I12" s="455"/>
      <c r="J12" s="455"/>
      <c r="K12" s="456"/>
      <c r="L12" s="463" t="s">
        <v>124</v>
      </c>
      <c r="M12" s="464"/>
      <c r="N12" s="464"/>
      <c r="O12" s="464"/>
      <c r="P12" s="464"/>
      <c r="Q12" s="465"/>
      <c r="R12" s="466">
        <v>4603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196000</v>
      </c>
      <c r="BO12" s="395"/>
      <c r="BP12" s="395"/>
      <c r="BQ12" s="395"/>
      <c r="BR12" s="395"/>
      <c r="BS12" s="395"/>
      <c r="BT12" s="395"/>
      <c r="BU12" s="396"/>
      <c r="BV12" s="394">
        <v>120000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3"/>
      <c r="B13" s="457"/>
      <c r="C13" s="458"/>
      <c r="D13" s="458"/>
      <c r="E13" s="458"/>
      <c r="F13" s="458"/>
      <c r="G13" s="458"/>
      <c r="H13" s="458"/>
      <c r="I13" s="458"/>
      <c r="J13" s="458"/>
      <c r="K13" s="459"/>
      <c r="L13" s="182"/>
      <c r="M13" s="485" t="s">
        <v>130</v>
      </c>
      <c r="N13" s="486"/>
      <c r="O13" s="486"/>
      <c r="P13" s="486"/>
      <c r="Q13" s="487"/>
      <c r="R13" s="478">
        <v>4533</v>
      </c>
      <c r="S13" s="479"/>
      <c r="T13" s="479"/>
      <c r="U13" s="479"/>
      <c r="V13" s="480"/>
      <c r="W13" s="410" t="s">
        <v>131</v>
      </c>
      <c r="X13" s="411"/>
      <c r="Y13" s="411"/>
      <c r="Z13" s="411"/>
      <c r="AA13" s="411"/>
      <c r="AB13" s="401"/>
      <c r="AC13" s="445">
        <v>68</v>
      </c>
      <c r="AD13" s="446"/>
      <c r="AE13" s="446"/>
      <c r="AF13" s="446"/>
      <c r="AG13" s="488"/>
      <c r="AH13" s="445">
        <v>81</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-51252</v>
      </c>
      <c r="BO13" s="395"/>
      <c r="BP13" s="395"/>
      <c r="BQ13" s="395"/>
      <c r="BR13" s="395"/>
      <c r="BS13" s="395"/>
      <c r="BT13" s="395"/>
      <c r="BU13" s="396"/>
      <c r="BV13" s="394">
        <v>-81709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7.4</v>
      </c>
      <c r="CU13" s="392"/>
      <c r="CV13" s="392"/>
      <c r="CW13" s="392"/>
      <c r="CX13" s="392"/>
      <c r="CY13" s="392"/>
      <c r="CZ13" s="392"/>
      <c r="DA13" s="393"/>
      <c r="DB13" s="391">
        <v>7.3</v>
      </c>
      <c r="DC13" s="392"/>
      <c r="DD13" s="392"/>
      <c r="DE13" s="392"/>
      <c r="DF13" s="392"/>
      <c r="DG13" s="392"/>
      <c r="DH13" s="392"/>
      <c r="DI13" s="393"/>
    </row>
    <row r="14" spans="1:119" ht="18.75" customHeight="1" thickBot="1" x14ac:dyDescent="0.2">
      <c r="A14" s="173"/>
      <c r="B14" s="457"/>
      <c r="C14" s="458"/>
      <c r="D14" s="458"/>
      <c r="E14" s="458"/>
      <c r="F14" s="458"/>
      <c r="G14" s="458"/>
      <c r="H14" s="458"/>
      <c r="I14" s="458"/>
      <c r="J14" s="458"/>
      <c r="K14" s="459"/>
      <c r="L14" s="475" t="s">
        <v>135</v>
      </c>
      <c r="M14" s="476"/>
      <c r="N14" s="476"/>
      <c r="O14" s="476"/>
      <c r="P14" s="476"/>
      <c r="Q14" s="477"/>
      <c r="R14" s="478">
        <v>4746</v>
      </c>
      <c r="S14" s="479"/>
      <c r="T14" s="479"/>
      <c r="U14" s="479"/>
      <c r="V14" s="480"/>
      <c r="W14" s="384"/>
      <c r="X14" s="385"/>
      <c r="Y14" s="385"/>
      <c r="Z14" s="385"/>
      <c r="AA14" s="385"/>
      <c r="AB14" s="374"/>
      <c r="AC14" s="481">
        <v>3.4</v>
      </c>
      <c r="AD14" s="482"/>
      <c r="AE14" s="482"/>
      <c r="AF14" s="482"/>
      <c r="AG14" s="483"/>
      <c r="AH14" s="481">
        <v>3.7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3"/>
      <c r="B15" s="457"/>
      <c r="C15" s="458"/>
      <c r="D15" s="458"/>
      <c r="E15" s="458"/>
      <c r="F15" s="458"/>
      <c r="G15" s="458"/>
      <c r="H15" s="458"/>
      <c r="I15" s="458"/>
      <c r="J15" s="458"/>
      <c r="K15" s="459"/>
      <c r="L15" s="182"/>
      <c r="M15" s="485" t="s">
        <v>130</v>
      </c>
      <c r="N15" s="486"/>
      <c r="O15" s="486"/>
      <c r="P15" s="486"/>
      <c r="Q15" s="487"/>
      <c r="R15" s="478">
        <v>4685</v>
      </c>
      <c r="S15" s="479"/>
      <c r="T15" s="479"/>
      <c r="U15" s="479"/>
      <c r="V15" s="480"/>
      <c r="W15" s="410" t="s">
        <v>137</v>
      </c>
      <c r="X15" s="411"/>
      <c r="Y15" s="411"/>
      <c r="Z15" s="411"/>
      <c r="AA15" s="411"/>
      <c r="AB15" s="401"/>
      <c r="AC15" s="445">
        <v>466</v>
      </c>
      <c r="AD15" s="446"/>
      <c r="AE15" s="446"/>
      <c r="AF15" s="446"/>
      <c r="AG15" s="488"/>
      <c r="AH15" s="445">
        <v>517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714470</v>
      </c>
      <c r="BO15" s="358"/>
      <c r="BP15" s="358"/>
      <c r="BQ15" s="358"/>
      <c r="BR15" s="358"/>
      <c r="BS15" s="358"/>
      <c r="BT15" s="358"/>
      <c r="BU15" s="359"/>
      <c r="BV15" s="357">
        <v>706159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3"/>
      <c r="CU15" s="184"/>
      <c r="CV15" s="184"/>
      <c r="CW15" s="184"/>
      <c r="CX15" s="184"/>
      <c r="CY15" s="184"/>
      <c r="CZ15" s="184"/>
      <c r="DA15" s="185"/>
      <c r="DB15" s="183"/>
      <c r="DC15" s="184"/>
      <c r="DD15" s="184"/>
      <c r="DE15" s="184"/>
      <c r="DF15" s="184"/>
      <c r="DG15" s="184"/>
      <c r="DH15" s="184"/>
      <c r="DI15" s="185"/>
    </row>
    <row r="16" spans="1:119" ht="18.75" customHeight="1" x14ac:dyDescent="0.15">
      <c r="A16" s="173"/>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23.5</v>
      </c>
      <c r="AD16" s="482"/>
      <c r="AE16" s="482"/>
      <c r="AF16" s="482"/>
      <c r="AG16" s="483"/>
      <c r="AH16" s="481">
        <v>23.8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2627546</v>
      </c>
      <c r="BO16" s="395"/>
      <c r="BP16" s="395"/>
      <c r="BQ16" s="395"/>
      <c r="BR16" s="395"/>
      <c r="BS16" s="395"/>
      <c r="BT16" s="395"/>
      <c r="BU16" s="396"/>
      <c r="BV16" s="394">
        <v>2621507</v>
      </c>
      <c r="BW16" s="395"/>
      <c r="BX16" s="395"/>
      <c r="BY16" s="395"/>
      <c r="BZ16" s="395"/>
      <c r="CA16" s="395"/>
      <c r="CB16" s="395"/>
      <c r="CC16" s="396"/>
      <c r="CD16" s="186"/>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3"/>
      <c r="B17" s="460"/>
      <c r="C17" s="461"/>
      <c r="D17" s="461"/>
      <c r="E17" s="461"/>
      <c r="F17" s="461"/>
      <c r="G17" s="461"/>
      <c r="H17" s="461"/>
      <c r="I17" s="461"/>
      <c r="J17" s="461"/>
      <c r="K17" s="462"/>
      <c r="L17" s="187"/>
      <c r="M17" s="505" t="s">
        <v>143</v>
      </c>
      <c r="N17" s="506"/>
      <c r="O17" s="506"/>
      <c r="P17" s="506"/>
      <c r="Q17" s="507"/>
      <c r="R17" s="500" t="s">
        <v>144</v>
      </c>
      <c r="S17" s="501"/>
      <c r="T17" s="501"/>
      <c r="U17" s="501"/>
      <c r="V17" s="502"/>
      <c r="W17" s="410" t="s">
        <v>145</v>
      </c>
      <c r="X17" s="411"/>
      <c r="Y17" s="411"/>
      <c r="Z17" s="411"/>
      <c r="AA17" s="411"/>
      <c r="AB17" s="401"/>
      <c r="AC17" s="445">
        <v>1448</v>
      </c>
      <c r="AD17" s="446"/>
      <c r="AE17" s="446"/>
      <c r="AF17" s="446"/>
      <c r="AG17" s="488"/>
      <c r="AH17" s="445">
        <v>1577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892718</v>
      </c>
      <c r="BO17" s="395"/>
      <c r="BP17" s="395"/>
      <c r="BQ17" s="395"/>
      <c r="BR17" s="395"/>
      <c r="BS17" s="395"/>
      <c r="BT17" s="395"/>
      <c r="BU17" s="396"/>
      <c r="BV17" s="394">
        <v>883630</v>
      </c>
      <c r="BW17" s="395"/>
      <c r="BX17" s="395"/>
      <c r="BY17" s="395"/>
      <c r="BZ17" s="395"/>
      <c r="CA17" s="395"/>
      <c r="CB17" s="395"/>
      <c r="CC17" s="396"/>
      <c r="CD17" s="186"/>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3"/>
      <c r="B18" s="516" t="s">
        <v>147</v>
      </c>
      <c r="C18" s="437"/>
      <c r="D18" s="437"/>
      <c r="E18" s="517"/>
      <c r="F18" s="517"/>
      <c r="G18" s="517"/>
      <c r="H18" s="517"/>
      <c r="I18" s="517"/>
      <c r="J18" s="517"/>
      <c r="K18" s="517"/>
      <c r="L18" s="518">
        <v>225.53</v>
      </c>
      <c r="M18" s="518"/>
      <c r="N18" s="518"/>
      <c r="O18" s="518"/>
      <c r="P18" s="518"/>
      <c r="Q18" s="518"/>
      <c r="R18" s="519"/>
      <c r="S18" s="519"/>
      <c r="T18" s="519"/>
      <c r="U18" s="519"/>
      <c r="V18" s="520"/>
      <c r="W18" s="412"/>
      <c r="X18" s="413"/>
      <c r="Y18" s="413"/>
      <c r="Z18" s="413"/>
      <c r="AA18" s="413"/>
      <c r="AB18" s="404"/>
      <c r="AC18" s="521">
        <v>73.099999999999994</v>
      </c>
      <c r="AD18" s="522"/>
      <c r="AE18" s="522"/>
      <c r="AF18" s="522"/>
      <c r="AG18" s="523"/>
      <c r="AH18" s="521">
        <v>72.5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2178827</v>
      </c>
      <c r="BO18" s="395"/>
      <c r="BP18" s="395"/>
      <c r="BQ18" s="395"/>
      <c r="BR18" s="395"/>
      <c r="BS18" s="395"/>
      <c r="BT18" s="395"/>
      <c r="BU18" s="396"/>
      <c r="BV18" s="394">
        <v>2086793</v>
      </c>
      <c r="BW18" s="395"/>
      <c r="BX18" s="395"/>
      <c r="BY18" s="395"/>
      <c r="BZ18" s="395"/>
      <c r="CA18" s="395"/>
      <c r="CB18" s="395"/>
      <c r="CC18" s="396"/>
      <c r="CD18" s="186"/>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3"/>
      <c r="B19" s="516" t="s">
        <v>149</v>
      </c>
      <c r="C19" s="437"/>
      <c r="D19" s="437"/>
      <c r="E19" s="517"/>
      <c r="F19" s="517"/>
      <c r="G19" s="517"/>
      <c r="H19" s="517"/>
      <c r="I19" s="517"/>
      <c r="J19" s="517"/>
      <c r="K19" s="517"/>
      <c r="L19" s="525">
        <v>21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4038326</v>
      </c>
      <c r="BO19" s="395"/>
      <c r="BP19" s="395"/>
      <c r="BQ19" s="395"/>
      <c r="BR19" s="395"/>
      <c r="BS19" s="395"/>
      <c r="BT19" s="395"/>
      <c r="BU19" s="396"/>
      <c r="BV19" s="394">
        <v>4108670</v>
      </c>
      <c r="BW19" s="395"/>
      <c r="BX19" s="395"/>
      <c r="BY19" s="395"/>
      <c r="BZ19" s="395"/>
      <c r="CA19" s="395"/>
      <c r="CB19" s="395"/>
      <c r="CC19" s="396"/>
      <c r="CD19" s="186"/>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3"/>
      <c r="B20" s="516" t="s">
        <v>151</v>
      </c>
      <c r="C20" s="437"/>
      <c r="D20" s="437"/>
      <c r="E20" s="517"/>
      <c r="F20" s="517"/>
      <c r="G20" s="517"/>
      <c r="H20" s="517"/>
      <c r="I20" s="517"/>
      <c r="J20" s="517"/>
      <c r="K20" s="517"/>
      <c r="L20" s="525">
        <v>1984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6"/>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3"/>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6"/>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3"/>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1576240</v>
      </c>
      <c r="BO22" s="358"/>
      <c r="BP22" s="358"/>
      <c r="BQ22" s="358"/>
      <c r="BR22" s="358"/>
      <c r="BS22" s="358"/>
      <c r="BT22" s="358"/>
      <c r="BU22" s="359"/>
      <c r="BV22" s="357">
        <v>1651257</v>
      </c>
      <c r="BW22" s="358"/>
      <c r="BX22" s="358"/>
      <c r="BY22" s="358"/>
      <c r="BZ22" s="358"/>
      <c r="CA22" s="358"/>
      <c r="CB22" s="358"/>
      <c r="CC22" s="359"/>
      <c r="CD22" s="186"/>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3"/>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1397085</v>
      </c>
      <c r="BO23" s="395"/>
      <c r="BP23" s="395"/>
      <c r="BQ23" s="395"/>
      <c r="BR23" s="395"/>
      <c r="BS23" s="395"/>
      <c r="BT23" s="395"/>
      <c r="BU23" s="396"/>
      <c r="BV23" s="394">
        <v>1543026</v>
      </c>
      <c r="BW23" s="395"/>
      <c r="BX23" s="395"/>
      <c r="BY23" s="395"/>
      <c r="BZ23" s="395"/>
      <c r="CA23" s="395"/>
      <c r="CB23" s="395"/>
      <c r="CC23" s="396"/>
      <c r="CD23" s="186"/>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3"/>
      <c r="B24" s="565"/>
      <c r="C24" s="541"/>
      <c r="D24" s="542"/>
      <c r="E24" s="444" t="s">
        <v>161</v>
      </c>
      <c r="F24" s="424"/>
      <c r="G24" s="424"/>
      <c r="H24" s="424"/>
      <c r="I24" s="424"/>
      <c r="J24" s="424"/>
      <c r="K24" s="425"/>
      <c r="L24" s="445">
        <v>1</v>
      </c>
      <c r="M24" s="446"/>
      <c r="N24" s="446"/>
      <c r="O24" s="446"/>
      <c r="P24" s="488"/>
      <c r="Q24" s="445">
        <v>7140</v>
      </c>
      <c r="R24" s="446"/>
      <c r="S24" s="446"/>
      <c r="T24" s="446"/>
      <c r="U24" s="446"/>
      <c r="V24" s="488"/>
      <c r="W24" s="540"/>
      <c r="X24" s="541"/>
      <c r="Y24" s="542"/>
      <c r="Z24" s="444" t="s">
        <v>162</v>
      </c>
      <c r="AA24" s="424"/>
      <c r="AB24" s="424"/>
      <c r="AC24" s="424"/>
      <c r="AD24" s="424"/>
      <c r="AE24" s="424"/>
      <c r="AF24" s="424"/>
      <c r="AG24" s="425"/>
      <c r="AH24" s="445">
        <v>92</v>
      </c>
      <c r="AI24" s="446"/>
      <c r="AJ24" s="446"/>
      <c r="AK24" s="446"/>
      <c r="AL24" s="488"/>
      <c r="AM24" s="445">
        <v>299644</v>
      </c>
      <c r="AN24" s="446"/>
      <c r="AO24" s="446"/>
      <c r="AP24" s="446"/>
      <c r="AQ24" s="446"/>
      <c r="AR24" s="488"/>
      <c r="AS24" s="445">
        <v>3257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168480</v>
      </c>
      <c r="BO24" s="395"/>
      <c r="BP24" s="395"/>
      <c r="BQ24" s="395"/>
      <c r="BR24" s="395"/>
      <c r="BS24" s="395"/>
      <c r="BT24" s="395"/>
      <c r="BU24" s="396"/>
      <c r="BV24" s="394">
        <v>75107</v>
      </c>
      <c r="BW24" s="395"/>
      <c r="BX24" s="395"/>
      <c r="BY24" s="395"/>
      <c r="BZ24" s="395"/>
      <c r="CA24" s="395"/>
      <c r="CB24" s="395"/>
      <c r="CC24" s="396"/>
      <c r="CD24" s="186"/>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3"/>
      <c r="B25" s="565"/>
      <c r="C25" s="541"/>
      <c r="D25" s="542"/>
      <c r="E25" s="444" t="s">
        <v>164</v>
      </c>
      <c r="F25" s="424"/>
      <c r="G25" s="424"/>
      <c r="H25" s="424"/>
      <c r="I25" s="424"/>
      <c r="J25" s="424"/>
      <c r="K25" s="425"/>
      <c r="L25" s="445">
        <v>1</v>
      </c>
      <c r="M25" s="446"/>
      <c r="N25" s="446"/>
      <c r="O25" s="446"/>
      <c r="P25" s="488"/>
      <c r="Q25" s="445">
        <v>6270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6"/>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3"/>
      <c r="B26" s="565"/>
      <c r="C26" s="541"/>
      <c r="D26" s="542"/>
      <c r="E26" s="444" t="s">
        <v>167</v>
      </c>
      <c r="F26" s="424"/>
      <c r="G26" s="424"/>
      <c r="H26" s="424"/>
      <c r="I26" s="424"/>
      <c r="J26" s="424"/>
      <c r="K26" s="425"/>
      <c r="L26" s="445">
        <v>1</v>
      </c>
      <c r="M26" s="446"/>
      <c r="N26" s="446"/>
      <c r="O26" s="446"/>
      <c r="P26" s="488"/>
      <c r="Q26" s="445">
        <v>5980</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15640</v>
      </c>
      <c r="AN26" s="446"/>
      <c r="AO26" s="446"/>
      <c r="AP26" s="446"/>
      <c r="AQ26" s="446"/>
      <c r="AR26" s="488"/>
      <c r="AS26" s="445">
        <v>3128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6"/>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3"/>
      <c r="B27" s="565"/>
      <c r="C27" s="541"/>
      <c r="D27" s="542"/>
      <c r="E27" s="444" t="s">
        <v>170</v>
      </c>
      <c r="F27" s="424"/>
      <c r="G27" s="424"/>
      <c r="H27" s="424"/>
      <c r="I27" s="424"/>
      <c r="J27" s="424"/>
      <c r="K27" s="425"/>
      <c r="L27" s="445">
        <v>1</v>
      </c>
      <c r="M27" s="446"/>
      <c r="N27" s="446"/>
      <c r="O27" s="446"/>
      <c r="P27" s="488"/>
      <c r="Q27" s="445">
        <v>3600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8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3"/>
      <c r="B28" s="565"/>
      <c r="C28" s="541"/>
      <c r="D28" s="542"/>
      <c r="E28" s="444" t="s">
        <v>173</v>
      </c>
      <c r="F28" s="424"/>
      <c r="G28" s="424"/>
      <c r="H28" s="424"/>
      <c r="I28" s="424"/>
      <c r="J28" s="424"/>
      <c r="K28" s="425"/>
      <c r="L28" s="445">
        <v>1</v>
      </c>
      <c r="M28" s="446"/>
      <c r="N28" s="446"/>
      <c r="O28" s="446"/>
      <c r="P28" s="488"/>
      <c r="Q28" s="445">
        <v>3200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1769179</v>
      </c>
      <c r="BO28" s="358"/>
      <c r="BP28" s="358"/>
      <c r="BQ28" s="358"/>
      <c r="BR28" s="358"/>
      <c r="BS28" s="358"/>
      <c r="BT28" s="358"/>
      <c r="BU28" s="359"/>
      <c r="BV28" s="357">
        <v>1839401</v>
      </c>
      <c r="BW28" s="358"/>
      <c r="BX28" s="358"/>
      <c r="BY28" s="358"/>
      <c r="BZ28" s="358"/>
      <c r="CA28" s="358"/>
      <c r="CB28" s="358"/>
      <c r="CC28" s="359"/>
      <c r="CD28" s="186"/>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3"/>
      <c r="B29" s="565"/>
      <c r="C29" s="541"/>
      <c r="D29" s="542"/>
      <c r="E29" s="444" t="s">
        <v>176</v>
      </c>
      <c r="F29" s="424"/>
      <c r="G29" s="424"/>
      <c r="H29" s="424"/>
      <c r="I29" s="424"/>
      <c r="J29" s="424"/>
      <c r="K29" s="425"/>
      <c r="L29" s="445">
        <v>10</v>
      </c>
      <c r="M29" s="446"/>
      <c r="N29" s="446"/>
      <c r="O29" s="446"/>
      <c r="P29" s="488"/>
      <c r="Q29" s="445">
        <v>3000</v>
      </c>
      <c r="R29" s="446"/>
      <c r="S29" s="446"/>
      <c r="T29" s="446"/>
      <c r="U29" s="446"/>
      <c r="V29" s="488"/>
      <c r="W29" s="543"/>
      <c r="X29" s="544"/>
      <c r="Y29" s="545"/>
      <c r="Z29" s="444" t="s">
        <v>177</v>
      </c>
      <c r="AA29" s="424"/>
      <c r="AB29" s="424"/>
      <c r="AC29" s="424"/>
      <c r="AD29" s="424"/>
      <c r="AE29" s="424"/>
      <c r="AF29" s="424"/>
      <c r="AG29" s="425"/>
      <c r="AH29" s="445">
        <v>92</v>
      </c>
      <c r="AI29" s="446"/>
      <c r="AJ29" s="446"/>
      <c r="AK29" s="446"/>
      <c r="AL29" s="488"/>
      <c r="AM29" s="445">
        <v>299644</v>
      </c>
      <c r="AN29" s="446"/>
      <c r="AO29" s="446"/>
      <c r="AP29" s="446"/>
      <c r="AQ29" s="446"/>
      <c r="AR29" s="488"/>
      <c r="AS29" s="445">
        <v>3257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1274696</v>
      </c>
      <c r="BO29" s="395"/>
      <c r="BP29" s="395"/>
      <c r="BQ29" s="395"/>
      <c r="BR29" s="395"/>
      <c r="BS29" s="395"/>
      <c r="BT29" s="395"/>
      <c r="BU29" s="396"/>
      <c r="BV29" s="394">
        <v>1273288</v>
      </c>
      <c r="BW29" s="395"/>
      <c r="BX29" s="395"/>
      <c r="BY29" s="395"/>
      <c r="BZ29" s="395"/>
      <c r="CA29" s="395"/>
      <c r="CB29" s="395"/>
      <c r="CC29" s="396"/>
      <c r="CD29" s="18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3"/>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3442833</v>
      </c>
      <c r="BO30" s="514"/>
      <c r="BP30" s="514"/>
      <c r="BQ30" s="514"/>
      <c r="BR30" s="514"/>
      <c r="BS30" s="514"/>
      <c r="BT30" s="514"/>
      <c r="BU30" s="515"/>
      <c r="BV30" s="513">
        <v>3229930</v>
      </c>
      <c r="BW30" s="514"/>
      <c r="BX30" s="514"/>
      <c r="BY30" s="514"/>
      <c r="BZ30" s="514"/>
      <c r="CA30" s="514"/>
      <c r="CB30" s="514"/>
      <c r="CC30" s="515"/>
      <c r="CD30" s="189"/>
      <c r="CE30" s="190"/>
      <c r="CF30" s="190"/>
      <c r="CG30" s="190"/>
      <c r="CH30" s="190"/>
      <c r="CI30" s="190"/>
      <c r="CJ30" s="190"/>
      <c r="CK30" s="190"/>
      <c r="CL30" s="190"/>
      <c r="CM30" s="190"/>
      <c r="CN30" s="190"/>
      <c r="CO30" s="190"/>
      <c r="CP30" s="190"/>
      <c r="CQ30" s="190"/>
      <c r="CR30" s="190"/>
      <c r="CS30" s="191"/>
      <c r="CT30" s="192"/>
      <c r="CU30" s="193"/>
      <c r="CV30" s="193"/>
      <c r="CW30" s="193"/>
      <c r="CX30" s="193"/>
      <c r="CY30" s="193"/>
      <c r="CZ30" s="193"/>
      <c r="DA30" s="194"/>
      <c r="DB30" s="192"/>
      <c r="DC30" s="193"/>
      <c r="DD30" s="193"/>
      <c r="DE30" s="193"/>
      <c r="DF30" s="193"/>
      <c r="DG30" s="193"/>
      <c r="DH30" s="193"/>
      <c r="DI30" s="194"/>
    </row>
    <row r="31" spans="1:113" ht="13.5" customHeight="1" x14ac:dyDescent="0.15">
      <c r="A31" s="173"/>
      <c r="B31" s="195"/>
      <c r="DI31" s="196"/>
    </row>
    <row r="32" spans="1:113" ht="13.5" customHeight="1" x14ac:dyDescent="0.15">
      <c r="A32" s="173"/>
      <c r="B32" s="197"/>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6"/>
    </row>
    <row r="33" spans="1:113" ht="13.5" customHeight="1" x14ac:dyDescent="0.15">
      <c r="A33" s="173"/>
      <c r="B33" s="197"/>
      <c r="C33" s="418" t="s">
        <v>186</v>
      </c>
      <c r="D33" s="418"/>
      <c r="E33" s="383" t="s">
        <v>187</v>
      </c>
      <c r="F33" s="383"/>
      <c r="G33" s="383"/>
      <c r="H33" s="383"/>
      <c r="I33" s="383"/>
      <c r="J33" s="383"/>
      <c r="K33" s="383"/>
      <c r="L33" s="383"/>
      <c r="M33" s="383"/>
      <c r="N33" s="383"/>
      <c r="O33" s="383"/>
      <c r="P33" s="383"/>
      <c r="Q33" s="383"/>
      <c r="R33" s="383"/>
      <c r="S33" s="383"/>
      <c r="T33" s="198"/>
      <c r="U33" s="418" t="s">
        <v>186</v>
      </c>
      <c r="V33" s="418"/>
      <c r="W33" s="383" t="s">
        <v>187</v>
      </c>
      <c r="X33" s="383"/>
      <c r="Y33" s="383"/>
      <c r="Z33" s="383"/>
      <c r="AA33" s="383"/>
      <c r="AB33" s="383"/>
      <c r="AC33" s="383"/>
      <c r="AD33" s="383"/>
      <c r="AE33" s="383"/>
      <c r="AF33" s="383"/>
      <c r="AG33" s="383"/>
      <c r="AH33" s="383"/>
      <c r="AI33" s="383"/>
      <c r="AJ33" s="383"/>
      <c r="AK33" s="383"/>
      <c r="AL33" s="198"/>
      <c r="AM33" s="418" t="s">
        <v>186</v>
      </c>
      <c r="AN33" s="418"/>
      <c r="AO33" s="383" t="s">
        <v>187</v>
      </c>
      <c r="AP33" s="383"/>
      <c r="AQ33" s="383"/>
      <c r="AR33" s="383"/>
      <c r="AS33" s="383"/>
      <c r="AT33" s="383"/>
      <c r="AU33" s="383"/>
      <c r="AV33" s="383"/>
      <c r="AW33" s="383"/>
      <c r="AX33" s="383"/>
      <c r="AY33" s="383"/>
      <c r="AZ33" s="383"/>
      <c r="BA33" s="383"/>
      <c r="BB33" s="383"/>
      <c r="BC33" s="383"/>
      <c r="BD33" s="199"/>
      <c r="BE33" s="383" t="s">
        <v>188</v>
      </c>
      <c r="BF33" s="383"/>
      <c r="BG33" s="383" t="s">
        <v>189</v>
      </c>
      <c r="BH33" s="383"/>
      <c r="BI33" s="383"/>
      <c r="BJ33" s="383"/>
      <c r="BK33" s="383"/>
      <c r="BL33" s="383"/>
      <c r="BM33" s="383"/>
      <c r="BN33" s="383"/>
      <c r="BO33" s="383"/>
      <c r="BP33" s="383"/>
      <c r="BQ33" s="383"/>
      <c r="BR33" s="383"/>
      <c r="BS33" s="383"/>
      <c r="BT33" s="383"/>
      <c r="BU33" s="383"/>
      <c r="BV33" s="199"/>
      <c r="BW33" s="418" t="s">
        <v>188</v>
      </c>
      <c r="BX33" s="418"/>
      <c r="BY33" s="383" t="s">
        <v>190</v>
      </c>
      <c r="BZ33" s="383"/>
      <c r="CA33" s="383"/>
      <c r="CB33" s="383"/>
      <c r="CC33" s="383"/>
      <c r="CD33" s="383"/>
      <c r="CE33" s="383"/>
      <c r="CF33" s="383"/>
      <c r="CG33" s="383"/>
      <c r="CH33" s="383"/>
      <c r="CI33" s="383"/>
      <c r="CJ33" s="383"/>
      <c r="CK33" s="383"/>
      <c r="CL33" s="383"/>
      <c r="CM33" s="383"/>
      <c r="CN33" s="198"/>
      <c r="CO33" s="418" t="s">
        <v>186</v>
      </c>
      <c r="CP33" s="418"/>
      <c r="CQ33" s="383" t="s">
        <v>191</v>
      </c>
      <c r="CR33" s="383"/>
      <c r="CS33" s="383"/>
      <c r="CT33" s="383"/>
      <c r="CU33" s="383"/>
      <c r="CV33" s="383"/>
      <c r="CW33" s="383"/>
      <c r="CX33" s="383"/>
      <c r="CY33" s="383"/>
      <c r="CZ33" s="383"/>
      <c r="DA33" s="383"/>
      <c r="DB33" s="383"/>
      <c r="DC33" s="383"/>
      <c r="DD33" s="383"/>
      <c r="DE33" s="383"/>
      <c r="DF33" s="198"/>
      <c r="DG33" s="583" t="s">
        <v>192</v>
      </c>
      <c r="DH33" s="583"/>
      <c r="DI33" s="200"/>
    </row>
    <row r="34" spans="1:113" ht="32.25" customHeight="1" x14ac:dyDescent="0.15">
      <c r="A34" s="173"/>
      <c r="B34" s="197"/>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3"/>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3"/>
      <c r="AM34" s="584">
        <f>IF(AO34="","",MAX(C34:D43,U34:V43)+1)</f>
        <v>7</v>
      </c>
      <c r="AN34" s="584"/>
      <c r="AO34" s="585" t="str">
        <f>IF('各会計、関係団体の財政状況及び健全化判断比率'!B31="","",'各会計、関係団体の財政状況及び健全化判断比率'!B31)</f>
        <v>病院事業会計</v>
      </c>
      <c r="AP34" s="585"/>
      <c r="AQ34" s="585"/>
      <c r="AR34" s="585"/>
      <c r="AS34" s="585"/>
      <c r="AT34" s="585"/>
      <c r="AU34" s="585"/>
      <c r="AV34" s="585"/>
      <c r="AW34" s="585"/>
      <c r="AX34" s="585"/>
      <c r="AY34" s="585"/>
      <c r="AZ34" s="585"/>
      <c r="BA34" s="585"/>
      <c r="BB34" s="585"/>
      <c r="BC34" s="585"/>
      <c r="BD34" s="173"/>
      <c r="BE34" s="584">
        <f>IF(BG34="","",MAX(C34:D43,U34:V43,AM34:AN43)+1)</f>
        <v>8</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3"/>
      <c r="BW34" s="584">
        <f>IF(BY34="","",MAX(C34:D43,U34:V43,AM34:AN43,BE34:BF43)+1)</f>
        <v>9</v>
      </c>
      <c r="BX34" s="584"/>
      <c r="BY34" s="585" t="str">
        <f>IF('各会計、関係団体の財政状況及び健全化判断比率'!B68="","",'各会計、関係団体の財政状況及び健全化判断比率'!B68)</f>
        <v>東京市町村総合事務組合（一般会計）</v>
      </c>
      <c r="BZ34" s="585"/>
      <c r="CA34" s="585"/>
      <c r="CB34" s="585"/>
      <c r="CC34" s="585"/>
      <c r="CD34" s="585"/>
      <c r="CE34" s="585"/>
      <c r="CF34" s="585"/>
      <c r="CG34" s="585"/>
      <c r="CH34" s="585"/>
      <c r="CI34" s="585"/>
      <c r="CJ34" s="585"/>
      <c r="CK34" s="585"/>
      <c r="CL34" s="585"/>
      <c r="CM34" s="585"/>
      <c r="CN34" s="173"/>
      <c r="CO34" s="584">
        <f>IF(CQ34="","",MAX(C34:D43,U34:V43,AM34:AN43,BE34:BF43,BW34:BX43)+1)</f>
        <v>17</v>
      </c>
      <c r="CP34" s="584"/>
      <c r="CQ34" s="585" t="str">
        <f>IF('各会計、関係団体の財政状況及び健全化判断比率'!BS7="","",'各会計、関係団体の財政状況及び健全化判断比率'!BS7)</f>
        <v>奥多摩総合開発</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0"/>
    </row>
    <row r="35" spans="1:113" ht="32.25" customHeight="1" x14ac:dyDescent="0.15">
      <c r="A35" s="173"/>
      <c r="B35" s="197"/>
      <c r="C35" s="584">
        <f>IF(E35="","",C34+1)</f>
        <v>2</v>
      </c>
      <c r="D35" s="584"/>
      <c r="E35" s="585" t="str">
        <f>IF('各会計、関係団体の財政状況及び健全化判断比率'!B8="","",'各会計、関係団体の財政状況及び健全化判断比率'!B8)</f>
        <v>都民の森管理運営事業特別会計</v>
      </c>
      <c r="F35" s="585"/>
      <c r="G35" s="585"/>
      <c r="H35" s="585"/>
      <c r="I35" s="585"/>
      <c r="J35" s="585"/>
      <c r="K35" s="585"/>
      <c r="L35" s="585"/>
      <c r="M35" s="585"/>
      <c r="N35" s="585"/>
      <c r="O35" s="585"/>
      <c r="P35" s="585"/>
      <c r="Q35" s="585"/>
      <c r="R35" s="585"/>
      <c r="S35" s="585"/>
      <c r="T35" s="173"/>
      <c r="U35" s="584">
        <f>IF(W35="","",U34+1)</f>
        <v>5</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3"/>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3"/>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3"/>
      <c r="BW35" s="584">
        <f t="shared" ref="BW35:BW43" si="2">IF(BY35="","",BW34+1)</f>
        <v>10</v>
      </c>
      <c r="BX35" s="584"/>
      <c r="BY35" s="585" t="str">
        <f>IF('各会計、関係団体の財政状況及び健全化判断比率'!B69="","",'各会計、関係団体の財政状況及び健全化判断比率'!B69)</f>
        <v>東京市町村総合事務組合（交通災害共済事業特別会計）</v>
      </c>
      <c r="BZ35" s="585"/>
      <c r="CA35" s="585"/>
      <c r="CB35" s="585"/>
      <c r="CC35" s="585"/>
      <c r="CD35" s="585"/>
      <c r="CE35" s="585"/>
      <c r="CF35" s="585"/>
      <c r="CG35" s="585"/>
      <c r="CH35" s="585"/>
      <c r="CI35" s="585"/>
      <c r="CJ35" s="585"/>
      <c r="CK35" s="585"/>
      <c r="CL35" s="585"/>
      <c r="CM35" s="585"/>
      <c r="CN35" s="173"/>
      <c r="CO35" s="584">
        <f t="shared" ref="CO35:CO43" si="3">IF(CQ35="","",CO34+1)</f>
        <v>18</v>
      </c>
      <c r="CP35" s="584"/>
      <c r="CQ35" s="585" t="str">
        <f>IF('各会計、関係団体の財政状況及び健全化判断比率'!BS8="","",'各会計、関係団体の財政状況及び健全化判断比率'!BS8)</f>
        <v>おくたま地域振興財団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0"/>
    </row>
    <row r="36" spans="1:113" ht="32.25" customHeight="1" x14ac:dyDescent="0.15">
      <c r="A36" s="173"/>
      <c r="B36" s="197"/>
      <c r="C36" s="584">
        <f>IF(E36="","",C35+1)</f>
        <v>3</v>
      </c>
      <c r="D36" s="584"/>
      <c r="E36" s="585" t="str">
        <f>IF('各会計、関係団体の財政状況及び健全化判断比率'!B9="","",'各会計、関係団体の財政状況及び健全化判断比率'!B9)</f>
        <v>山のふるさと村管理運営事業特別会計</v>
      </c>
      <c r="F36" s="585"/>
      <c r="G36" s="585"/>
      <c r="H36" s="585"/>
      <c r="I36" s="585"/>
      <c r="J36" s="585"/>
      <c r="K36" s="585"/>
      <c r="L36" s="585"/>
      <c r="M36" s="585"/>
      <c r="N36" s="585"/>
      <c r="O36" s="585"/>
      <c r="P36" s="585"/>
      <c r="Q36" s="585"/>
      <c r="R36" s="585"/>
      <c r="S36" s="585"/>
      <c r="T36" s="173"/>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3"/>
      <c r="AM36" s="584" t="str">
        <f t="shared" si="0"/>
        <v/>
      </c>
      <c r="AN36" s="584"/>
      <c r="AO36" s="585"/>
      <c r="AP36" s="585"/>
      <c r="AQ36" s="585"/>
      <c r="AR36" s="585"/>
      <c r="AS36" s="585"/>
      <c r="AT36" s="585"/>
      <c r="AU36" s="585"/>
      <c r="AV36" s="585"/>
      <c r="AW36" s="585"/>
      <c r="AX36" s="585"/>
      <c r="AY36" s="585"/>
      <c r="AZ36" s="585"/>
      <c r="BA36" s="585"/>
      <c r="BB36" s="585"/>
      <c r="BC36" s="585"/>
      <c r="BD36" s="173"/>
      <c r="BE36" s="584" t="str">
        <f t="shared" si="1"/>
        <v/>
      </c>
      <c r="BF36" s="584"/>
      <c r="BG36" s="585"/>
      <c r="BH36" s="585"/>
      <c r="BI36" s="585"/>
      <c r="BJ36" s="585"/>
      <c r="BK36" s="585"/>
      <c r="BL36" s="585"/>
      <c r="BM36" s="585"/>
      <c r="BN36" s="585"/>
      <c r="BO36" s="585"/>
      <c r="BP36" s="585"/>
      <c r="BQ36" s="585"/>
      <c r="BR36" s="585"/>
      <c r="BS36" s="585"/>
      <c r="BT36" s="585"/>
      <c r="BU36" s="585"/>
      <c r="BV36" s="173"/>
      <c r="BW36" s="584">
        <f t="shared" si="2"/>
        <v>11</v>
      </c>
      <c r="BX36" s="584"/>
      <c r="BY36" s="585" t="str">
        <f>IF('各会計、関係団体の財政状況及び健全化判断比率'!B70="","",'各会計、関係団体の財政状況及び健全化判断比率'!B70)</f>
        <v>東京都市町村職員退職手当組合</v>
      </c>
      <c r="BZ36" s="585"/>
      <c r="CA36" s="585"/>
      <c r="CB36" s="585"/>
      <c r="CC36" s="585"/>
      <c r="CD36" s="585"/>
      <c r="CE36" s="585"/>
      <c r="CF36" s="585"/>
      <c r="CG36" s="585"/>
      <c r="CH36" s="585"/>
      <c r="CI36" s="585"/>
      <c r="CJ36" s="585"/>
      <c r="CK36" s="585"/>
      <c r="CL36" s="585"/>
      <c r="CM36" s="585"/>
      <c r="CN36" s="173"/>
      <c r="CO36" s="584">
        <f t="shared" si="3"/>
        <v>19</v>
      </c>
      <c r="CP36" s="584"/>
      <c r="CQ36" s="585" t="str">
        <f>IF('各会計、関係団体の財政状況及び健全化判断比率'!BS9="","",'各会計、関係団体の財政状況及び健全化判断比率'!BS9)</f>
        <v>小河内振興財団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0"/>
    </row>
    <row r="37" spans="1:113" ht="32.25" customHeight="1" x14ac:dyDescent="0.15">
      <c r="A37" s="173"/>
      <c r="B37" s="197"/>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3"/>
      <c r="U37" s="584" t="str">
        <f t="shared" si="4"/>
        <v/>
      </c>
      <c r="V37" s="584"/>
      <c r="W37" s="585"/>
      <c r="X37" s="585"/>
      <c r="Y37" s="585"/>
      <c r="Z37" s="585"/>
      <c r="AA37" s="585"/>
      <c r="AB37" s="585"/>
      <c r="AC37" s="585"/>
      <c r="AD37" s="585"/>
      <c r="AE37" s="585"/>
      <c r="AF37" s="585"/>
      <c r="AG37" s="585"/>
      <c r="AH37" s="585"/>
      <c r="AI37" s="585"/>
      <c r="AJ37" s="585"/>
      <c r="AK37" s="585"/>
      <c r="AL37" s="173"/>
      <c r="AM37" s="584" t="str">
        <f t="shared" si="0"/>
        <v/>
      </c>
      <c r="AN37" s="584"/>
      <c r="AO37" s="585"/>
      <c r="AP37" s="585"/>
      <c r="AQ37" s="585"/>
      <c r="AR37" s="585"/>
      <c r="AS37" s="585"/>
      <c r="AT37" s="585"/>
      <c r="AU37" s="585"/>
      <c r="AV37" s="585"/>
      <c r="AW37" s="585"/>
      <c r="AX37" s="585"/>
      <c r="AY37" s="585"/>
      <c r="AZ37" s="585"/>
      <c r="BA37" s="585"/>
      <c r="BB37" s="585"/>
      <c r="BC37" s="585"/>
      <c r="BD37" s="173"/>
      <c r="BE37" s="584" t="str">
        <f t="shared" si="1"/>
        <v/>
      </c>
      <c r="BF37" s="584"/>
      <c r="BG37" s="585"/>
      <c r="BH37" s="585"/>
      <c r="BI37" s="585"/>
      <c r="BJ37" s="585"/>
      <c r="BK37" s="585"/>
      <c r="BL37" s="585"/>
      <c r="BM37" s="585"/>
      <c r="BN37" s="585"/>
      <c r="BO37" s="585"/>
      <c r="BP37" s="585"/>
      <c r="BQ37" s="585"/>
      <c r="BR37" s="585"/>
      <c r="BS37" s="585"/>
      <c r="BT37" s="585"/>
      <c r="BU37" s="585"/>
      <c r="BV37" s="173"/>
      <c r="BW37" s="584">
        <f t="shared" si="2"/>
        <v>12</v>
      </c>
      <c r="BX37" s="584"/>
      <c r="BY37" s="585" t="str">
        <f>IF('各会計、関係団体の財政状況及び健全化判断比率'!B71="","",'各会計、関係団体の財政状況及び健全化判断比率'!B71)</f>
        <v>東京都市町村議会議員公務災害補償等組合</v>
      </c>
      <c r="BZ37" s="585"/>
      <c r="CA37" s="585"/>
      <c r="CB37" s="585"/>
      <c r="CC37" s="585"/>
      <c r="CD37" s="585"/>
      <c r="CE37" s="585"/>
      <c r="CF37" s="585"/>
      <c r="CG37" s="585"/>
      <c r="CH37" s="585"/>
      <c r="CI37" s="585"/>
      <c r="CJ37" s="585"/>
      <c r="CK37" s="585"/>
      <c r="CL37" s="585"/>
      <c r="CM37" s="585"/>
      <c r="CN37" s="173"/>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0"/>
    </row>
    <row r="38" spans="1:113" ht="32.25" customHeight="1" x14ac:dyDescent="0.15">
      <c r="A38" s="173"/>
      <c r="B38" s="197"/>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3"/>
      <c r="U38" s="584" t="str">
        <f t="shared" si="4"/>
        <v/>
      </c>
      <c r="V38" s="584"/>
      <c r="W38" s="585"/>
      <c r="X38" s="585"/>
      <c r="Y38" s="585"/>
      <c r="Z38" s="585"/>
      <c r="AA38" s="585"/>
      <c r="AB38" s="585"/>
      <c r="AC38" s="585"/>
      <c r="AD38" s="585"/>
      <c r="AE38" s="585"/>
      <c r="AF38" s="585"/>
      <c r="AG38" s="585"/>
      <c r="AH38" s="585"/>
      <c r="AI38" s="585"/>
      <c r="AJ38" s="585"/>
      <c r="AK38" s="585"/>
      <c r="AL38" s="173"/>
      <c r="AM38" s="584" t="str">
        <f t="shared" si="0"/>
        <v/>
      </c>
      <c r="AN38" s="584"/>
      <c r="AO38" s="585"/>
      <c r="AP38" s="585"/>
      <c r="AQ38" s="585"/>
      <c r="AR38" s="585"/>
      <c r="AS38" s="585"/>
      <c r="AT38" s="585"/>
      <c r="AU38" s="585"/>
      <c r="AV38" s="585"/>
      <c r="AW38" s="585"/>
      <c r="AX38" s="585"/>
      <c r="AY38" s="585"/>
      <c r="AZ38" s="585"/>
      <c r="BA38" s="585"/>
      <c r="BB38" s="585"/>
      <c r="BC38" s="585"/>
      <c r="BD38" s="173"/>
      <c r="BE38" s="584" t="str">
        <f t="shared" si="1"/>
        <v/>
      </c>
      <c r="BF38" s="584"/>
      <c r="BG38" s="585"/>
      <c r="BH38" s="585"/>
      <c r="BI38" s="585"/>
      <c r="BJ38" s="585"/>
      <c r="BK38" s="585"/>
      <c r="BL38" s="585"/>
      <c r="BM38" s="585"/>
      <c r="BN38" s="585"/>
      <c r="BO38" s="585"/>
      <c r="BP38" s="585"/>
      <c r="BQ38" s="585"/>
      <c r="BR38" s="585"/>
      <c r="BS38" s="585"/>
      <c r="BT38" s="585"/>
      <c r="BU38" s="585"/>
      <c r="BV38" s="173"/>
      <c r="BW38" s="584">
        <f t="shared" si="2"/>
        <v>13</v>
      </c>
      <c r="BX38" s="584"/>
      <c r="BY38" s="585" t="str">
        <f>IF('各会計、関係団体の財政状況及び健全化判断比率'!B72="","",'各会計、関係団体の財政状況及び健全化判断比率'!B72)</f>
        <v>東京都後期高齢者医療広域連合（一般会計）</v>
      </c>
      <c r="BZ38" s="585"/>
      <c r="CA38" s="585"/>
      <c r="CB38" s="585"/>
      <c r="CC38" s="585"/>
      <c r="CD38" s="585"/>
      <c r="CE38" s="585"/>
      <c r="CF38" s="585"/>
      <c r="CG38" s="585"/>
      <c r="CH38" s="585"/>
      <c r="CI38" s="585"/>
      <c r="CJ38" s="585"/>
      <c r="CK38" s="585"/>
      <c r="CL38" s="585"/>
      <c r="CM38" s="585"/>
      <c r="CN38" s="173"/>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0"/>
    </row>
    <row r="39" spans="1:113" ht="32.25" customHeight="1" x14ac:dyDescent="0.15">
      <c r="A39" s="173"/>
      <c r="B39" s="197"/>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3"/>
      <c r="U39" s="584" t="str">
        <f t="shared" si="4"/>
        <v/>
      </c>
      <c r="V39" s="584"/>
      <c r="W39" s="585"/>
      <c r="X39" s="585"/>
      <c r="Y39" s="585"/>
      <c r="Z39" s="585"/>
      <c r="AA39" s="585"/>
      <c r="AB39" s="585"/>
      <c r="AC39" s="585"/>
      <c r="AD39" s="585"/>
      <c r="AE39" s="585"/>
      <c r="AF39" s="585"/>
      <c r="AG39" s="585"/>
      <c r="AH39" s="585"/>
      <c r="AI39" s="585"/>
      <c r="AJ39" s="585"/>
      <c r="AK39" s="585"/>
      <c r="AL39" s="173"/>
      <c r="AM39" s="584" t="str">
        <f t="shared" si="0"/>
        <v/>
      </c>
      <c r="AN39" s="584"/>
      <c r="AO39" s="585"/>
      <c r="AP39" s="585"/>
      <c r="AQ39" s="585"/>
      <c r="AR39" s="585"/>
      <c r="AS39" s="585"/>
      <c r="AT39" s="585"/>
      <c r="AU39" s="585"/>
      <c r="AV39" s="585"/>
      <c r="AW39" s="585"/>
      <c r="AX39" s="585"/>
      <c r="AY39" s="585"/>
      <c r="AZ39" s="585"/>
      <c r="BA39" s="585"/>
      <c r="BB39" s="585"/>
      <c r="BC39" s="585"/>
      <c r="BD39" s="173"/>
      <c r="BE39" s="584" t="str">
        <f t="shared" si="1"/>
        <v/>
      </c>
      <c r="BF39" s="584"/>
      <c r="BG39" s="585"/>
      <c r="BH39" s="585"/>
      <c r="BI39" s="585"/>
      <c r="BJ39" s="585"/>
      <c r="BK39" s="585"/>
      <c r="BL39" s="585"/>
      <c r="BM39" s="585"/>
      <c r="BN39" s="585"/>
      <c r="BO39" s="585"/>
      <c r="BP39" s="585"/>
      <c r="BQ39" s="585"/>
      <c r="BR39" s="585"/>
      <c r="BS39" s="585"/>
      <c r="BT39" s="585"/>
      <c r="BU39" s="585"/>
      <c r="BV39" s="173"/>
      <c r="BW39" s="584">
        <f t="shared" si="2"/>
        <v>14</v>
      </c>
      <c r="BX39" s="584"/>
      <c r="BY39" s="585" t="str">
        <f>IF('各会計、関係団体の財政状況及び健全化判断比率'!B73="","",'各会計、関係団体の財政状況及び健全化判断比率'!B73)</f>
        <v>東京都後期高齢者医療広域連合（特別会計）</v>
      </c>
      <c r="BZ39" s="585"/>
      <c r="CA39" s="585"/>
      <c r="CB39" s="585"/>
      <c r="CC39" s="585"/>
      <c r="CD39" s="585"/>
      <c r="CE39" s="585"/>
      <c r="CF39" s="585"/>
      <c r="CG39" s="585"/>
      <c r="CH39" s="585"/>
      <c r="CI39" s="585"/>
      <c r="CJ39" s="585"/>
      <c r="CK39" s="585"/>
      <c r="CL39" s="585"/>
      <c r="CM39" s="585"/>
      <c r="CN39" s="173"/>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0"/>
    </row>
    <row r="40" spans="1:113" ht="32.25" customHeight="1" x14ac:dyDescent="0.15">
      <c r="A40" s="173"/>
      <c r="B40" s="197"/>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3"/>
      <c r="U40" s="584" t="str">
        <f t="shared" si="4"/>
        <v/>
      </c>
      <c r="V40" s="584"/>
      <c r="W40" s="585"/>
      <c r="X40" s="585"/>
      <c r="Y40" s="585"/>
      <c r="Z40" s="585"/>
      <c r="AA40" s="585"/>
      <c r="AB40" s="585"/>
      <c r="AC40" s="585"/>
      <c r="AD40" s="585"/>
      <c r="AE40" s="585"/>
      <c r="AF40" s="585"/>
      <c r="AG40" s="585"/>
      <c r="AH40" s="585"/>
      <c r="AI40" s="585"/>
      <c r="AJ40" s="585"/>
      <c r="AK40" s="585"/>
      <c r="AL40" s="173"/>
      <c r="AM40" s="584" t="str">
        <f t="shared" si="0"/>
        <v/>
      </c>
      <c r="AN40" s="584"/>
      <c r="AO40" s="585"/>
      <c r="AP40" s="585"/>
      <c r="AQ40" s="585"/>
      <c r="AR40" s="585"/>
      <c r="AS40" s="585"/>
      <c r="AT40" s="585"/>
      <c r="AU40" s="585"/>
      <c r="AV40" s="585"/>
      <c r="AW40" s="585"/>
      <c r="AX40" s="585"/>
      <c r="AY40" s="585"/>
      <c r="AZ40" s="585"/>
      <c r="BA40" s="585"/>
      <c r="BB40" s="585"/>
      <c r="BC40" s="585"/>
      <c r="BD40" s="173"/>
      <c r="BE40" s="584" t="str">
        <f t="shared" si="1"/>
        <v/>
      </c>
      <c r="BF40" s="584"/>
      <c r="BG40" s="585"/>
      <c r="BH40" s="585"/>
      <c r="BI40" s="585"/>
      <c r="BJ40" s="585"/>
      <c r="BK40" s="585"/>
      <c r="BL40" s="585"/>
      <c r="BM40" s="585"/>
      <c r="BN40" s="585"/>
      <c r="BO40" s="585"/>
      <c r="BP40" s="585"/>
      <c r="BQ40" s="585"/>
      <c r="BR40" s="585"/>
      <c r="BS40" s="585"/>
      <c r="BT40" s="585"/>
      <c r="BU40" s="585"/>
      <c r="BV40" s="173"/>
      <c r="BW40" s="584">
        <f t="shared" si="2"/>
        <v>15</v>
      </c>
      <c r="BX40" s="584"/>
      <c r="BY40" s="585" t="str">
        <f>IF('各会計、関係団体の財政状況及び健全化判断比率'!B74="","",'各会計、関係団体の財政状況及び健全化判断比率'!B74)</f>
        <v>西秋川衛生組合</v>
      </c>
      <c r="BZ40" s="585"/>
      <c r="CA40" s="585"/>
      <c r="CB40" s="585"/>
      <c r="CC40" s="585"/>
      <c r="CD40" s="585"/>
      <c r="CE40" s="585"/>
      <c r="CF40" s="585"/>
      <c r="CG40" s="585"/>
      <c r="CH40" s="585"/>
      <c r="CI40" s="585"/>
      <c r="CJ40" s="585"/>
      <c r="CK40" s="585"/>
      <c r="CL40" s="585"/>
      <c r="CM40" s="585"/>
      <c r="CN40" s="173"/>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0"/>
    </row>
    <row r="41" spans="1:113" ht="32.25" customHeight="1" x14ac:dyDescent="0.15">
      <c r="A41" s="173"/>
      <c r="B41" s="197"/>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3"/>
      <c r="U41" s="584" t="str">
        <f t="shared" si="4"/>
        <v/>
      </c>
      <c r="V41" s="584"/>
      <c r="W41" s="585"/>
      <c r="X41" s="585"/>
      <c r="Y41" s="585"/>
      <c r="Z41" s="585"/>
      <c r="AA41" s="585"/>
      <c r="AB41" s="585"/>
      <c r="AC41" s="585"/>
      <c r="AD41" s="585"/>
      <c r="AE41" s="585"/>
      <c r="AF41" s="585"/>
      <c r="AG41" s="585"/>
      <c r="AH41" s="585"/>
      <c r="AI41" s="585"/>
      <c r="AJ41" s="585"/>
      <c r="AK41" s="585"/>
      <c r="AL41" s="173"/>
      <c r="AM41" s="584" t="str">
        <f t="shared" si="0"/>
        <v/>
      </c>
      <c r="AN41" s="584"/>
      <c r="AO41" s="585"/>
      <c r="AP41" s="585"/>
      <c r="AQ41" s="585"/>
      <c r="AR41" s="585"/>
      <c r="AS41" s="585"/>
      <c r="AT41" s="585"/>
      <c r="AU41" s="585"/>
      <c r="AV41" s="585"/>
      <c r="AW41" s="585"/>
      <c r="AX41" s="585"/>
      <c r="AY41" s="585"/>
      <c r="AZ41" s="585"/>
      <c r="BA41" s="585"/>
      <c r="BB41" s="585"/>
      <c r="BC41" s="585"/>
      <c r="BD41" s="173"/>
      <c r="BE41" s="584" t="str">
        <f t="shared" si="1"/>
        <v/>
      </c>
      <c r="BF41" s="584"/>
      <c r="BG41" s="585"/>
      <c r="BH41" s="585"/>
      <c r="BI41" s="585"/>
      <c r="BJ41" s="585"/>
      <c r="BK41" s="585"/>
      <c r="BL41" s="585"/>
      <c r="BM41" s="585"/>
      <c r="BN41" s="585"/>
      <c r="BO41" s="585"/>
      <c r="BP41" s="585"/>
      <c r="BQ41" s="585"/>
      <c r="BR41" s="585"/>
      <c r="BS41" s="585"/>
      <c r="BT41" s="585"/>
      <c r="BU41" s="585"/>
      <c r="BV41" s="173"/>
      <c r="BW41" s="584">
        <f t="shared" si="2"/>
        <v>16</v>
      </c>
      <c r="BX41" s="584"/>
      <c r="BY41" s="585" t="str">
        <f>IF('各会計、関係団体の財政状況及び健全化判断比率'!B75="","",'各会計、関係団体の財政状況及び健全化判断比率'!B75)</f>
        <v>秋川流域斎場組合</v>
      </c>
      <c r="BZ41" s="585"/>
      <c r="CA41" s="585"/>
      <c r="CB41" s="585"/>
      <c r="CC41" s="585"/>
      <c r="CD41" s="585"/>
      <c r="CE41" s="585"/>
      <c r="CF41" s="585"/>
      <c r="CG41" s="585"/>
      <c r="CH41" s="585"/>
      <c r="CI41" s="585"/>
      <c r="CJ41" s="585"/>
      <c r="CK41" s="585"/>
      <c r="CL41" s="585"/>
      <c r="CM41" s="585"/>
      <c r="CN41" s="173"/>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0"/>
    </row>
    <row r="42" spans="1:113" ht="32.25" customHeight="1" x14ac:dyDescent="0.15">
      <c r="B42" s="197"/>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3"/>
      <c r="U42" s="584" t="str">
        <f t="shared" si="4"/>
        <v/>
      </c>
      <c r="V42" s="584"/>
      <c r="W42" s="585"/>
      <c r="X42" s="585"/>
      <c r="Y42" s="585"/>
      <c r="Z42" s="585"/>
      <c r="AA42" s="585"/>
      <c r="AB42" s="585"/>
      <c r="AC42" s="585"/>
      <c r="AD42" s="585"/>
      <c r="AE42" s="585"/>
      <c r="AF42" s="585"/>
      <c r="AG42" s="585"/>
      <c r="AH42" s="585"/>
      <c r="AI42" s="585"/>
      <c r="AJ42" s="585"/>
      <c r="AK42" s="585"/>
      <c r="AL42" s="173"/>
      <c r="AM42" s="584" t="str">
        <f t="shared" si="0"/>
        <v/>
      </c>
      <c r="AN42" s="584"/>
      <c r="AO42" s="585"/>
      <c r="AP42" s="585"/>
      <c r="AQ42" s="585"/>
      <c r="AR42" s="585"/>
      <c r="AS42" s="585"/>
      <c r="AT42" s="585"/>
      <c r="AU42" s="585"/>
      <c r="AV42" s="585"/>
      <c r="AW42" s="585"/>
      <c r="AX42" s="585"/>
      <c r="AY42" s="585"/>
      <c r="AZ42" s="585"/>
      <c r="BA42" s="585"/>
      <c r="BB42" s="585"/>
      <c r="BC42" s="585"/>
      <c r="BD42" s="173"/>
      <c r="BE42" s="584" t="str">
        <f t="shared" si="1"/>
        <v/>
      </c>
      <c r="BF42" s="584"/>
      <c r="BG42" s="585"/>
      <c r="BH42" s="585"/>
      <c r="BI42" s="585"/>
      <c r="BJ42" s="585"/>
      <c r="BK42" s="585"/>
      <c r="BL42" s="585"/>
      <c r="BM42" s="585"/>
      <c r="BN42" s="585"/>
      <c r="BO42" s="585"/>
      <c r="BP42" s="585"/>
      <c r="BQ42" s="585"/>
      <c r="BR42" s="585"/>
      <c r="BS42" s="585"/>
      <c r="BT42" s="585"/>
      <c r="BU42" s="585"/>
      <c r="BV42" s="173"/>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3"/>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0"/>
    </row>
    <row r="43" spans="1:113" ht="32.25" customHeight="1" x14ac:dyDescent="0.15">
      <c r="B43" s="197"/>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3"/>
      <c r="U43" s="584" t="str">
        <f t="shared" si="4"/>
        <v/>
      </c>
      <c r="V43" s="584"/>
      <c r="W43" s="585"/>
      <c r="X43" s="585"/>
      <c r="Y43" s="585"/>
      <c r="Z43" s="585"/>
      <c r="AA43" s="585"/>
      <c r="AB43" s="585"/>
      <c r="AC43" s="585"/>
      <c r="AD43" s="585"/>
      <c r="AE43" s="585"/>
      <c r="AF43" s="585"/>
      <c r="AG43" s="585"/>
      <c r="AH43" s="585"/>
      <c r="AI43" s="585"/>
      <c r="AJ43" s="585"/>
      <c r="AK43" s="585"/>
      <c r="AL43" s="173"/>
      <c r="AM43" s="584" t="str">
        <f t="shared" si="0"/>
        <v/>
      </c>
      <c r="AN43" s="584"/>
      <c r="AO43" s="585"/>
      <c r="AP43" s="585"/>
      <c r="AQ43" s="585"/>
      <c r="AR43" s="585"/>
      <c r="AS43" s="585"/>
      <c r="AT43" s="585"/>
      <c r="AU43" s="585"/>
      <c r="AV43" s="585"/>
      <c r="AW43" s="585"/>
      <c r="AX43" s="585"/>
      <c r="AY43" s="585"/>
      <c r="AZ43" s="585"/>
      <c r="BA43" s="585"/>
      <c r="BB43" s="585"/>
      <c r="BC43" s="585"/>
      <c r="BD43" s="173"/>
      <c r="BE43" s="584" t="str">
        <f t="shared" si="1"/>
        <v/>
      </c>
      <c r="BF43" s="584"/>
      <c r="BG43" s="585"/>
      <c r="BH43" s="585"/>
      <c r="BI43" s="585"/>
      <c r="BJ43" s="585"/>
      <c r="BK43" s="585"/>
      <c r="BL43" s="585"/>
      <c r="BM43" s="585"/>
      <c r="BN43" s="585"/>
      <c r="BO43" s="585"/>
      <c r="BP43" s="585"/>
      <c r="BQ43" s="585"/>
      <c r="BR43" s="585"/>
      <c r="BS43" s="585"/>
      <c r="BT43" s="585"/>
      <c r="BU43" s="585"/>
      <c r="BV43" s="173"/>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3"/>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0"/>
    </row>
    <row r="44" spans="1:113" ht="13.5" customHeight="1" thickBot="1" x14ac:dyDescent="0.2">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15"/>
    <row r="46" spans="1:113" x14ac:dyDescent="0.15">
      <c r="B46" s="172"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TmiiIe52NBHdacd1b/xwn/Pc8iXup5VeqQD/pTasAFR6vztVGtZzTvggzy6n7FCE2oYSiMKbwfpn0fd/35emnQ==" saltValue="UMHaj8hZ5VThqznzIpLp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6" customWidth="1"/>
    <col min="2" max="2" width="2.375" style="206" customWidth="1"/>
    <col min="3" max="16" width="2.625" style="206" customWidth="1"/>
    <col min="17" max="17" width="2.375" style="206" customWidth="1"/>
    <col min="18" max="95" width="1.625" style="206" customWidth="1"/>
    <col min="96" max="133" width="1.625" style="218" customWidth="1"/>
    <col min="134" max="143" width="1.625" style="206" customWidth="1"/>
    <col min="144" max="16384" width="0" style="206" hidden="1"/>
  </cols>
  <sheetData>
    <row r="1" spans="2:143"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589" t="s">
        <v>202</v>
      </c>
      <c r="DI1" s="590"/>
      <c r="DJ1" s="590"/>
      <c r="DK1" s="590"/>
      <c r="DL1" s="590"/>
      <c r="DM1" s="590"/>
      <c r="DN1" s="591"/>
      <c r="DO1" s="206"/>
      <c r="DP1" s="589" t="s">
        <v>203</v>
      </c>
      <c r="DQ1" s="590"/>
      <c r="DR1" s="590"/>
      <c r="DS1" s="590"/>
      <c r="DT1" s="590"/>
      <c r="DU1" s="590"/>
      <c r="DV1" s="590"/>
      <c r="DW1" s="590"/>
      <c r="DX1" s="590"/>
      <c r="DY1" s="590"/>
      <c r="DZ1" s="590"/>
      <c r="EA1" s="590"/>
      <c r="EB1" s="590"/>
      <c r="EC1" s="591"/>
      <c r="ED1" s="205"/>
      <c r="EE1" s="205"/>
      <c r="EF1" s="205"/>
      <c r="EG1" s="205"/>
      <c r="EH1" s="205"/>
      <c r="EI1" s="205"/>
      <c r="EJ1" s="205"/>
      <c r="EK1" s="205"/>
      <c r="EL1" s="205"/>
      <c r="EM1" s="205"/>
    </row>
    <row r="2" spans="2:143" ht="22.5" customHeight="1" x14ac:dyDescent="0.15">
      <c r="B2" s="207" t="s">
        <v>204</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662601</v>
      </c>
      <c r="S5" s="600"/>
      <c r="T5" s="600"/>
      <c r="U5" s="600"/>
      <c r="V5" s="600"/>
      <c r="W5" s="600"/>
      <c r="X5" s="600"/>
      <c r="Y5" s="601"/>
      <c r="Z5" s="602">
        <v>9</v>
      </c>
      <c r="AA5" s="602"/>
      <c r="AB5" s="602"/>
      <c r="AC5" s="602"/>
      <c r="AD5" s="603">
        <v>662601</v>
      </c>
      <c r="AE5" s="603"/>
      <c r="AF5" s="603"/>
      <c r="AG5" s="603"/>
      <c r="AH5" s="603"/>
      <c r="AI5" s="603"/>
      <c r="AJ5" s="603"/>
      <c r="AK5" s="603"/>
      <c r="AL5" s="604">
        <v>23.4</v>
      </c>
      <c r="AM5" s="605"/>
      <c r="AN5" s="605"/>
      <c r="AO5" s="606"/>
      <c r="AP5" s="596" t="s">
        <v>216</v>
      </c>
      <c r="AQ5" s="597"/>
      <c r="AR5" s="597"/>
      <c r="AS5" s="597"/>
      <c r="AT5" s="597"/>
      <c r="AU5" s="597"/>
      <c r="AV5" s="597"/>
      <c r="AW5" s="597"/>
      <c r="AX5" s="597"/>
      <c r="AY5" s="597"/>
      <c r="AZ5" s="597"/>
      <c r="BA5" s="597"/>
      <c r="BB5" s="597"/>
      <c r="BC5" s="597"/>
      <c r="BD5" s="597"/>
      <c r="BE5" s="597"/>
      <c r="BF5" s="598"/>
      <c r="BG5" s="610">
        <v>657374</v>
      </c>
      <c r="BH5" s="611"/>
      <c r="BI5" s="611"/>
      <c r="BJ5" s="611"/>
      <c r="BK5" s="611"/>
      <c r="BL5" s="611"/>
      <c r="BM5" s="611"/>
      <c r="BN5" s="612"/>
      <c r="BO5" s="613">
        <v>99.2</v>
      </c>
      <c r="BP5" s="613"/>
      <c r="BQ5" s="613"/>
      <c r="BR5" s="613"/>
      <c r="BS5" s="614">
        <v>2356</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67099</v>
      </c>
      <c r="S6" s="611"/>
      <c r="T6" s="611"/>
      <c r="U6" s="611"/>
      <c r="V6" s="611"/>
      <c r="W6" s="611"/>
      <c r="X6" s="611"/>
      <c r="Y6" s="612"/>
      <c r="Z6" s="613">
        <v>0.9</v>
      </c>
      <c r="AA6" s="613"/>
      <c r="AB6" s="613"/>
      <c r="AC6" s="613"/>
      <c r="AD6" s="614">
        <v>67099</v>
      </c>
      <c r="AE6" s="614"/>
      <c r="AF6" s="614"/>
      <c r="AG6" s="614"/>
      <c r="AH6" s="614"/>
      <c r="AI6" s="614"/>
      <c r="AJ6" s="614"/>
      <c r="AK6" s="614"/>
      <c r="AL6" s="615">
        <v>2.4</v>
      </c>
      <c r="AM6" s="616"/>
      <c r="AN6" s="616"/>
      <c r="AO6" s="617"/>
      <c r="AP6" s="607" t="s">
        <v>221</v>
      </c>
      <c r="AQ6" s="608"/>
      <c r="AR6" s="608"/>
      <c r="AS6" s="608"/>
      <c r="AT6" s="608"/>
      <c r="AU6" s="608"/>
      <c r="AV6" s="608"/>
      <c r="AW6" s="608"/>
      <c r="AX6" s="608"/>
      <c r="AY6" s="608"/>
      <c r="AZ6" s="608"/>
      <c r="BA6" s="608"/>
      <c r="BB6" s="608"/>
      <c r="BC6" s="608"/>
      <c r="BD6" s="608"/>
      <c r="BE6" s="608"/>
      <c r="BF6" s="609"/>
      <c r="BG6" s="610">
        <v>657374</v>
      </c>
      <c r="BH6" s="611"/>
      <c r="BI6" s="611"/>
      <c r="BJ6" s="611"/>
      <c r="BK6" s="611"/>
      <c r="BL6" s="611"/>
      <c r="BM6" s="611"/>
      <c r="BN6" s="612"/>
      <c r="BO6" s="613">
        <v>99.2</v>
      </c>
      <c r="BP6" s="613"/>
      <c r="BQ6" s="613"/>
      <c r="BR6" s="613"/>
      <c r="BS6" s="614">
        <v>2356</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88884</v>
      </c>
      <c r="CS6" s="611"/>
      <c r="CT6" s="611"/>
      <c r="CU6" s="611"/>
      <c r="CV6" s="611"/>
      <c r="CW6" s="611"/>
      <c r="CX6" s="611"/>
      <c r="CY6" s="612"/>
      <c r="CZ6" s="604">
        <v>1.3</v>
      </c>
      <c r="DA6" s="605"/>
      <c r="DB6" s="605"/>
      <c r="DC6" s="621"/>
      <c r="DD6" s="619" t="s">
        <v>122</v>
      </c>
      <c r="DE6" s="611"/>
      <c r="DF6" s="611"/>
      <c r="DG6" s="611"/>
      <c r="DH6" s="611"/>
      <c r="DI6" s="611"/>
      <c r="DJ6" s="611"/>
      <c r="DK6" s="611"/>
      <c r="DL6" s="611"/>
      <c r="DM6" s="611"/>
      <c r="DN6" s="611"/>
      <c r="DO6" s="611"/>
      <c r="DP6" s="612"/>
      <c r="DQ6" s="619">
        <v>88884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878</v>
      </c>
      <c r="S7" s="611"/>
      <c r="T7" s="611"/>
      <c r="U7" s="611"/>
      <c r="V7" s="611"/>
      <c r="W7" s="611"/>
      <c r="X7" s="611"/>
      <c r="Y7" s="612"/>
      <c r="Z7" s="613">
        <v>0</v>
      </c>
      <c r="AA7" s="613"/>
      <c r="AB7" s="613"/>
      <c r="AC7" s="613"/>
      <c r="AD7" s="614">
        <v>878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222911</v>
      </c>
      <c r="BH7" s="611"/>
      <c r="BI7" s="611"/>
      <c r="BJ7" s="611"/>
      <c r="BK7" s="611"/>
      <c r="BL7" s="611"/>
      <c r="BM7" s="611"/>
      <c r="BN7" s="612"/>
      <c r="BO7" s="613">
        <v>33.6</v>
      </c>
      <c r="BP7" s="613"/>
      <c r="BQ7" s="613"/>
      <c r="BR7" s="613"/>
      <c r="BS7" s="614">
        <v>2356</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1451224</v>
      </c>
      <c r="CS7" s="611"/>
      <c r="CT7" s="611"/>
      <c r="CU7" s="611"/>
      <c r="CV7" s="611"/>
      <c r="CW7" s="611"/>
      <c r="CX7" s="611"/>
      <c r="CY7" s="612"/>
      <c r="CZ7" s="613">
        <v>20.399999999999999</v>
      </c>
      <c r="DA7" s="613"/>
      <c r="DB7" s="613"/>
      <c r="DC7" s="613"/>
      <c r="DD7" s="619">
        <v>471965</v>
      </c>
      <c r="DE7" s="611"/>
      <c r="DF7" s="611"/>
      <c r="DG7" s="611"/>
      <c r="DH7" s="611"/>
      <c r="DI7" s="611"/>
      <c r="DJ7" s="611"/>
      <c r="DK7" s="611"/>
      <c r="DL7" s="611"/>
      <c r="DM7" s="611"/>
      <c r="DN7" s="611"/>
      <c r="DO7" s="611"/>
      <c r="DP7" s="612"/>
      <c r="DQ7" s="619">
        <v>954963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4672</v>
      </c>
      <c r="S8" s="611"/>
      <c r="T8" s="611"/>
      <c r="U8" s="611"/>
      <c r="V8" s="611"/>
      <c r="W8" s="611"/>
      <c r="X8" s="611"/>
      <c r="Y8" s="612"/>
      <c r="Z8" s="613">
        <v>0.1</v>
      </c>
      <c r="AA8" s="613"/>
      <c r="AB8" s="613"/>
      <c r="AC8" s="613"/>
      <c r="AD8" s="614">
        <v>4672</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8452</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1264554</v>
      </c>
      <c r="CS8" s="611"/>
      <c r="CT8" s="611"/>
      <c r="CU8" s="611"/>
      <c r="CV8" s="611"/>
      <c r="CW8" s="611"/>
      <c r="CX8" s="611"/>
      <c r="CY8" s="612"/>
      <c r="CZ8" s="613">
        <v>17.8</v>
      </c>
      <c r="DA8" s="613"/>
      <c r="DB8" s="613"/>
      <c r="DC8" s="613"/>
      <c r="DD8" s="619">
        <v>6035</v>
      </c>
      <c r="DE8" s="611"/>
      <c r="DF8" s="611"/>
      <c r="DG8" s="611"/>
      <c r="DH8" s="611"/>
      <c r="DI8" s="611"/>
      <c r="DJ8" s="611"/>
      <c r="DK8" s="611"/>
      <c r="DL8" s="611"/>
      <c r="DM8" s="611"/>
      <c r="DN8" s="611"/>
      <c r="DO8" s="611"/>
      <c r="DP8" s="612"/>
      <c r="DQ8" s="619">
        <v>694182</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5000</v>
      </c>
      <c r="S9" s="611"/>
      <c r="T9" s="611"/>
      <c r="U9" s="611"/>
      <c r="V9" s="611"/>
      <c r="W9" s="611"/>
      <c r="X9" s="611"/>
      <c r="Y9" s="612"/>
      <c r="Z9" s="613">
        <v>0.1</v>
      </c>
      <c r="AA9" s="613"/>
      <c r="AB9" s="613"/>
      <c r="AC9" s="613"/>
      <c r="AD9" s="614">
        <v>5000</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192839</v>
      </c>
      <c r="BH9" s="611"/>
      <c r="BI9" s="611"/>
      <c r="BJ9" s="611"/>
      <c r="BK9" s="611"/>
      <c r="BL9" s="611"/>
      <c r="BM9" s="611"/>
      <c r="BN9" s="612"/>
      <c r="BO9" s="613">
        <v>29.1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636217</v>
      </c>
      <c r="CS9" s="611"/>
      <c r="CT9" s="611"/>
      <c r="CU9" s="611"/>
      <c r="CV9" s="611"/>
      <c r="CW9" s="611"/>
      <c r="CX9" s="611"/>
      <c r="CY9" s="612"/>
      <c r="CZ9" s="613">
        <v>9</v>
      </c>
      <c r="DA9" s="613"/>
      <c r="DB9" s="613"/>
      <c r="DC9" s="613"/>
      <c r="DD9" s="619">
        <v>5836</v>
      </c>
      <c r="DE9" s="611"/>
      <c r="DF9" s="611"/>
      <c r="DG9" s="611"/>
      <c r="DH9" s="611"/>
      <c r="DI9" s="611"/>
      <c r="DJ9" s="611"/>
      <c r="DK9" s="611"/>
      <c r="DL9" s="611"/>
      <c r="DM9" s="611"/>
      <c r="DN9" s="611"/>
      <c r="DO9" s="611"/>
      <c r="DP9" s="612"/>
      <c r="DQ9" s="619">
        <v>288794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13372</v>
      </c>
      <c r="BH10" s="611"/>
      <c r="BI10" s="611"/>
      <c r="BJ10" s="611"/>
      <c r="BK10" s="611"/>
      <c r="BL10" s="611"/>
      <c r="BM10" s="611"/>
      <c r="BN10" s="612"/>
      <c r="BO10" s="613">
        <v>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56137</v>
      </c>
      <c r="CS10" s="611"/>
      <c r="CT10" s="611"/>
      <c r="CU10" s="611"/>
      <c r="CV10" s="611"/>
      <c r="CW10" s="611"/>
      <c r="CX10" s="611"/>
      <c r="CY10" s="612"/>
      <c r="CZ10" s="613">
        <v>0.8</v>
      </c>
      <c r="DA10" s="613"/>
      <c r="DB10" s="613"/>
      <c r="DC10" s="613"/>
      <c r="DD10" s="619" t="s">
        <v>122</v>
      </c>
      <c r="DE10" s="611"/>
      <c r="DF10" s="611"/>
      <c r="DG10" s="611"/>
      <c r="DH10" s="611"/>
      <c r="DI10" s="611"/>
      <c r="DJ10" s="611"/>
      <c r="DK10" s="611"/>
      <c r="DL10" s="611"/>
      <c r="DM10" s="611"/>
      <c r="DN10" s="611"/>
      <c r="DO10" s="611"/>
      <c r="DP10" s="612"/>
      <c r="DQ10" s="619">
        <v>27267</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118009</v>
      </c>
      <c r="S11" s="611"/>
      <c r="T11" s="611"/>
      <c r="U11" s="611"/>
      <c r="V11" s="611"/>
      <c r="W11" s="611"/>
      <c r="X11" s="611"/>
      <c r="Y11" s="612"/>
      <c r="Z11" s="615">
        <v>1.6</v>
      </c>
      <c r="AA11" s="616"/>
      <c r="AB11" s="616"/>
      <c r="AC11" s="622"/>
      <c r="AD11" s="619">
        <v>118009</v>
      </c>
      <c r="AE11" s="611"/>
      <c r="AF11" s="611"/>
      <c r="AG11" s="611"/>
      <c r="AH11" s="611"/>
      <c r="AI11" s="611"/>
      <c r="AJ11" s="611"/>
      <c r="AK11" s="612"/>
      <c r="AL11" s="615">
        <v>4.2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8248</v>
      </c>
      <c r="BH11" s="611"/>
      <c r="BI11" s="611"/>
      <c r="BJ11" s="611"/>
      <c r="BK11" s="611"/>
      <c r="BL11" s="611"/>
      <c r="BM11" s="611"/>
      <c r="BN11" s="612"/>
      <c r="BO11" s="613">
        <v>1.2</v>
      </c>
      <c r="BP11" s="613"/>
      <c r="BQ11" s="613"/>
      <c r="BR11" s="613"/>
      <c r="BS11" s="614">
        <v>2356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857379</v>
      </c>
      <c r="CS11" s="611"/>
      <c r="CT11" s="611"/>
      <c r="CU11" s="611"/>
      <c r="CV11" s="611"/>
      <c r="CW11" s="611"/>
      <c r="CX11" s="611"/>
      <c r="CY11" s="612"/>
      <c r="CZ11" s="613">
        <v>12.1</v>
      </c>
      <c r="DA11" s="613"/>
      <c r="DB11" s="613"/>
      <c r="DC11" s="613"/>
      <c r="DD11" s="619">
        <v>219709</v>
      </c>
      <c r="DE11" s="611"/>
      <c r="DF11" s="611"/>
      <c r="DG11" s="611"/>
      <c r="DH11" s="611"/>
      <c r="DI11" s="611"/>
      <c r="DJ11" s="611"/>
      <c r="DK11" s="611"/>
      <c r="DL11" s="611"/>
      <c r="DM11" s="611"/>
      <c r="DN11" s="611"/>
      <c r="DO11" s="611"/>
      <c r="DP11" s="612"/>
      <c r="DQ11" s="619">
        <v>193314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393535</v>
      </c>
      <c r="BH12" s="611"/>
      <c r="BI12" s="611"/>
      <c r="BJ12" s="611"/>
      <c r="BK12" s="611"/>
      <c r="BL12" s="611"/>
      <c r="BM12" s="611"/>
      <c r="BN12" s="612"/>
      <c r="BO12" s="613">
        <v>59.4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491748</v>
      </c>
      <c r="CS12" s="611"/>
      <c r="CT12" s="611"/>
      <c r="CU12" s="611"/>
      <c r="CV12" s="611"/>
      <c r="CW12" s="611"/>
      <c r="CX12" s="611"/>
      <c r="CY12" s="612"/>
      <c r="CZ12" s="613">
        <v>6.9</v>
      </c>
      <c r="DA12" s="613"/>
      <c r="DB12" s="613"/>
      <c r="DC12" s="613"/>
      <c r="DD12" s="619">
        <v>127004</v>
      </c>
      <c r="DE12" s="611"/>
      <c r="DF12" s="611"/>
      <c r="DG12" s="611"/>
      <c r="DH12" s="611"/>
      <c r="DI12" s="611"/>
      <c r="DJ12" s="611"/>
      <c r="DK12" s="611"/>
      <c r="DL12" s="611"/>
      <c r="DM12" s="611"/>
      <c r="DN12" s="611"/>
      <c r="DO12" s="611"/>
      <c r="DP12" s="612"/>
      <c r="DQ12" s="619">
        <v>103827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280261</v>
      </c>
      <c r="BH13" s="611"/>
      <c r="BI13" s="611"/>
      <c r="BJ13" s="611"/>
      <c r="BK13" s="611"/>
      <c r="BL13" s="611"/>
      <c r="BM13" s="611"/>
      <c r="BN13" s="612"/>
      <c r="BO13" s="613">
        <v>42.3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1220471</v>
      </c>
      <c r="CS13" s="611"/>
      <c r="CT13" s="611"/>
      <c r="CU13" s="611"/>
      <c r="CV13" s="611"/>
      <c r="CW13" s="611"/>
      <c r="CX13" s="611"/>
      <c r="CY13" s="612"/>
      <c r="CZ13" s="613">
        <v>17.2</v>
      </c>
      <c r="DA13" s="613"/>
      <c r="DB13" s="613"/>
      <c r="DC13" s="613"/>
      <c r="DD13" s="619">
        <v>401272</v>
      </c>
      <c r="DE13" s="611"/>
      <c r="DF13" s="611"/>
      <c r="DG13" s="611"/>
      <c r="DH13" s="611"/>
      <c r="DI13" s="611"/>
      <c r="DJ13" s="611"/>
      <c r="DK13" s="611"/>
      <c r="DL13" s="611"/>
      <c r="DM13" s="611"/>
      <c r="DN13" s="611"/>
      <c r="DO13" s="611"/>
      <c r="DP13" s="612"/>
      <c r="DQ13" s="619">
        <v>864580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231</v>
      </c>
      <c r="S14" s="611"/>
      <c r="T14" s="611"/>
      <c r="U14" s="611"/>
      <c r="V14" s="611"/>
      <c r="W14" s="611"/>
      <c r="X14" s="611"/>
      <c r="Y14" s="612"/>
      <c r="Z14" s="613">
        <v>0</v>
      </c>
      <c r="AA14" s="613"/>
      <c r="AB14" s="613"/>
      <c r="AC14" s="613"/>
      <c r="AD14" s="614">
        <v>231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17714</v>
      </c>
      <c r="BH14" s="611"/>
      <c r="BI14" s="611"/>
      <c r="BJ14" s="611"/>
      <c r="BK14" s="611"/>
      <c r="BL14" s="611"/>
      <c r="BM14" s="611"/>
      <c r="BN14" s="612"/>
      <c r="BO14" s="613">
        <v>2.7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301913</v>
      </c>
      <c r="CS14" s="611"/>
      <c r="CT14" s="611"/>
      <c r="CU14" s="611"/>
      <c r="CV14" s="611"/>
      <c r="CW14" s="611"/>
      <c r="CX14" s="611"/>
      <c r="CY14" s="612"/>
      <c r="CZ14" s="613">
        <v>4.3</v>
      </c>
      <c r="DA14" s="613"/>
      <c r="DB14" s="613"/>
      <c r="DC14" s="613"/>
      <c r="DD14" s="619">
        <v>2673</v>
      </c>
      <c r="DE14" s="611"/>
      <c r="DF14" s="611"/>
      <c r="DG14" s="611"/>
      <c r="DH14" s="611"/>
      <c r="DI14" s="611"/>
      <c r="DJ14" s="611"/>
      <c r="DK14" s="611"/>
      <c r="DL14" s="611"/>
      <c r="DM14" s="611"/>
      <c r="DN14" s="611"/>
      <c r="DO14" s="611"/>
      <c r="DP14" s="612"/>
      <c r="DQ14" s="619">
        <v>69540</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20039</v>
      </c>
      <c r="BH15" s="611"/>
      <c r="BI15" s="611"/>
      <c r="BJ15" s="611"/>
      <c r="BK15" s="611"/>
      <c r="BL15" s="611"/>
      <c r="BM15" s="611"/>
      <c r="BN15" s="612"/>
      <c r="BO15" s="613">
        <v>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532510</v>
      </c>
      <c r="CS15" s="611"/>
      <c r="CT15" s="611"/>
      <c r="CU15" s="611"/>
      <c r="CV15" s="611"/>
      <c r="CW15" s="611"/>
      <c r="CX15" s="611"/>
      <c r="CY15" s="612"/>
      <c r="CZ15" s="613">
        <v>7.5</v>
      </c>
      <c r="DA15" s="613"/>
      <c r="DB15" s="613"/>
      <c r="DC15" s="613"/>
      <c r="DD15" s="619">
        <v>57544</v>
      </c>
      <c r="DE15" s="611"/>
      <c r="DF15" s="611"/>
      <c r="DG15" s="611"/>
      <c r="DH15" s="611"/>
      <c r="DI15" s="611"/>
      <c r="DJ15" s="611"/>
      <c r="DK15" s="611"/>
      <c r="DL15" s="611"/>
      <c r="DM15" s="611"/>
      <c r="DN15" s="611"/>
      <c r="DO15" s="611"/>
      <c r="DP15" s="612"/>
      <c r="DQ15" s="619">
        <v>269053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8624</v>
      </c>
      <c r="S16" s="611"/>
      <c r="T16" s="611"/>
      <c r="U16" s="611"/>
      <c r="V16" s="611"/>
      <c r="W16" s="611"/>
      <c r="X16" s="611"/>
      <c r="Y16" s="612"/>
      <c r="Z16" s="613">
        <v>0.1</v>
      </c>
      <c r="AA16" s="613"/>
      <c r="AB16" s="613"/>
      <c r="AC16" s="613"/>
      <c r="AD16" s="614">
        <v>8624</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3175</v>
      </c>
      <c r="BH16" s="611"/>
      <c r="BI16" s="611"/>
      <c r="BJ16" s="611"/>
      <c r="BK16" s="611"/>
      <c r="BL16" s="611"/>
      <c r="BM16" s="611"/>
      <c r="BN16" s="612"/>
      <c r="BO16" s="613">
        <v>0.5</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26301</v>
      </c>
      <c r="S17" s="611"/>
      <c r="T17" s="611"/>
      <c r="U17" s="611"/>
      <c r="V17" s="611"/>
      <c r="W17" s="611"/>
      <c r="X17" s="611"/>
      <c r="Y17" s="612"/>
      <c r="Z17" s="613">
        <v>0.4</v>
      </c>
      <c r="AA17" s="613"/>
      <c r="AB17" s="613"/>
      <c r="AC17" s="613"/>
      <c r="AD17" s="614">
        <v>26301</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197523</v>
      </c>
      <c r="CS17" s="611"/>
      <c r="CT17" s="611"/>
      <c r="CU17" s="611"/>
      <c r="CV17" s="611"/>
      <c r="CW17" s="611"/>
      <c r="CX17" s="611"/>
      <c r="CY17" s="612"/>
      <c r="CZ17" s="613">
        <v>2.8</v>
      </c>
      <c r="DA17" s="613"/>
      <c r="DB17" s="613"/>
      <c r="DC17" s="613"/>
      <c r="DD17" s="619" t="s">
        <v>122</v>
      </c>
      <c r="DE17" s="611"/>
      <c r="DF17" s="611"/>
      <c r="DG17" s="611"/>
      <c r="DH17" s="611"/>
      <c r="DI17" s="611"/>
      <c r="DJ17" s="611"/>
      <c r="DK17" s="611"/>
      <c r="DL17" s="611"/>
      <c r="DM17" s="611"/>
      <c r="DN17" s="611"/>
      <c r="DO17" s="611"/>
      <c r="DP17" s="612"/>
      <c r="DQ17" s="619">
        <v>196580</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828</v>
      </c>
      <c r="S18" s="611"/>
      <c r="T18" s="611"/>
      <c r="U18" s="611"/>
      <c r="V18" s="611"/>
      <c r="W18" s="611"/>
      <c r="X18" s="611"/>
      <c r="Y18" s="612"/>
      <c r="Z18" s="613">
        <v>0</v>
      </c>
      <c r="AA18" s="613"/>
      <c r="AB18" s="613"/>
      <c r="AC18" s="613"/>
      <c r="AD18" s="614">
        <v>828</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828</v>
      </c>
      <c r="S19" s="611"/>
      <c r="T19" s="611"/>
      <c r="U19" s="611"/>
      <c r="V19" s="611"/>
      <c r="W19" s="611"/>
      <c r="X19" s="611"/>
      <c r="Y19" s="612"/>
      <c r="Z19" s="613">
        <v>0</v>
      </c>
      <c r="AA19" s="613"/>
      <c r="AB19" s="613"/>
      <c r="AC19" s="613"/>
      <c r="AD19" s="614">
        <v>828</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5227</v>
      </c>
      <c r="BH19" s="611"/>
      <c r="BI19" s="611"/>
      <c r="BJ19" s="611"/>
      <c r="BK19" s="611"/>
      <c r="BL19" s="611"/>
      <c r="BM19" s="611"/>
      <c r="BN19" s="612"/>
      <c r="BO19" s="613">
        <v>0.8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5227</v>
      </c>
      <c r="BH20" s="611"/>
      <c r="BI20" s="611"/>
      <c r="BJ20" s="611"/>
      <c r="BK20" s="611"/>
      <c r="BL20" s="611"/>
      <c r="BM20" s="611"/>
      <c r="BN20" s="612"/>
      <c r="BO20" s="613">
        <v>0.8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7098560</v>
      </c>
      <c r="CS20" s="611"/>
      <c r="CT20" s="611"/>
      <c r="CU20" s="611"/>
      <c r="CV20" s="611"/>
      <c r="CW20" s="611"/>
      <c r="CX20" s="611"/>
      <c r="CY20" s="612"/>
      <c r="CZ20" s="613">
        <v>100</v>
      </c>
      <c r="DA20" s="613"/>
      <c r="DB20" s="613"/>
      <c r="DC20" s="613"/>
      <c r="DD20" s="619">
        <v>1292038</v>
      </c>
      <c r="DE20" s="611"/>
      <c r="DF20" s="611"/>
      <c r="DG20" s="611"/>
      <c r="DH20" s="611"/>
      <c r="DI20" s="611"/>
      <c r="DJ20" s="611"/>
      <c r="DK20" s="611"/>
      <c r="DL20" s="611"/>
      <c r="DM20" s="611"/>
      <c r="DN20" s="611"/>
      <c r="DO20" s="611"/>
      <c r="DP20" s="612"/>
      <c r="DQ20" s="619">
        <v>3750984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2126597</v>
      </c>
      <c r="S21" s="611"/>
      <c r="T21" s="611"/>
      <c r="U21" s="611"/>
      <c r="V21" s="611"/>
      <c r="W21" s="611"/>
      <c r="X21" s="611"/>
      <c r="Y21" s="612"/>
      <c r="Z21" s="613">
        <v>28.8</v>
      </c>
      <c r="AA21" s="613"/>
      <c r="AB21" s="613"/>
      <c r="AC21" s="613"/>
      <c r="AD21" s="614">
        <v>1913076</v>
      </c>
      <c r="AE21" s="614"/>
      <c r="AF21" s="614"/>
      <c r="AG21" s="614"/>
      <c r="AH21" s="614"/>
      <c r="AI21" s="614"/>
      <c r="AJ21" s="614"/>
      <c r="AK21" s="614"/>
      <c r="AL21" s="615">
        <v>67.599999999999994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5227</v>
      </c>
      <c r="BH21" s="611"/>
      <c r="BI21" s="611"/>
      <c r="BJ21" s="611"/>
      <c r="BK21" s="611"/>
      <c r="BL21" s="611"/>
      <c r="BM21" s="611"/>
      <c r="BN21" s="612"/>
      <c r="BO21" s="613">
        <v>0.8</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1913076</v>
      </c>
      <c r="S22" s="611"/>
      <c r="T22" s="611"/>
      <c r="U22" s="611"/>
      <c r="V22" s="611"/>
      <c r="W22" s="611"/>
      <c r="X22" s="611"/>
      <c r="Y22" s="612"/>
      <c r="Z22" s="613">
        <v>25.9</v>
      </c>
      <c r="AA22" s="613"/>
      <c r="AB22" s="613"/>
      <c r="AC22" s="613"/>
      <c r="AD22" s="614">
        <v>1913076</v>
      </c>
      <c r="AE22" s="614"/>
      <c r="AF22" s="614"/>
      <c r="AG22" s="614"/>
      <c r="AH22" s="614"/>
      <c r="AI22" s="614"/>
      <c r="AJ22" s="614"/>
      <c r="AK22" s="614"/>
      <c r="AL22" s="615">
        <v>67.599999999999994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213521</v>
      </c>
      <c r="S23" s="611"/>
      <c r="T23" s="611"/>
      <c r="U23" s="611"/>
      <c r="V23" s="611"/>
      <c r="W23" s="611"/>
      <c r="X23" s="611"/>
      <c r="Y23" s="612"/>
      <c r="Z23" s="613">
        <v>2.9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1835077</v>
      </c>
      <c r="CS24" s="600"/>
      <c r="CT24" s="600"/>
      <c r="CU24" s="600"/>
      <c r="CV24" s="600"/>
      <c r="CW24" s="600"/>
      <c r="CX24" s="600"/>
      <c r="CY24" s="601"/>
      <c r="CZ24" s="604">
        <v>25.9</v>
      </c>
      <c r="DA24" s="605"/>
      <c r="DB24" s="605"/>
      <c r="DC24" s="621"/>
      <c r="DD24" s="642">
        <v>1356809</v>
      </c>
      <c r="DE24" s="600"/>
      <c r="DF24" s="600"/>
      <c r="DG24" s="600"/>
      <c r="DH24" s="600"/>
      <c r="DI24" s="600"/>
      <c r="DJ24" s="600"/>
      <c r="DK24" s="601"/>
      <c r="DL24" s="642">
        <v>1252882</v>
      </c>
      <c r="DM24" s="600"/>
      <c r="DN24" s="600"/>
      <c r="DO24" s="600"/>
      <c r="DP24" s="600"/>
      <c r="DQ24" s="600"/>
      <c r="DR24" s="600"/>
      <c r="DS24" s="600"/>
      <c r="DT24" s="600"/>
      <c r="DU24" s="600"/>
      <c r="DV24" s="601"/>
      <c r="DW24" s="604">
        <v>44.1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3020840</v>
      </c>
      <c r="S25" s="611"/>
      <c r="T25" s="611"/>
      <c r="U25" s="611"/>
      <c r="V25" s="611"/>
      <c r="W25" s="611"/>
      <c r="X25" s="611"/>
      <c r="Y25" s="612"/>
      <c r="Z25" s="613">
        <v>40.9</v>
      </c>
      <c r="AA25" s="613"/>
      <c r="AB25" s="613"/>
      <c r="AC25" s="613"/>
      <c r="AD25" s="614">
        <v>2807319</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1083750</v>
      </c>
      <c r="CS25" s="643"/>
      <c r="CT25" s="643"/>
      <c r="CU25" s="643"/>
      <c r="CV25" s="643"/>
      <c r="CW25" s="643"/>
      <c r="CX25" s="643"/>
      <c r="CY25" s="644"/>
      <c r="CZ25" s="615">
        <v>15.3</v>
      </c>
      <c r="DA25" s="640"/>
      <c r="DB25" s="640"/>
      <c r="DC25" s="645"/>
      <c r="DD25" s="619">
        <v>913948</v>
      </c>
      <c r="DE25" s="643"/>
      <c r="DF25" s="643"/>
      <c r="DG25" s="643"/>
      <c r="DH25" s="643"/>
      <c r="DI25" s="643"/>
      <c r="DJ25" s="643"/>
      <c r="DK25" s="644"/>
      <c r="DL25" s="619">
        <v>910131</v>
      </c>
      <c r="DM25" s="643"/>
      <c r="DN25" s="643"/>
      <c r="DO25" s="643"/>
      <c r="DP25" s="643"/>
      <c r="DQ25" s="643"/>
      <c r="DR25" s="643"/>
      <c r="DS25" s="643"/>
      <c r="DT25" s="643"/>
      <c r="DU25" s="643"/>
      <c r="DV25" s="644"/>
      <c r="DW25" s="615">
        <v>32</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1474</v>
      </c>
      <c r="S26" s="611"/>
      <c r="T26" s="611"/>
      <c r="U26" s="611"/>
      <c r="V26" s="611"/>
      <c r="W26" s="611"/>
      <c r="X26" s="611"/>
      <c r="Y26" s="612"/>
      <c r="Z26" s="613">
        <v>0</v>
      </c>
      <c r="AA26" s="613"/>
      <c r="AB26" s="613"/>
      <c r="AC26" s="613"/>
      <c r="AD26" s="614">
        <v>1474</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600166</v>
      </c>
      <c r="CS26" s="611"/>
      <c r="CT26" s="611"/>
      <c r="CU26" s="611"/>
      <c r="CV26" s="611"/>
      <c r="CW26" s="611"/>
      <c r="CX26" s="611"/>
      <c r="CY26" s="612"/>
      <c r="CZ26" s="615">
        <v>8.5</v>
      </c>
      <c r="DA26" s="640"/>
      <c r="DB26" s="640"/>
      <c r="DC26" s="645"/>
      <c r="DD26" s="619">
        <v>486436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6569</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662601</v>
      </c>
      <c r="BH27" s="611"/>
      <c r="BI27" s="611"/>
      <c r="BJ27" s="611"/>
      <c r="BK27" s="611"/>
      <c r="BL27" s="611"/>
      <c r="BM27" s="611"/>
      <c r="BN27" s="612"/>
      <c r="BO27" s="613">
        <v>100</v>
      </c>
      <c r="BP27" s="613"/>
      <c r="BQ27" s="613"/>
      <c r="BR27" s="613"/>
      <c r="BS27" s="614">
        <v>2356</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553804</v>
      </c>
      <c r="CS27" s="643"/>
      <c r="CT27" s="643"/>
      <c r="CU27" s="643"/>
      <c r="CV27" s="643"/>
      <c r="CW27" s="643"/>
      <c r="CX27" s="643"/>
      <c r="CY27" s="644"/>
      <c r="CZ27" s="615">
        <v>7.8</v>
      </c>
      <c r="DA27" s="640"/>
      <c r="DB27" s="640"/>
      <c r="DC27" s="645"/>
      <c r="DD27" s="619">
        <v>246281</v>
      </c>
      <c r="DE27" s="643"/>
      <c r="DF27" s="643"/>
      <c r="DG27" s="643"/>
      <c r="DH27" s="643"/>
      <c r="DI27" s="643"/>
      <c r="DJ27" s="643"/>
      <c r="DK27" s="644"/>
      <c r="DL27" s="619">
        <v>146171</v>
      </c>
      <c r="DM27" s="643"/>
      <c r="DN27" s="643"/>
      <c r="DO27" s="643"/>
      <c r="DP27" s="643"/>
      <c r="DQ27" s="643"/>
      <c r="DR27" s="643"/>
      <c r="DS27" s="643"/>
      <c r="DT27" s="643"/>
      <c r="DU27" s="643"/>
      <c r="DV27" s="644"/>
      <c r="DW27" s="615">
        <v>5.0999999999999996</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130297</v>
      </c>
      <c r="S28" s="611"/>
      <c r="T28" s="611"/>
      <c r="U28" s="611"/>
      <c r="V28" s="611"/>
      <c r="W28" s="611"/>
      <c r="X28" s="611"/>
      <c r="Y28" s="612"/>
      <c r="Z28" s="613">
        <v>1.8</v>
      </c>
      <c r="AA28" s="613"/>
      <c r="AB28" s="613"/>
      <c r="AC28" s="613"/>
      <c r="AD28" s="614">
        <v>10477</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197523</v>
      </c>
      <c r="CS28" s="611"/>
      <c r="CT28" s="611"/>
      <c r="CU28" s="611"/>
      <c r="CV28" s="611"/>
      <c r="CW28" s="611"/>
      <c r="CX28" s="611"/>
      <c r="CY28" s="612"/>
      <c r="CZ28" s="615">
        <v>2.8</v>
      </c>
      <c r="DA28" s="640"/>
      <c r="DB28" s="640"/>
      <c r="DC28" s="645"/>
      <c r="DD28" s="619">
        <v>196580</v>
      </c>
      <c r="DE28" s="611"/>
      <c r="DF28" s="611"/>
      <c r="DG28" s="611"/>
      <c r="DH28" s="611"/>
      <c r="DI28" s="611"/>
      <c r="DJ28" s="611"/>
      <c r="DK28" s="612"/>
      <c r="DL28" s="619">
        <v>196580</v>
      </c>
      <c r="DM28" s="611"/>
      <c r="DN28" s="611"/>
      <c r="DO28" s="611"/>
      <c r="DP28" s="611"/>
      <c r="DQ28" s="611"/>
      <c r="DR28" s="611"/>
      <c r="DS28" s="611"/>
      <c r="DT28" s="611"/>
      <c r="DU28" s="611"/>
      <c r="DV28" s="612"/>
      <c r="DW28" s="615">
        <v>6.9</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23479</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197523</v>
      </c>
      <c r="CS29" s="643"/>
      <c r="CT29" s="643"/>
      <c r="CU29" s="643"/>
      <c r="CV29" s="643"/>
      <c r="CW29" s="643"/>
      <c r="CX29" s="643"/>
      <c r="CY29" s="644"/>
      <c r="CZ29" s="615">
        <v>2.8</v>
      </c>
      <c r="DA29" s="640"/>
      <c r="DB29" s="640"/>
      <c r="DC29" s="645"/>
      <c r="DD29" s="619">
        <v>196580</v>
      </c>
      <c r="DE29" s="643"/>
      <c r="DF29" s="643"/>
      <c r="DG29" s="643"/>
      <c r="DH29" s="643"/>
      <c r="DI29" s="643"/>
      <c r="DJ29" s="643"/>
      <c r="DK29" s="644"/>
      <c r="DL29" s="619">
        <v>196580</v>
      </c>
      <c r="DM29" s="643"/>
      <c r="DN29" s="643"/>
      <c r="DO29" s="643"/>
      <c r="DP29" s="643"/>
      <c r="DQ29" s="643"/>
      <c r="DR29" s="643"/>
      <c r="DS29" s="643"/>
      <c r="DT29" s="643"/>
      <c r="DU29" s="643"/>
      <c r="DV29" s="644"/>
      <c r="DW29" s="615">
        <v>6.9</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406219</v>
      </c>
      <c r="S30" s="611"/>
      <c r="T30" s="611"/>
      <c r="U30" s="611"/>
      <c r="V30" s="611"/>
      <c r="W30" s="611"/>
      <c r="X30" s="611"/>
      <c r="Y30" s="612"/>
      <c r="Z30" s="613">
        <v>5.5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194039</v>
      </c>
      <c r="CS30" s="611"/>
      <c r="CT30" s="611"/>
      <c r="CU30" s="611"/>
      <c r="CV30" s="611"/>
      <c r="CW30" s="611"/>
      <c r="CX30" s="611"/>
      <c r="CY30" s="612"/>
      <c r="CZ30" s="615">
        <v>2.7</v>
      </c>
      <c r="DA30" s="640"/>
      <c r="DB30" s="640"/>
      <c r="DC30" s="645"/>
      <c r="DD30" s="619">
        <v>193096</v>
      </c>
      <c r="DE30" s="611"/>
      <c r="DF30" s="611"/>
      <c r="DG30" s="611"/>
      <c r="DH30" s="611"/>
      <c r="DI30" s="611"/>
      <c r="DJ30" s="611"/>
      <c r="DK30" s="612"/>
      <c r="DL30" s="619">
        <v>193096</v>
      </c>
      <c r="DM30" s="611"/>
      <c r="DN30" s="611"/>
      <c r="DO30" s="611"/>
      <c r="DP30" s="611"/>
      <c r="DQ30" s="611"/>
      <c r="DR30" s="611"/>
      <c r="DS30" s="611"/>
      <c r="DT30" s="611"/>
      <c r="DU30" s="611"/>
      <c r="DV30" s="612"/>
      <c r="DW30" s="615">
        <v>6.8</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0"/>
      <c r="AV31" s="210"/>
      <c r="AW31" s="210"/>
      <c r="AX31" s="596" t="s">
        <v>177</v>
      </c>
      <c r="AY31" s="597"/>
      <c r="AZ31" s="597"/>
      <c r="BA31" s="597"/>
      <c r="BB31" s="597"/>
      <c r="BC31" s="597"/>
      <c r="BD31" s="597"/>
      <c r="BE31" s="597"/>
      <c r="BF31" s="598"/>
      <c r="BG31" s="657">
        <v>99.7</v>
      </c>
      <c r="BH31" s="654"/>
      <c r="BI31" s="654"/>
      <c r="BJ31" s="654"/>
      <c r="BK31" s="654"/>
      <c r="BL31" s="654"/>
      <c r="BM31" s="605">
        <v>99.6</v>
      </c>
      <c r="BN31" s="654"/>
      <c r="BO31" s="654"/>
      <c r="BP31" s="654"/>
      <c r="BQ31" s="655"/>
      <c r="BR31" s="657">
        <v>99.7</v>
      </c>
      <c r="BS31" s="654"/>
      <c r="BT31" s="654"/>
      <c r="BU31" s="654"/>
      <c r="BV31" s="654"/>
      <c r="BW31" s="654"/>
      <c r="BX31" s="605">
        <v>99.6</v>
      </c>
      <c r="BY31" s="654"/>
      <c r="BZ31" s="654"/>
      <c r="CA31" s="654"/>
      <c r="CB31" s="655"/>
      <c r="CD31" s="650"/>
      <c r="CE31" s="651"/>
      <c r="CF31" s="607" t="s">
        <v>300</v>
      </c>
      <c r="CG31" s="608"/>
      <c r="CH31" s="608"/>
      <c r="CI31" s="608"/>
      <c r="CJ31" s="608"/>
      <c r="CK31" s="608"/>
      <c r="CL31" s="608"/>
      <c r="CM31" s="608"/>
      <c r="CN31" s="608"/>
      <c r="CO31" s="608"/>
      <c r="CP31" s="608"/>
      <c r="CQ31" s="609"/>
      <c r="CR31" s="610">
        <v>3484</v>
      </c>
      <c r="CS31" s="643"/>
      <c r="CT31" s="643"/>
      <c r="CU31" s="643"/>
      <c r="CV31" s="643"/>
      <c r="CW31" s="643"/>
      <c r="CX31" s="643"/>
      <c r="CY31" s="644"/>
      <c r="CZ31" s="615">
        <v>0</v>
      </c>
      <c r="DA31" s="640"/>
      <c r="DB31" s="640"/>
      <c r="DC31" s="645"/>
      <c r="DD31" s="619">
        <v>3484</v>
      </c>
      <c r="DE31" s="643"/>
      <c r="DF31" s="643"/>
      <c r="DG31" s="643"/>
      <c r="DH31" s="643"/>
      <c r="DI31" s="643"/>
      <c r="DJ31" s="643"/>
      <c r="DK31" s="644"/>
      <c r="DL31" s="619">
        <v>3484</v>
      </c>
      <c r="DM31" s="643"/>
      <c r="DN31" s="643"/>
      <c r="DO31" s="643"/>
      <c r="DP31" s="643"/>
      <c r="DQ31" s="643"/>
      <c r="DR31" s="643"/>
      <c r="DS31" s="643"/>
      <c r="DT31" s="643"/>
      <c r="DU31" s="643"/>
      <c r="DV31" s="644"/>
      <c r="DW31" s="615">
        <v>0.1</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3014379</v>
      </c>
      <c r="S32" s="611"/>
      <c r="T32" s="611"/>
      <c r="U32" s="611"/>
      <c r="V32" s="611"/>
      <c r="W32" s="611"/>
      <c r="X32" s="611"/>
      <c r="Y32" s="612"/>
      <c r="Z32" s="613">
        <v>40.799999999999997</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6" t="s">
        <v>302</v>
      </c>
      <c r="AX32" s="607" t="s">
        <v>303</v>
      </c>
      <c r="AY32" s="608"/>
      <c r="AZ32" s="608"/>
      <c r="BA32" s="608"/>
      <c r="BB32" s="608"/>
      <c r="BC32" s="608"/>
      <c r="BD32" s="608"/>
      <c r="BE32" s="608"/>
      <c r="BF32" s="609"/>
      <c r="BG32" s="667">
        <v>99.8</v>
      </c>
      <c r="BH32" s="643"/>
      <c r="BI32" s="643"/>
      <c r="BJ32" s="643"/>
      <c r="BK32" s="643"/>
      <c r="BL32" s="643"/>
      <c r="BM32" s="616">
        <v>99.5</v>
      </c>
      <c r="BN32" s="643"/>
      <c r="BO32" s="643"/>
      <c r="BP32" s="643"/>
      <c r="BQ32" s="656"/>
      <c r="BR32" s="667">
        <v>99.5</v>
      </c>
      <c r="BS32" s="643"/>
      <c r="BT32" s="643"/>
      <c r="BU32" s="643"/>
      <c r="BV32" s="643"/>
      <c r="BW32" s="643"/>
      <c r="BX32" s="616">
        <v>99.4</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45404</v>
      </c>
      <c r="S33" s="611"/>
      <c r="T33" s="611"/>
      <c r="U33" s="611"/>
      <c r="V33" s="611"/>
      <c r="W33" s="611"/>
      <c r="X33" s="611"/>
      <c r="Y33" s="612"/>
      <c r="Z33" s="613">
        <v>0.6</v>
      </c>
      <c r="AA33" s="613"/>
      <c r="AB33" s="613"/>
      <c r="AC33" s="613"/>
      <c r="AD33" s="614">
        <v>11195</v>
      </c>
      <c r="AE33" s="614"/>
      <c r="AF33" s="614"/>
      <c r="AG33" s="614"/>
      <c r="AH33" s="614"/>
      <c r="AI33" s="614"/>
      <c r="AJ33" s="614"/>
      <c r="AK33" s="614"/>
      <c r="AL33" s="615">
        <v>0.4</v>
      </c>
      <c r="AM33" s="616"/>
      <c r="AN33" s="616"/>
      <c r="AO33" s="617"/>
      <c r="AP33" s="662"/>
      <c r="AQ33" s="663"/>
      <c r="AR33" s="663"/>
      <c r="AS33" s="663"/>
      <c r="AT33" s="666"/>
      <c r="AU33" s="211"/>
      <c r="AV33" s="211"/>
      <c r="AW33" s="211"/>
      <c r="AX33" s="631" t="s">
        <v>306</v>
      </c>
      <c r="AY33" s="632"/>
      <c r="AZ33" s="632"/>
      <c r="BA33" s="632"/>
      <c r="BB33" s="632"/>
      <c r="BC33" s="632"/>
      <c r="BD33" s="632"/>
      <c r="BE33" s="632"/>
      <c r="BF33" s="633"/>
      <c r="BG33" s="668">
        <v>99.5</v>
      </c>
      <c r="BH33" s="669"/>
      <c r="BI33" s="669"/>
      <c r="BJ33" s="669"/>
      <c r="BK33" s="669"/>
      <c r="BL33" s="669"/>
      <c r="BM33" s="670">
        <v>99.4</v>
      </c>
      <c r="BN33" s="669"/>
      <c r="BO33" s="669"/>
      <c r="BP33" s="669"/>
      <c r="BQ33" s="671"/>
      <c r="BR33" s="668">
        <v>99.6</v>
      </c>
      <c r="BS33" s="669"/>
      <c r="BT33" s="669"/>
      <c r="BU33" s="669"/>
      <c r="BV33" s="669"/>
      <c r="BW33" s="669"/>
      <c r="BX33" s="670">
        <v>99.4</v>
      </c>
      <c r="BY33" s="669"/>
      <c r="BZ33" s="669"/>
      <c r="CA33" s="669"/>
      <c r="CB33" s="671"/>
      <c r="CD33" s="607" t="s">
        <v>307</v>
      </c>
      <c r="CE33" s="608"/>
      <c r="CF33" s="608"/>
      <c r="CG33" s="608"/>
      <c r="CH33" s="608"/>
      <c r="CI33" s="608"/>
      <c r="CJ33" s="608"/>
      <c r="CK33" s="608"/>
      <c r="CL33" s="608"/>
      <c r="CM33" s="608"/>
      <c r="CN33" s="608"/>
      <c r="CO33" s="608"/>
      <c r="CP33" s="608"/>
      <c r="CQ33" s="609"/>
      <c r="CR33" s="610">
        <v>3971445</v>
      </c>
      <c r="CS33" s="643"/>
      <c r="CT33" s="643"/>
      <c r="CU33" s="643"/>
      <c r="CV33" s="643"/>
      <c r="CW33" s="643"/>
      <c r="CX33" s="643"/>
      <c r="CY33" s="644"/>
      <c r="CZ33" s="615">
        <v>55.9</v>
      </c>
      <c r="DA33" s="640"/>
      <c r="DB33" s="640"/>
      <c r="DC33" s="645"/>
      <c r="DD33" s="619">
        <v>1869341</v>
      </c>
      <c r="DE33" s="643"/>
      <c r="DF33" s="643"/>
      <c r="DG33" s="643"/>
      <c r="DH33" s="643"/>
      <c r="DI33" s="643"/>
      <c r="DJ33" s="643"/>
      <c r="DK33" s="644"/>
      <c r="DL33" s="619">
        <v>925945</v>
      </c>
      <c r="DM33" s="643"/>
      <c r="DN33" s="643"/>
      <c r="DO33" s="643"/>
      <c r="DP33" s="643"/>
      <c r="DQ33" s="643"/>
      <c r="DR33" s="643"/>
      <c r="DS33" s="643"/>
      <c r="DT33" s="643"/>
      <c r="DU33" s="643"/>
      <c r="DV33" s="644"/>
      <c r="DW33" s="615">
        <v>32.6</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21905</v>
      </c>
      <c r="S34" s="611"/>
      <c r="T34" s="611"/>
      <c r="U34" s="611"/>
      <c r="V34" s="611"/>
      <c r="W34" s="611"/>
      <c r="X34" s="611"/>
      <c r="Y34" s="612"/>
      <c r="Z34" s="613">
        <v>0.3</v>
      </c>
      <c r="AA34" s="613"/>
      <c r="AB34" s="613"/>
      <c r="AC34" s="613"/>
      <c r="AD34" s="614" t="s">
        <v>122</v>
      </c>
      <c r="AE34" s="614"/>
      <c r="AF34" s="614"/>
      <c r="AG34" s="614"/>
      <c r="AH34" s="614"/>
      <c r="AI34" s="614"/>
      <c r="AJ34" s="614"/>
      <c r="AK34" s="614"/>
      <c r="AL34" s="615" t="s">
        <v>122</v>
      </c>
      <c r="AM34" s="616"/>
      <c r="AN34" s="616"/>
      <c r="AO34" s="617"/>
      <c r="AP34" s="212"/>
      <c r="AQ34" s="213"/>
      <c r="AS34" s="210"/>
      <c r="AT34" s="210"/>
      <c r="AU34" s="210"/>
      <c r="AV34" s="210"/>
      <c r="AW34" s="210"/>
      <c r="AX34" s="210"/>
      <c r="AY34" s="210"/>
      <c r="AZ34" s="210"/>
      <c r="BA34" s="210"/>
      <c r="BB34" s="210"/>
      <c r="BC34" s="210"/>
      <c r="BD34" s="210"/>
      <c r="BE34" s="210"/>
      <c r="BF34" s="210"/>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07" t="s">
        <v>309</v>
      </c>
      <c r="CE34" s="608"/>
      <c r="CF34" s="608"/>
      <c r="CG34" s="608"/>
      <c r="CH34" s="608"/>
      <c r="CI34" s="608"/>
      <c r="CJ34" s="608"/>
      <c r="CK34" s="608"/>
      <c r="CL34" s="608"/>
      <c r="CM34" s="608"/>
      <c r="CN34" s="608"/>
      <c r="CO34" s="608"/>
      <c r="CP34" s="608"/>
      <c r="CQ34" s="609"/>
      <c r="CR34" s="610">
        <v>1556220</v>
      </c>
      <c r="CS34" s="611"/>
      <c r="CT34" s="611"/>
      <c r="CU34" s="611"/>
      <c r="CV34" s="611"/>
      <c r="CW34" s="611"/>
      <c r="CX34" s="611"/>
      <c r="CY34" s="612"/>
      <c r="CZ34" s="615">
        <v>21.9</v>
      </c>
      <c r="DA34" s="640"/>
      <c r="DB34" s="640"/>
      <c r="DC34" s="645"/>
      <c r="DD34" s="619">
        <v>378987</v>
      </c>
      <c r="DE34" s="611"/>
      <c r="DF34" s="611"/>
      <c r="DG34" s="611"/>
      <c r="DH34" s="611"/>
      <c r="DI34" s="611"/>
      <c r="DJ34" s="611"/>
      <c r="DK34" s="612"/>
      <c r="DL34" s="619">
        <v>308489</v>
      </c>
      <c r="DM34" s="611"/>
      <c r="DN34" s="611"/>
      <c r="DO34" s="611"/>
      <c r="DP34" s="611"/>
      <c r="DQ34" s="611"/>
      <c r="DR34" s="611"/>
      <c r="DS34" s="611"/>
      <c r="DT34" s="611"/>
      <c r="DU34" s="611"/>
      <c r="DV34" s="612"/>
      <c r="DW34" s="615">
        <v>10.8</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239845</v>
      </c>
      <c r="S35" s="611"/>
      <c r="T35" s="611"/>
      <c r="U35" s="611"/>
      <c r="V35" s="611"/>
      <c r="W35" s="611"/>
      <c r="X35" s="611"/>
      <c r="Y35" s="612"/>
      <c r="Z35" s="613">
        <v>3.2</v>
      </c>
      <c r="AA35" s="613"/>
      <c r="AB35" s="613"/>
      <c r="AC35" s="613"/>
      <c r="AD35" s="614" t="s">
        <v>122</v>
      </c>
      <c r="AE35" s="614"/>
      <c r="AF35" s="614"/>
      <c r="AG35" s="614"/>
      <c r="AH35" s="614"/>
      <c r="AI35" s="614"/>
      <c r="AJ35" s="614"/>
      <c r="AK35" s="614"/>
      <c r="AL35" s="615" t="s">
        <v>122</v>
      </c>
      <c r="AM35" s="616"/>
      <c r="AN35" s="616"/>
      <c r="AO35" s="617"/>
      <c r="AP35" s="214"/>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88532</v>
      </c>
      <c r="CS35" s="643"/>
      <c r="CT35" s="643"/>
      <c r="CU35" s="643"/>
      <c r="CV35" s="643"/>
      <c r="CW35" s="643"/>
      <c r="CX35" s="643"/>
      <c r="CY35" s="644"/>
      <c r="CZ35" s="615">
        <v>1.2</v>
      </c>
      <c r="DA35" s="640"/>
      <c r="DB35" s="640"/>
      <c r="DC35" s="645"/>
      <c r="DD35" s="619">
        <v>56053</v>
      </c>
      <c r="DE35" s="643"/>
      <c r="DF35" s="643"/>
      <c r="DG35" s="643"/>
      <c r="DH35" s="643"/>
      <c r="DI35" s="643"/>
      <c r="DJ35" s="643"/>
      <c r="DK35" s="644"/>
      <c r="DL35" s="619">
        <v>56053</v>
      </c>
      <c r="DM35" s="643"/>
      <c r="DN35" s="643"/>
      <c r="DO35" s="643"/>
      <c r="DP35" s="643"/>
      <c r="DQ35" s="643"/>
      <c r="DR35" s="643"/>
      <c r="DS35" s="643"/>
      <c r="DT35" s="643"/>
      <c r="DU35" s="643"/>
      <c r="DV35" s="644"/>
      <c r="DW35" s="615">
        <v>2</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295785</v>
      </c>
      <c r="S36" s="611"/>
      <c r="T36" s="611"/>
      <c r="U36" s="611"/>
      <c r="V36" s="611"/>
      <c r="W36" s="611"/>
      <c r="X36" s="611"/>
      <c r="Y36" s="612"/>
      <c r="Z36" s="613">
        <v>4</v>
      </c>
      <c r="AA36" s="613"/>
      <c r="AB36" s="613"/>
      <c r="AC36" s="613"/>
      <c r="AD36" s="614" t="s">
        <v>122</v>
      </c>
      <c r="AE36" s="614"/>
      <c r="AF36" s="614"/>
      <c r="AG36" s="614"/>
      <c r="AH36" s="614"/>
      <c r="AI36" s="614"/>
      <c r="AJ36" s="614"/>
      <c r="AK36" s="614"/>
      <c r="AL36" s="615" t="s">
        <v>122</v>
      </c>
      <c r="AM36" s="616"/>
      <c r="AN36" s="616"/>
      <c r="AO36" s="617"/>
      <c r="AP36" s="214"/>
      <c r="AQ36" s="676" t="s">
        <v>315</v>
      </c>
      <c r="AR36" s="677"/>
      <c r="AS36" s="677"/>
      <c r="AT36" s="677"/>
      <c r="AU36" s="677"/>
      <c r="AV36" s="677"/>
      <c r="AW36" s="677"/>
      <c r="AX36" s="677"/>
      <c r="AY36" s="678"/>
      <c r="AZ36" s="599">
        <v>1103708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1317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922024</v>
      </c>
      <c r="CS36" s="611"/>
      <c r="CT36" s="611"/>
      <c r="CU36" s="611"/>
      <c r="CV36" s="611"/>
      <c r="CW36" s="611"/>
      <c r="CX36" s="611"/>
      <c r="CY36" s="612"/>
      <c r="CZ36" s="615">
        <v>13</v>
      </c>
      <c r="DA36" s="640"/>
      <c r="DB36" s="640"/>
      <c r="DC36" s="645"/>
      <c r="DD36" s="619">
        <v>266712</v>
      </c>
      <c r="DE36" s="611"/>
      <c r="DF36" s="611"/>
      <c r="DG36" s="611"/>
      <c r="DH36" s="611"/>
      <c r="DI36" s="611"/>
      <c r="DJ36" s="611"/>
      <c r="DK36" s="612"/>
      <c r="DL36" s="619">
        <v>163803</v>
      </c>
      <c r="DM36" s="611"/>
      <c r="DN36" s="611"/>
      <c r="DO36" s="611"/>
      <c r="DP36" s="611"/>
      <c r="DQ36" s="611"/>
      <c r="DR36" s="611"/>
      <c r="DS36" s="611"/>
      <c r="DT36" s="611"/>
      <c r="DU36" s="611"/>
      <c r="DV36" s="612"/>
      <c r="DW36" s="615">
        <v>5.8</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60684</v>
      </c>
      <c r="S37" s="611"/>
      <c r="T37" s="611"/>
      <c r="U37" s="611"/>
      <c r="V37" s="611"/>
      <c r="W37" s="611"/>
      <c r="X37" s="611"/>
      <c r="Y37" s="612"/>
      <c r="Z37" s="613">
        <v>0.8</v>
      </c>
      <c r="AA37" s="613"/>
      <c r="AB37" s="613"/>
      <c r="AC37" s="613"/>
      <c r="AD37" s="614">
        <v>19</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582228</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-30159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126473</v>
      </c>
      <c r="CS37" s="643"/>
      <c r="CT37" s="643"/>
      <c r="CU37" s="643"/>
      <c r="CV37" s="643"/>
      <c r="CW37" s="643"/>
      <c r="CX37" s="643"/>
      <c r="CY37" s="644"/>
      <c r="CZ37" s="615">
        <v>1.8</v>
      </c>
      <c r="DA37" s="640"/>
      <c r="DB37" s="640"/>
      <c r="DC37" s="645"/>
      <c r="DD37" s="619">
        <v>8823</v>
      </c>
      <c r="DE37" s="643"/>
      <c r="DF37" s="643"/>
      <c r="DG37" s="643"/>
      <c r="DH37" s="643"/>
      <c r="DI37" s="643"/>
      <c r="DJ37" s="643"/>
      <c r="DK37" s="644"/>
      <c r="DL37" s="619">
        <v>6234</v>
      </c>
      <c r="DM37" s="643"/>
      <c r="DN37" s="643"/>
      <c r="DO37" s="643"/>
      <c r="DP37" s="643"/>
      <c r="DQ37" s="643"/>
      <c r="DR37" s="643"/>
      <c r="DS37" s="643"/>
      <c r="DT37" s="643"/>
      <c r="DU37" s="643"/>
      <c r="DV37" s="644"/>
      <c r="DW37" s="615">
        <v>0.2</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119022</v>
      </c>
      <c r="S38" s="611"/>
      <c r="T38" s="611"/>
      <c r="U38" s="611"/>
      <c r="V38" s="611"/>
      <c r="W38" s="611"/>
      <c r="X38" s="611"/>
      <c r="Y38" s="612"/>
      <c r="Z38" s="613">
        <v>1.6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162000</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779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941708</v>
      </c>
      <c r="CS38" s="611"/>
      <c r="CT38" s="611"/>
      <c r="CU38" s="611"/>
      <c r="CV38" s="611"/>
      <c r="CW38" s="611"/>
      <c r="CX38" s="611"/>
      <c r="CY38" s="612"/>
      <c r="CZ38" s="615">
        <v>13.3</v>
      </c>
      <c r="DA38" s="640"/>
      <c r="DB38" s="640"/>
      <c r="DC38" s="645"/>
      <c r="DD38" s="619">
        <v>775360</v>
      </c>
      <c r="DE38" s="611"/>
      <c r="DF38" s="611"/>
      <c r="DG38" s="611"/>
      <c r="DH38" s="611"/>
      <c r="DI38" s="611"/>
      <c r="DJ38" s="611"/>
      <c r="DK38" s="612"/>
      <c r="DL38" s="619">
        <v>397600</v>
      </c>
      <c r="DM38" s="611"/>
      <c r="DN38" s="611"/>
      <c r="DO38" s="611"/>
      <c r="DP38" s="611"/>
      <c r="DQ38" s="611"/>
      <c r="DR38" s="611"/>
      <c r="DS38" s="611"/>
      <c r="DT38" s="611"/>
      <c r="DU38" s="611"/>
      <c r="DV38" s="612"/>
      <c r="DW38" s="615">
        <v>14</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9634</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1123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380961</v>
      </c>
      <c r="CS39" s="643"/>
      <c r="CT39" s="643"/>
      <c r="CU39" s="643"/>
      <c r="CV39" s="643"/>
      <c r="CW39" s="643"/>
      <c r="CX39" s="643"/>
      <c r="CY39" s="644"/>
      <c r="CZ39" s="615">
        <v>5.4</v>
      </c>
      <c r="DA39" s="640"/>
      <c r="DB39" s="640"/>
      <c r="DC39" s="645"/>
      <c r="DD39" s="619">
        <v>310229</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13022</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5"/>
      <c r="BM40" s="608" t="s">
        <v>333</v>
      </c>
      <c r="BN40" s="608"/>
      <c r="BO40" s="608"/>
      <c r="BP40" s="608"/>
      <c r="BQ40" s="608"/>
      <c r="BR40" s="608"/>
      <c r="BS40" s="608"/>
      <c r="BT40" s="608"/>
      <c r="BU40" s="609"/>
      <c r="BV40" s="610">
        <v>78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82000</v>
      </c>
      <c r="CS40" s="611"/>
      <c r="CT40" s="611"/>
      <c r="CU40" s="611"/>
      <c r="CV40" s="611"/>
      <c r="CW40" s="611"/>
      <c r="CX40" s="611"/>
      <c r="CY40" s="612"/>
      <c r="CZ40" s="615">
        <v>1.2</v>
      </c>
      <c r="DA40" s="640"/>
      <c r="DB40" s="640"/>
      <c r="DC40" s="645"/>
      <c r="DD40" s="619">
        <v>82000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7385902</v>
      </c>
      <c r="S41" s="683"/>
      <c r="T41" s="683"/>
      <c r="U41" s="683"/>
      <c r="V41" s="683"/>
      <c r="W41" s="683"/>
      <c r="X41" s="683"/>
      <c r="Y41" s="687"/>
      <c r="Z41" s="688">
        <v>100</v>
      </c>
      <c r="AA41" s="688"/>
      <c r="AB41" s="688"/>
      <c r="AC41" s="688"/>
      <c r="AD41" s="689">
        <v>2830484</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78135</v>
      </c>
      <c r="BA41" s="611"/>
      <c r="BB41" s="611"/>
      <c r="BC41" s="611"/>
      <c r="BD41" s="643"/>
      <c r="BE41" s="643"/>
      <c r="BF41" s="656"/>
      <c r="BG41" s="660"/>
      <c r="BH41" s="661"/>
      <c r="BI41" s="661"/>
      <c r="BJ41" s="661"/>
      <c r="BK41" s="661"/>
      <c r="BL41" s="215"/>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271711</v>
      </c>
      <c r="BA42" s="683"/>
      <c r="BB42" s="683"/>
      <c r="BC42" s="683"/>
      <c r="BD42" s="669"/>
      <c r="BE42" s="669"/>
      <c r="BF42" s="671"/>
      <c r="BG42" s="662"/>
      <c r="BH42" s="663"/>
      <c r="BI42" s="663"/>
      <c r="BJ42" s="663"/>
      <c r="BK42" s="663"/>
      <c r="BL42" s="216"/>
      <c r="BM42" s="632" t="s">
        <v>340</v>
      </c>
      <c r="BN42" s="632"/>
      <c r="BO42" s="632"/>
      <c r="BP42" s="632"/>
      <c r="BQ42" s="632"/>
      <c r="BR42" s="632"/>
      <c r="BS42" s="632"/>
      <c r="BT42" s="632"/>
      <c r="BU42" s="633"/>
      <c r="BV42" s="682">
        <v>389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1292038</v>
      </c>
      <c r="CS42" s="643"/>
      <c r="CT42" s="643"/>
      <c r="CU42" s="643"/>
      <c r="CV42" s="643"/>
      <c r="CW42" s="643"/>
      <c r="CX42" s="643"/>
      <c r="CY42" s="644"/>
      <c r="CZ42" s="615">
        <v>18.2</v>
      </c>
      <c r="DA42" s="640"/>
      <c r="DB42" s="640"/>
      <c r="DC42" s="645"/>
      <c r="DD42" s="619">
        <v>524834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6" t="s">
        <v>342</v>
      </c>
      <c r="CD43" s="607" t="s">
        <v>343</v>
      </c>
      <c r="CE43" s="608"/>
      <c r="CF43" s="608"/>
      <c r="CG43" s="608"/>
      <c r="CH43" s="608"/>
      <c r="CI43" s="608"/>
      <c r="CJ43" s="608"/>
      <c r="CK43" s="608"/>
      <c r="CL43" s="608"/>
      <c r="CM43" s="608"/>
      <c r="CN43" s="608"/>
      <c r="CO43" s="608"/>
      <c r="CP43" s="608"/>
      <c r="CQ43" s="609"/>
      <c r="CR43" s="610">
        <v>49693</v>
      </c>
      <c r="CS43" s="643"/>
      <c r="CT43" s="643"/>
      <c r="CU43" s="643"/>
      <c r="CV43" s="643"/>
      <c r="CW43" s="643"/>
      <c r="CX43" s="643"/>
      <c r="CY43" s="644"/>
      <c r="CZ43" s="615">
        <v>0.7</v>
      </c>
      <c r="DA43" s="640"/>
      <c r="DB43" s="640"/>
      <c r="DC43" s="645"/>
      <c r="DD43" s="619">
        <v>49693</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1292038</v>
      </c>
      <c r="CS44" s="611"/>
      <c r="CT44" s="611"/>
      <c r="CU44" s="611"/>
      <c r="CV44" s="611"/>
      <c r="CW44" s="611"/>
      <c r="CX44" s="611"/>
      <c r="CY44" s="612"/>
      <c r="CZ44" s="615">
        <v>18.2</v>
      </c>
      <c r="DA44" s="616"/>
      <c r="DB44" s="616"/>
      <c r="DC44" s="622"/>
      <c r="DD44" s="619">
        <v>524834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55344</v>
      </c>
      <c r="CS45" s="643"/>
      <c r="CT45" s="643"/>
      <c r="CU45" s="643"/>
      <c r="CV45" s="643"/>
      <c r="CW45" s="643"/>
      <c r="CX45" s="643"/>
      <c r="CY45" s="644"/>
      <c r="CZ45" s="615">
        <v>0.8</v>
      </c>
      <c r="DA45" s="640"/>
      <c r="DB45" s="640"/>
      <c r="DC45" s="645"/>
      <c r="DD45" s="619">
        <v>9876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7"/>
      <c r="CD46" s="650"/>
      <c r="CE46" s="651"/>
      <c r="CF46" s="607" t="s">
        <v>348</v>
      </c>
      <c r="CG46" s="608"/>
      <c r="CH46" s="608"/>
      <c r="CI46" s="608"/>
      <c r="CJ46" s="608"/>
      <c r="CK46" s="608"/>
      <c r="CL46" s="608"/>
      <c r="CM46" s="608"/>
      <c r="CN46" s="608"/>
      <c r="CO46" s="608"/>
      <c r="CP46" s="608"/>
      <c r="CQ46" s="609"/>
      <c r="CR46" s="610">
        <v>1235805</v>
      </c>
      <c r="CS46" s="611"/>
      <c r="CT46" s="611"/>
      <c r="CU46" s="611"/>
      <c r="CV46" s="611"/>
      <c r="CW46" s="611"/>
      <c r="CX46" s="611"/>
      <c r="CY46" s="612"/>
      <c r="CZ46" s="615">
        <v>17.399999999999999</v>
      </c>
      <c r="DA46" s="616"/>
      <c r="DB46" s="616"/>
      <c r="DC46" s="622"/>
      <c r="DD46" s="619">
        <v>514069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7"/>
      <c r="CD47" s="650"/>
      <c r="CE47" s="651"/>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0"/>
      <c r="DB47" s="640"/>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7"/>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7"/>
      <c r="CD49" s="631" t="s">
        <v>351</v>
      </c>
      <c r="CE49" s="632"/>
      <c r="CF49" s="632"/>
      <c r="CG49" s="632"/>
      <c r="CH49" s="632"/>
      <c r="CI49" s="632"/>
      <c r="CJ49" s="632"/>
      <c r="CK49" s="632"/>
      <c r="CL49" s="632"/>
      <c r="CM49" s="632"/>
      <c r="CN49" s="632"/>
      <c r="CO49" s="632"/>
      <c r="CP49" s="632"/>
      <c r="CQ49" s="633"/>
      <c r="CR49" s="682">
        <v>7098560</v>
      </c>
      <c r="CS49" s="669"/>
      <c r="CT49" s="669"/>
      <c r="CU49" s="669"/>
      <c r="CV49" s="669"/>
      <c r="CW49" s="669"/>
      <c r="CX49" s="669"/>
      <c r="CY49" s="698"/>
      <c r="CZ49" s="690">
        <v>100</v>
      </c>
      <c r="DA49" s="699"/>
      <c r="DB49" s="699"/>
      <c r="DC49" s="700"/>
      <c r="DD49" s="701">
        <v>3750984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eK/W0WqHFcVp8E1r6TNwERebjICZDOBdh07hBOfwTSyy5wMKVf+b3xjI5uqmwiwGRlJzgiD/zFJO1al7n6TA==" saltValue="7CyeyKng3WEkUQOs8EyR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09" t="s">
        <v>353</v>
      </c>
      <c r="DK2" s="710"/>
      <c r="DL2" s="710"/>
      <c r="DM2" s="710"/>
      <c r="DN2" s="710"/>
      <c r="DO2" s="711"/>
      <c r="DP2" s="220"/>
      <c r="DQ2" s="709" t="s">
        <v>354</v>
      </c>
      <c r="DR2" s="710"/>
      <c r="DS2" s="710"/>
      <c r="DT2" s="710"/>
      <c r="DU2" s="710"/>
      <c r="DV2" s="710"/>
      <c r="DW2" s="710"/>
      <c r="DX2" s="710"/>
      <c r="DY2" s="710"/>
      <c r="DZ2" s="711"/>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4"/>
      <c r="BA4" s="224"/>
      <c r="BB4" s="224"/>
      <c r="BC4" s="224"/>
      <c r="BD4" s="224"/>
      <c r="BE4" s="225"/>
      <c r="BF4" s="225"/>
      <c r="BG4" s="225"/>
      <c r="BH4" s="225"/>
      <c r="BI4" s="225"/>
      <c r="BJ4" s="225"/>
      <c r="BK4" s="225"/>
      <c r="BL4" s="225"/>
      <c r="BM4" s="225"/>
      <c r="BN4" s="225"/>
      <c r="BO4" s="225"/>
      <c r="BP4" s="225"/>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4"/>
      <c r="BA5" s="224"/>
      <c r="BB5" s="224"/>
      <c r="BC5" s="224"/>
      <c r="BD5" s="224"/>
      <c r="BE5" s="225"/>
      <c r="BF5" s="225"/>
      <c r="BG5" s="225"/>
      <c r="BH5" s="225"/>
      <c r="BI5" s="225"/>
      <c r="BJ5" s="225"/>
      <c r="BK5" s="225"/>
      <c r="BL5" s="225"/>
      <c r="BM5" s="225"/>
      <c r="BN5" s="225"/>
      <c r="BO5" s="225"/>
      <c r="BP5" s="225"/>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6"/>
    </row>
    <row r="6" spans="1:131" s="227"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4"/>
      <c r="BA6" s="224"/>
      <c r="BB6" s="224"/>
      <c r="BC6" s="224"/>
      <c r="BD6" s="224"/>
      <c r="BE6" s="225"/>
      <c r="BF6" s="225"/>
      <c r="BG6" s="225"/>
      <c r="BH6" s="225"/>
      <c r="BI6" s="225"/>
      <c r="BJ6" s="225"/>
      <c r="BK6" s="225"/>
      <c r="BL6" s="225"/>
      <c r="BM6" s="225"/>
      <c r="BN6" s="225"/>
      <c r="BO6" s="225"/>
      <c r="BP6" s="225"/>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6"/>
    </row>
    <row r="7" spans="1:131" s="227" customFormat="1" ht="26.25" customHeight="1" thickTop="1" x14ac:dyDescent="0.15">
      <c r="A7" s="228">
        <v>1</v>
      </c>
      <c r="B7" s="736" t="s">
        <v>374</v>
      </c>
      <c r="C7" s="737"/>
      <c r="D7" s="737"/>
      <c r="E7" s="737"/>
      <c r="F7" s="737"/>
      <c r="G7" s="737"/>
      <c r="H7" s="737"/>
      <c r="I7" s="737"/>
      <c r="J7" s="737"/>
      <c r="K7" s="737"/>
      <c r="L7" s="737"/>
      <c r="M7" s="737"/>
      <c r="N7" s="737"/>
      <c r="O7" s="737"/>
      <c r="P7" s="738"/>
      <c r="Q7" s="739">
        <v>7341</v>
      </c>
      <c r="R7" s="740"/>
      <c r="S7" s="740"/>
      <c r="T7" s="740"/>
      <c r="U7" s="740"/>
      <c r="V7" s="740">
        <v>7079</v>
      </c>
      <c r="W7" s="740"/>
      <c r="X7" s="740"/>
      <c r="Y7" s="740"/>
      <c r="Z7" s="740"/>
      <c r="AA7" s="740">
        <v>262</v>
      </c>
      <c r="AB7" s="740"/>
      <c r="AC7" s="740"/>
      <c r="AD7" s="740"/>
      <c r="AE7" s="741"/>
      <c r="AF7" s="742">
        <v>261</v>
      </c>
      <c r="AG7" s="743"/>
      <c r="AH7" s="743"/>
      <c r="AI7" s="743"/>
      <c r="AJ7" s="744"/>
      <c r="AK7" s="745">
        <v>240</v>
      </c>
      <c r="AL7" s="746"/>
      <c r="AM7" s="746"/>
      <c r="AN7" s="746"/>
      <c r="AO7" s="746"/>
      <c r="AP7" s="746">
        <v>1577</v>
      </c>
      <c r="AQ7" s="746"/>
      <c r="AR7" s="746"/>
      <c r="AS7" s="746"/>
      <c r="AT7" s="746"/>
      <c r="AU7" s="747"/>
      <c r="AV7" s="747"/>
      <c r="AW7" s="747"/>
      <c r="AX7" s="747"/>
      <c r="AY7" s="748"/>
      <c r="AZ7" s="224"/>
      <c r="BA7" s="224"/>
      <c r="BB7" s="224"/>
      <c r="BC7" s="224"/>
      <c r="BD7" s="224"/>
      <c r="BE7" s="225"/>
      <c r="BF7" s="225"/>
      <c r="BG7" s="225"/>
      <c r="BH7" s="225"/>
      <c r="BI7" s="225"/>
      <c r="BJ7" s="225"/>
      <c r="BK7" s="225"/>
      <c r="BL7" s="225"/>
      <c r="BM7" s="225"/>
      <c r="BN7" s="225"/>
      <c r="BO7" s="225"/>
      <c r="BP7" s="225"/>
      <c r="BQ7" s="228">
        <v>1</v>
      </c>
      <c r="BR7" s="229"/>
      <c r="BS7" s="733" t="s">
        <v>549</v>
      </c>
      <c r="BT7" s="734"/>
      <c r="BU7" s="734"/>
      <c r="BV7" s="734"/>
      <c r="BW7" s="734"/>
      <c r="BX7" s="734"/>
      <c r="BY7" s="734"/>
      <c r="BZ7" s="734"/>
      <c r="CA7" s="734"/>
      <c r="CB7" s="734"/>
      <c r="CC7" s="734"/>
      <c r="CD7" s="734"/>
      <c r="CE7" s="734"/>
      <c r="CF7" s="734"/>
      <c r="CG7" s="749"/>
      <c r="CH7" s="730">
        <v>17</v>
      </c>
      <c r="CI7" s="731"/>
      <c r="CJ7" s="731"/>
      <c r="CK7" s="731"/>
      <c r="CL7" s="732"/>
      <c r="CM7" s="730">
        <v>134</v>
      </c>
      <c r="CN7" s="731"/>
      <c r="CO7" s="731"/>
      <c r="CP7" s="731"/>
      <c r="CQ7" s="732"/>
      <c r="CR7" s="730">
        <v>181</v>
      </c>
      <c r="CS7" s="731"/>
      <c r="CT7" s="731"/>
      <c r="CU7" s="731"/>
      <c r="CV7" s="732"/>
      <c r="CW7" s="730" t="s">
        <v>563</v>
      </c>
      <c r="CX7" s="731"/>
      <c r="CY7" s="731"/>
      <c r="CZ7" s="731"/>
      <c r="DA7" s="732"/>
      <c r="DB7" s="730" t="s">
        <v>563</v>
      </c>
      <c r="DC7" s="731"/>
      <c r="DD7" s="731"/>
      <c r="DE7" s="731"/>
      <c r="DF7" s="732"/>
      <c r="DG7" s="730" t="s">
        <v>563</v>
      </c>
      <c r="DH7" s="731"/>
      <c r="DI7" s="731"/>
      <c r="DJ7" s="731"/>
      <c r="DK7" s="732"/>
      <c r="DL7" s="730" t="s">
        <v>563</v>
      </c>
      <c r="DM7" s="731"/>
      <c r="DN7" s="731"/>
      <c r="DO7" s="731"/>
      <c r="DP7" s="732"/>
      <c r="DQ7" s="730" t="s">
        <v>563</v>
      </c>
      <c r="DR7" s="731"/>
      <c r="DS7" s="731"/>
      <c r="DT7" s="731"/>
      <c r="DU7" s="732"/>
      <c r="DV7" s="733" t="s">
        <v>552</v>
      </c>
      <c r="DW7" s="734"/>
      <c r="DX7" s="734"/>
      <c r="DY7" s="734"/>
      <c r="DZ7" s="735"/>
      <c r="EA7" s="226"/>
    </row>
    <row r="8" spans="1:131" s="227" customFormat="1" ht="26.25" customHeight="1" x14ac:dyDescent="0.15">
      <c r="A8" s="230">
        <v>2</v>
      </c>
      <c r="B8" s="767" t="s">
        <v>375</v>
      </c>
      <c r="C8" s="768"/>
      <c r="D8" s="768"/>
      <c r="E8" s="768"/>
      <c r="F8" s="768"/>
      <c r="G8" s="768"/>
      <c r="H8" s="768"/>
      <c r="I8" s="768"/>
      <c r="J8" s="768"/>
      <c r="K8" s="768"/>
      <c r="L8" s="768"/>
      <c r="M8" s="768"/>
      <c r="N8" s="768"/>
      <c r="O8" s="768"/>
      <c r="P8" s="769"/>
      <c r="Q8" s="770">
        <v>92</v>
      </c>
      <c r="R8" s="771"/>
      <c r="S8" s="771"/>
      <c r="T8" s="771"/>
      <c r="U8" s="771"/>
      <c r="V8" s="771">
        <v>75</v>
      </c>
      <c r="W8" s="771"/>
      <c r="X8" s="771"/>
      <c r="Y8" s="771"/>
      <c r="Z8" s="771"/>
      <c r="AA8" s="771">
        <v>17</v>
      </c>
      <c r="AB8" s="771"/>
      <c r="AC8" s="771"/>
      <c r="AD8" s="771"/>
      <c r="AE8" s="772"/>
      <c r="AF8" s="773">
        <v>16</v>
      </c>
      <c r="AG8" s="774"/>
      <c r="AH8" s="774"/>
      <c r="AI8" s="774"/>
      <c r="AJ8" s="775"/>
      <c r="AK8" s="756" t="s">
        <v>563</v>
      </c>
      <c r="AL8" s="757"/>
      <c r="AM8" s="757"/>
      <c r="AN8" s="757"/>
      <c r="AO8" s="757"/>
      <c r="AP8" s="757" t="s">
        <v>563</v>
      </c>
      <c r="AQ8" s="757"/>
      <c r="AR8" s="757"/>
      <c r="AS8" s="757"/>
      <c r="AT8" s="757"/>
      <c r="AU8" s="758"/>
      <c r="AV8" s="758"/>
      <c r="AW8" s="758"/>
      <c r="AX8" s="758"/>
      <c r="AY8" s="759"/>
      <c r="AZ8" s="224"/>
      <c r="BA8" s="224"/>
      <c r="BB8" s="224"/>
      <c r="BC8" s="224"/>
      <c r="BD8" s="224"/>
      <c r="BE8" s="225"/>
      <c r="BF8" s="225"/>
      <c r="BG8" s="225"/>
      <c r="BH8" s="225"/>
      <c r="BI8" s="225"/>
      <c r="BJ8" s="225"/>
      <c r="BK8" s="225"/>
      <c r="BL8" s="225"/>
      <c r="BM8" s="225"/>
      <c r="BN8" s="225"/>
      <c r="BO8" s="225"/>
      <c r="BP8" s="225"/>
      <c r="BQ8" s="230">
        <v>2</v>
      </c>
      <c r="BR8" s="231"/>
      <c r="BS8" s="760" t="s">
        <v>550</v>
      </c>
      <c r="BT8" s="761"/>
      <c r="BU8" s="761"/>
      <c r="BV8" s="761"/>
      <c r="BW8" s="761"/>
      <c r="BX8" s="761"/>
      <c r="BY8" s="761"/>
      <c r="BZ8" s="761"/>
      <c r="CA8" s="761"/>
      <c r="CB8" s="761"/>
      <c r="CC8" s="761"/>
      <c r="CD8" s="761"/>
      <c r="CE8" s="761"/>
      <c r="CF8" s="761"/>
      <c r="CG8" s="762"/>
      <c r="CH8" s="763" t="s">
        <v>563</v>
      </c>
      <c r="CI8" s="764"/>
      <c r="CJ8" s="764"/>
      <c r="CK8" s="764"/>
      <c r="CL8" s="765"/>
      <c r="CM8" s="763">
        <v>71</v>
      </c>
      <c r="CN8" s="764"/>
      <c r="CO8" s="764"/>
      <c r="CP8" s="764"/>
      <c r="CQ8" s="765"/>
      <c r="CR8" s="763">
        <v>50</v>
      </c>
      <c r="CS8" s="764"/>
      <c r="CT8" s="764"/>
      <c r="CU8" s="764"/>
      <c r="CV8" s="765"/>
      <c r="CW8" s="763">
        <v>39</v>
      </c>
      <c r="CX8" s="764"/>
      <c r="CY8" s="764"/>
      <c r="CZ8" s="764"/>
      <c r="DA8" s="765"/>
      <c r="DB8" s="763" t="s">
        <v>563</v>
      </c>
      <c r="DC8" s="764"/>
      <c r="DD8" s="764"/>
      <c r="DE8" s="764"/>
      <c r="DF8" s="765"/>
      <c r="DG8" s="763" t="s">
        <v>563</v>
      </c>
      <c r="DH8" s="764"/>
      <c r="DI8" s="764"/>
      <c r="DJ8" s="764"/>
      <c r="DK8" s="765"/>
      <c r="DL8" s="763" t="s">
        <v>563</v>
      </c>
      <c r="DM8" s="764"/>
      <c r="DN8" s="764"/>
      <c r="DO8" s="764"/>
      <c r="DP8" s="765"/>
      <c r="DQ8" s="763" t="s">
        <v>563</v>
      </c>
      <c r="DR8" s="764"/>
      <c r="DS8" s="764"/>
      <c r="DT8" s="764"/>
      <c r="DU8" s="765"/>
      <c r="DV8" s="760" t="s">
        <v>553</v>
      </c>
      <c r="DW8" s="761"/>
      <c r="DX8" s="761"/>
      <c r="DY8" s="761"/>
      <c r="DZ8" s="766"/>
      <c r="EA8" s="226"/>
    </row>
    <row r="9" spans="1:131" s="227" customFormat="1" ht="26.25" customHeight="1" x14ac:dyDescent="0.15">
      <c r="A9" s="230">
        <v>3</v>
      </c>
      <c r="B9" s="767" t="s">
        <v>376</v>
      </c>
      <c r="C9" s="768"/>
      <c r="D9" s="768"/>
      <c r="E9" s="768"/>
      <c r="F9" s="768"/>
      <c r="G9" s="768"/>
      <c r="H9" s="768"/>
      <c r="I9" s="768"/>
      <c r="J9" s="768"/>
      <c r="K9" s="768"/>
      <c r="L9" s="768"/>
      <c r="M9" s="768"/>
      <c r="N9" s="768"/>
      <c r="O9" s="768"/>
      <c r="P9" s="769"/>
      <c r="Q9" s="770">
        <v>167</v>
      </c>
      <c r="R9" s="771"/>
      <c r="S9" s="771"/>
      <c r="T9" s="771"/>
      <c r="U9" s="771"/>
      <c r="V9" s="771">
        <v>158</v>
      </c>
      <c r="W9" s="771"/>
      <c r="X9" s="771"/>
      <c r="Y9" s="771"/>
      <c r="Z9" s="771"/>
      <c r="AA9" s="771">
        <v>9</v>
      </c>
      <c r="AB9" s="771"/>
      <c r="AC9" s="771"/>
      <c r="AD9" s="771"/>
      <c r="AE9" s="772"/>
      <c r="AF9" s="773">
        <v>9</v>
      </c>
      <c r="AG9" s="774"/>
      <c r="AH9" s="774"/>
      <c r="AI9" s="774"/>
      <c r="AJ9" s="775"/>
      <c r="AK9" s="756" t="s">
        <v>563</v>
      </c>
      <c r="AL9" s="757"/>
      <c r="AM9" s="757"/>
      <c r="AN9" s="757"/>
      <c r="AO9" s="757"/>
      <c r="AP9" s="757" t="s">
        <v>563</v>
      </c>
      <c r="AQ9" s="757"/>
      <c r="AR9" s="757"/>
      <c r="AS9" s="757"/>
      <c r="AT9" s="757"/>
      <c r="AU9" s="758"/>
      <c r="AV9" s="758"/>
      <c r="AW9" s="758"/>
      <c r="AX9" s="758"/>
      <c r="AY9" s="759"/>
      <c r="AZ9" s="224"/>
      <c r="BA9" s="224"/>
      <c r="BB9" s="224"/>
      <c r="BC9" s="224"/>
      <c r="BD9" s="224"/>
      <c r="BE9" s="225"/>
      <c r="BF9" s="225"/>
      <c r="BG9" s="225"/>
      <c r="BH9" s="225"/>
      <c r="BI9" s="225"/>
      <c r="BJ9" s="225"/>
      <c r="BK9" s="225"/>
      <c r="BL9" s="225"/>
      <c r="BM9" s="225"/>
      <c r="BN9" s="225"/>
      <c r="BO9" s="225"/>
      <c r="BP9" s="225"/>
      <c r="BQ9" s="230">
        <v>3</v>
      </c>
      <c r="BR9" s="231"/>
      <c r="BS9" s="760" t="s">
        <v>551</v>
      </c>
      <c r="BT9" s="761"/>
      <c r="BU9" s="761"/>
      <c r="BV9" s="761"/>
      <c r="BW9" s="761"/>
      <c r="BX9" s="761"/>
      <c r="BY9" s="761"/>
      <c r="BZ9" s="761"/>
      <c r="CA9" s="761"/>
      <c r="CB9" s="761"/>
      <c r="CC9" s="761"/>
      <c r="CD9" s="761"/>
      <c r="CE9" s="761"/>
      <c r="CF9" s="761"/>
      <c r="CG9" s="762"/>
      <c r="CH9" s="763">
        <v>2</v>
      </c>
      <c r="CI9" s="764"/>
      <c r="CJ9" s="764"/>
      <c r="CK9" s="764"/>
      <c r="CL9" s="765"/>
      <c r="CM9" s="763">
        <v>52</v>
      </c>
      <c r="CN9" s="764"/>
      <c r="CO9" s="764"/>
      <c r="CP9" s="764"/>
      <c r="CQ9" s="765"/>
      <c r="CR9" s="763">
        <v>35</v>
      </c>
      <c r="CS9" s="764"/>
      <c r="CT9" s="764"/>
      <c r="CU9" s="764"/>
      <c r="CV9" s="765"/>
      <c r="CW9" s="763">
        <v>50</v>
      </c>
      <c r="CX9" s="764"/>
      <c r="CY9" s="764"/>
      <c r="CZ9" s="764"/>
      <c r="DA9" s="765"/>
      <c r="DB9" s="763" t="s">
        <v>563</v>
      </c>
      <c r="DC9" s="764"/>
      <c r="DD9" s="764"/>
      <c r="DE9" s="764"/>
      <c r="DF9" s="765"/>
      <c r="DG9" s="763" t="s">
        <v>563</v>
      </c>
      <c r="DH9" s="764"/>
      <c r="DI9" s="764"/>
      <c r="DJ9" s="764"/>
      <c r="DK9" s="765"/>
      <c r="DL9" s="763" t="s">
        <v>563</v>
      </c>
      <c r="DM9" s="764"/>
      <c r="DN9" s="764"/>
      <c r="DO9" s="764"/>
      <c r="DP9" s="765"/>
      <c r="DQ9" s="763" t="s">
        <v>563</v>
      </c>
      <c r="DR9" s="764"/>
      <c r="DS9" s="764"/>
      <c r="DT9" s="764"/>
      <c r="DU9" s="765"/>
      <c r="DV9" s="760" t="s">
        <v>554</v>
      </c>
      <c r="DW9" s="761"/>
      <c r="DX9" s="761"/>
      <c r="DY9" s="761"/>
      <c r="DZ9" s="766"/>
      <c r="EA9" s="226"/>
    </row>
    <row r="10" spans="1:131" s="227" customFormat="1" ht="26.25" customHeight="1" x14ac:dyDescent="0.15">
      <c r="A10" s="230">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4"/>
      <c r="BA10" s="224"/>
      <c r="BB10" s="224"/>
      <c r="BC10" s="224"/>
      <c r="BD10" s="224"/>
      <c r="BE10" s="225"/>
      <c r="BF10" s="225"/>
      <c r="BG10" s="225"/>
      <c r="BH10" s="225"/>
      <c r="BI10" s="225"/>
      <c r="BJ10" s="225"/>
      <c r="BK10" s="225"/>
      <c r="BL10" s="225"/>
      <c r="BM10" s="225"/>
      <c r="BN10" s="225"/>
      <c r="BO10" s="225"/>
      <c r="BP10" s="225"/>
      <c r="BQ10" s="230">
        <v>4</v>
      </c>
      <c r="BR10" s="231"/>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6"/>
    </row>
    <row r="11" spans="1:131" s="227" customFormat="1" ht="26.25" customHeight="1" x14ac:dyDescent="0.15">
      <c r="A11" s="230">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4"/>
      <c r="BA11" s="224"/>
      <c r="BB11" s="224"/>
      <c r="BC11" s="224"/>
      <c r="BD11" s="224"/>
      <c r="BE11" s="225"/>
      <c r="BF11" s="225"/>
      <c r="BG11" s="225"/>
      <c r="BH11" s="225"/>
      <c r="BI11" s="225"/>
      <c r="BJ11" s="225"/>
      <c r="BK11" s="225"/>
      <c r="BL11" s="225"/>
      <c r="BM11" s="225"/>
      <c r="BN11" s="225"/>
      <c r="BO11" s="225"/>
      <c r="BP11" s="225"/>
      <c r="BQ11" s="230">
        <v>5</v>
      </c>
      <c r="BR11" s="231"/>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6"/>
    </row>
    <row r="12" spans="1:131" s="227" customFormat="1" ht="26.25" customHeight="1" x14ac:dyDescent="0.15">
      <c r="A12" s="230">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4"/>
      <c r="BA12" s="224"/>
      <c r="BB12" s="224"/>
      <c r="BC12" s="224"/>
      <c r="BD12" s="224"/>
      <c r="BE12" s="225"/>
      <c r="BF12" s="225"/>
      <c r="BG12" s="225"/>
      <c r="BH12" s="225"/>
      <c r="BI12" s="225"/>
      <c r="BJ12" s="225"/>
      <c r="BK12" s="225"/>
      <c r="BL12" s="225"/>
      <c r="BM12" s="225"/>
      <c r="BN12" s="225"/>
      <c r="BO12" s="225"/>
      <c r="BP12" s="225"/>
      <c r="BQ12" s="230">
        <v>6</v>
      </c>
      <c r="BR12" s="231"/>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6"/>
    </row>
    <row r="13" spans="1:131" s="227" customFormat="1" ht="26.25" customHeight="1" x14ac:dyDescent="0.15">
      <c r="A13" s="230">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4"/>
      <c r="BA13" s="224"/>
      <c r="BB13" s="224"/>
      <c r="BC13" s="224"/>
      <c r="BD13" s="224"/>
      <c r="BE13" s="225"/>
      <c r="BF13" s="225"/>
      <c r="BG13" s="225"/>
      <c r="BH13" s="225"/>
      <c r="BI13" s="225"/>
      <c r="BJ13" s="225"/>
      <c r="BK13" s="225"/>
      <c r="BL13" s="225"/>
      <c r="BM13" s="225"/>
      <c r="BN13" s="225"/>
      <c r="BO13" s="225"/>
      <c r="BP13" s="225"/>
      <c r="BQ13" s="230">
        <v>7</v>
      </c>
      <c r="BR13" s="231"/>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6"/>
    </row>
    <row r="14" spans="1:131" s="227" customFormat="1" ht="26.25" customHeight="1" x14ac:dyDescent="0.15">
      <c r="A14" s="230">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4"/>
      <c r="BA14" s="224"/>
      <c r="BB14" s="224"/>
      <c r="BC14" s="224"/>
      <c r="BD14" s="224"/>
      <c r="BE14" s="225"/>
      <c r="BF14" s="225"/>
      <c r="BG14" s="225"/>
      <c r="BH14" s="225"/>
      <c r="BI14" s="225"/>
      <c r="BJ14" s="225"/>
      <c r="BK14" s="225"/>
      <c r="BL14" s="225"/>
      <c r="BM14" s="225"/>
      <c r="BN14" s="225"/>
      <c r="BO14" s="225"/>
      <c r="BP14" s="225"/>
      <c r="BQ14" s="230">
        <v>8</v>
      </c>
      <c r="BR14" s="231"/>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6"/>
    </row>
    <row r="15" spans="1:131" s="227" customFormat="1" ht="26.25" customHeight="1" x14ac:dyDescent="0.15">
      <c r="A15" s="230">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4"/>
      <c r="BA15" s="224"/>
      <c r="BB15" s="224"/>
      <c r="BC15" s="224"/>
      <c r="BD15" s="224"/>
      <c r="BE15" s="225"/>
      <c r="BF15" s="225"/>
      <c r="BG15" s="225"/>
      <c r="BH15" s="225"/>
      <c r="BI15" s="225"/>
      <c r="BJ15" s="225"/>
      <c r="BK15" s="225"/>
      <c r="BL15" s="225"/>
      <c r="BM15" s="225"/>
      <c r="BN15" s="225"/>
      <c r="BO15" s="225"/>
      <c r="BP15" s="225"/>
      <c r="BQ15" s="230">
        <v>9</v>
      </c>
      <c r="BR15" s="231"/>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6"/>
    </row>
    <row r="16" spans="1:131" s="227" customFormat="1" ht="26.25" customHeight="1" x14ac:dyDescent="0.15">
      <c r="A16" s="230">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4"/>
      <c r="BA16" s="224"/>
      <c r="BB16" s="224"/>
      <c r="BC16" s="224"/>
      <c r="BD16" s="224"/>
      <c r="BE16" s="225"/>
      <c r="BF16" s="225"/>
      <c r="BG16" s="225"/>
      <c r="BH16" s="225"/>
      <c r="BI16" s="225"/>
      <c r="BJ16" s="225"/>
      <c r="BK16" s="225"/>
      <c r="BL16" s="225"/>
      <c r="BM16" s="225"/>
      <c r="BN16" s="225"/>
      <c r="BO16" s="225"/>
      <c r="BP16" s="225"/>
      <c r="BQ16" s="230">
        <v>10</v>
      </c>
      <c r="BR16" s="231"/>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6"/>
    </row>
    <row r="17" spans="1:131" s="227" customFormat="1" ht="26.25" customHeight="1" x14ac:dyDescent="0.15">
      <c r="A17" s="230">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4"/>
      <c r="BA17" s="224"/>
      <c r="BB17" s="224"/>
      <c r="BC17" s="224"/>
      <c r="BD17" s="224"/>
      <c r="BE17" s="225"/>
      <c r="BF17" s="225"/>
      <c r="BG17" s="225"/>
      <c r="BH17" s="225"/>
      <c r="BI17" s="225"/>
      <c r="BJ17" s="225"/>
      <c r="BK17" s="225"/>
      <c r="BL17" s="225"/>
      <c r="BM17" s="225"/>
      <c r="BN17" s="225"/>
      <c r="BO17" s="225"/>
      <c r="BP17" s="225"/>
      <c r="BQ17" s="230">
        <v>11</v>
      </c>
      <c r="BR17" s="231"/>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6"/>
    </row>
    <row r="18" spans="1:131" s="227" customFormat="1" ht="26.25" customHeight="1" x14ac:dyDescent="0.15">
      <c r="A18" s="230">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4"/>
      <c r="BA18" s="224"/>
      <c r="BB18" s="224"/>
      <c r="BC18" s="224"/>
      <c r="BD18" s="224"/>
      <c r="BE18" s="225"/>
      <c r="BF18" s="225"/>
      <c r="BG18" s="225"/>
      <c r="BH18" s="225"/>
      <c r="BI18" s="225"/>
      <c r="BJ18" s="225"/>
      <c r="BK18" s="225"/>
      <c r="BL18" s="225"/>
      <c r="BM18" s="225"/>
      <c r="BN18" s="225"/>
      <c r="BO18" s="225"/>
      <c r="BP18" s="225"/>
      <c r="BQ18" s="230">
        <v>12</v>
      </c>
      <c r="BR18" s="231"/>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6"/>
    </row>
    <row r="19" spans="1:131" s="227" customFormat="1" ht="26.25" customHeight="1" x14ac:dyDescent="0.15">
      <c r="A19" s="230">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4"/>
      <c r="BA19" s="224"/>
      <c r="BB19" s="224"/>
      <c r="BC19" s="224"/>
      <c r="BD19" s="224"/>
      <c r="BE19" s="225"/>
      <c r="BF19" s="225"/>
      <c r="BG19" s="225"/>
      <c r="BH19" s="225"/>
      <c r="BI19" s="225"/>
      <c r="BJ19" s="225"/>
      <c r="BK19" s="225"/>
      <c r="BL19" s="225"/>
      <c r="BM19" s="225"/>
      <c r="BN19" s="225"/>
      <c r="BO19" s="225"/>
      <c r="BP19" s="225"/>
      <c r="BQ19" s="230">
        <v>13</v>
      </c>
      <c r="BR19" s="231"/>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6"/>
    </row>
    <row r="20" spans="1:131" s="227" customFormat="1" ht="26.25" customHeight="1" x14ac:dyDescent="0.15">
      <c r="A20" s="230">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4"/>
      <c r="BA20" s="224"/>
      <c r="BB20" s="224"/>
      <c r="BC20" s="224"/>
      <c r="BD20" s="224"/>
      <c r="BE20" s="225"/>
      <c r="BF20" s="225"/>
      <c r="BG20" s="225"/>
      <c r="BH20" s="225"/>
      <c r="BI20" s="225"/>
      <c r="BJ20" s="225"/>
      <c r="BK20" s="225"/>
      <c r="BL20" s="225"/>
      <c r="BM20" s="225"/>
      <c r="BN20" s="225"/>
      <c r="BO20" s="225"/>
      <c r="BP20" s="225"/>
      <c r="BQ20" s="230">
        <v>14</v>
      </c>
      <c r="BR20" s="231"/>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6"/>
    </row>
    <row r="21" spans="1:131" s="227" customFormat="1" ht="26.25" customHeight="1" thickBot="1" x14ac:dyDescent="0.2">
      <c r="A21" s="230">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4"/>
      <c r="BA21" s="224"/>
      <c r="BB21" s="224"/>
      <c r="BC21" s="224"/>
      <c r="BD21" s="224"/>
      <c r="BE21" s="225"/>
      <c r="BF21" s="225"/>
      <c r="BG21" s="225"/>
      <c r="BH21" s="225"/>
      <c r="BI21" s="225"/>
      <c r="BJ21" s="225"/>
      <c r="BK21" s="225"/>
      <c r="BL21" s="225"/>
      <c r="BM21" s="225"/>
      <c r="BN21" s="225"/>
      <c r="BO21" s="225"/>
      <c r="BP21" s="225"/>
      <c r="BQ21" s="230">
        <v>15</v>
      </c>
      <c r="BR21" s="231"/>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6"/>
    </row>
    <row r="22" spans="1:131" s="227" customFormat="1" ht="26.25" customHeight="1" x14ac:dyDescent="0.15">
      <c r="A22" s="230">
        <v>16</v>
      </c>
      <c r="B22" s="767"/>
      <c r="C22" s="768"/>
      <c r="D22" s="768"/>
      <c r="E22" s="768"/>
      <c r="F22" s="768"/>
      <c r="G22" s="768"/>
      <c r="H22" s="768"/>
      <c r="I22" s="768"/>
      <c r="J22" s="768"/>
      <c r="K22" s="768"/>
      <c r="L22" s="768"/>
      <c r="M22" s="768"/>
      <c r="N22" s="768"/>
      <c r="O22" s="768"/>
      <c r="P22" s="769"/>
      <c r="Q22" s="789"/>
      <c r="R22" s="790"/>
      <c r="S22" s="790"/>
      <c r="T22" s="790"/>
      <c r="U22" s="790"/>
      <c r="V22" s="790"/>
      <c r="W22" s="790"/>
      <c r="X22" s="790"/>
      <c r="Y22" s="790"/>
      <c r="Z22" s="790"/>
      <c r="AA22" s="790"/>
      <c r="AB22" s="790"/>
      <c r="AC22" s="790"/>
      <c r="AD22" s="790"/>
      <c r="AE22" s="791"/>
      <c r="AF22" s="773"/>
      <c r="AG22" s="774"/>
      <c r="AH22" s="774"/>
      <c r="AI22" s="774"/>
      <c r="AJ22" s="775"/>
      <c r="AK22" s="792"/>
      <c r="AL22" s="793"/>
      <c r="AM22" s="793"/>
      <c r="AN22" s="793"/>
      <c r="AO22" s="793"/>
      <c r="AP22" s="793"/>
      <c r="AQ22" s="793"/>
      <c r="AR22" s="793"/>
      <c r="AS22" s="793"/>
      <c r="AT22" s="793"/>
      <c r="AU22" s="794"/>
      <c r="AV22" s="794"/>
      <c r="AW22" s="794"/>
      <c r="AX22" s="794"/>
      <c r="AY22" s="795"/>
      <c r="AZ22" s="796" t="s">
        <v>377</v>
      </c>
      <c r="BA22" s="796"/>
      <c r="BB22" s="796"/>
      <c r="BC22" s="796"/>
      <c r="BD22" s="797"/>
      <c r="BE22" s="225"/>
      <c r="BF22" s="225"/>
      <c r="BG22" s="225"/>
      <c r="BH22" s="225"/>
      <c r="BI22" s="225"/>
      <c r="BJ22" s="225"/>
      <c r="BK22" s="225"/>
      <c r="BL22" s="225"/>
      <c r="BM22" s="225"/>
      <c r="BN22" s="225"/>
      <c r="BO22" s="225"/>
      <c r="BP22" s="225"/>
      <c r="BQ22" s="230">
        <v>16</v>
      </c>
      <c r="BR22" s="231"/>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6"/>
    </row>
    <row r="23" spans="1:131" s="227" customFormat="1" ht="26.25" customHeight="1" thickBot="1" x14ac:dyDescent="0.2">
      <c r="A23" s="232" t="s">
        <v>378</v>
      </c>
      <c r="B23" s="776" t="s">
        <v>379</v>
      </c>
      <c r="C23" s="777"/>
      <c r="D23" s="777"/>
      <c r="E23" s="777"/>
      <c r="F23" s="777"/>
      <c r="G23" s="777"/>
      <c r="H23" s="777"/>
      <c r="I23" s="777"/>
      <c r="J23" s="777"/>
      <c r="K23" s="777"/>
      <c r="L23" s="777"/>
      <c r="M23" s="777"/>
      <c r="N23" s="777"/>
      <c r="O23" s="777"/>
      <c r="P23" s="778"/>
      <c r="Q23" s="779">
        <v>7386</v>
      </c>
      <c r="R23" s="780"/>
      <c r="S23" s="780"/>
      <c r="T23" s="780"/>
      <c r="U23" s="781"/>
      <c r="V23" s="779">
        <v>7099</v>
      </c>
      <c r="W23" s="780"/>
      <c r="X23" s="780"/>
      <c r="Y23" s="780"/>
      <c r="Z23" s="781"/>
      <c r="AA23" s="779">
        <v>287</v>
      </c>
      <c r="AB23" s="780"/>
      <c r="AC23" s="780"/>
      <c r="AD23" s="780"/>
      <c r="AE23" s="782"/>
      <c r="AF23" s="783">
        <v>287</v>
      </c>
      <c r="AG23" s="784"/>
      <c r="AH23" s="784"/>
      <c r="AI23" s="784"/>
      <c r="AJ23" s="785"/>
      <c r="AK23" s="786"/>
      <c r="AL23" s="787"/>
      <c r="AM23" s="787"/>
      <c r="AN23" s="787"/>
      <c r="AO23" s="788"/>
      <c r="AP23" s="799">
        <v>1577</v>
      </c>
      <c r="AQ23" s="780"/>
      <c r="AR23" s="780"/>
      <c r="AS23" s="780"/>
      <c r="AT23" s="800"/>
      <c r="AU23" s="801"/>
      <c r="AV23" s="801"/>
      <c r="AW23" s="801"/>
      <c r="AX23" s="801"/>
      <c r="AY23" s="802"/>
      <c r="AZ23" s="803" t="s">
        <v>122</v>
      </c>
      <c r="BA23" s="780"/>
      <c r="BB23" s="780"/>
      <c r="BC23" s="780"/>
      <c r="BD23" s="782"/>
      <c r="BE23" s="225"/>
      <c r="BF23" s="225"/>
      <c r="BG23" s="225"/>
      <c r="BH23" s="225"/>
      <c r="BI23" s="225"/>
      <c r="BJ23" s="225"/>
      <c r="BK23" s="225"/>
      <c r="BL23" s="225"/>
      <c r="BM23" s="225"/>
      <c r="BN23" s="225"/>
      <c r="BO23" s="225"/>
      <c r="BP23" s="225"/>
      <c r="BQ23" s="230">
        <v>17</v>
      </c>
      <c r="BR23" s="231"/>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6"/>
    </row>
    <row r="24" spans="1:131" s="227" customFormat="1" ht="26.25" customHeight="1" x14ac:dyDescent="0.15">
      <c r="A24" s="798" t="s">
        <v>380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24"/>
      <c r="BA24" s="224"/>
      <c r="BB24" s="224"/>
      <c r="BC24" s="224"/>
      <c r="BD24" s="224"/>
      <c r="BE24" s="225"/>
      <c r="BF24" s="225"/>
      <c r="BG24" s="225"/>
      <c r="BH24" s="225"/>
      <c r="BI24" s="225"/>
      <c r="BJ24" s="225"/>
      <c r="BK24" s="225"/>
      <c r="BL24" s="225"/>
      <c r="BM24" s="225"/>
      <c r="BN24" s="225"/>
      <c r="BO24" s="225"/>
      <c r="BP24" s="225"/>
      <c r="BQ24" s="230">
        <v>18</v>
      </c>
      <c r="BR24" s="231"/>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6"/>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4"/>
      <c r="BK25" s="224"/>
      <c r="BL25" s="224"/>
      <c r="BM25" s="224"/>
      <c r="BN25" s="224"/>
      <c r="BO25" s="233"/>
      <c r="BP25" s="233"/>
      <c r="BQ25" s="230">
        <v>19</v>
      </c>
      <c r="BR25" s="231"/>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2"/>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4" t="s">
        <v>385</v>
      </c>
      <c r="AG26" s="805"/>
      <c r="AH26" s="805"/>
      <c r="AI26" s="805"/>
      <c r="AJ26" s="806"/>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4"/>
      <c r="BK26" s="224"/>
      <c r="BL26" s="224"/>
      <c r="BM26" s="224"/>
      <c r="BN26" s="224"/>
      <c r="BO26" s="233"/>
      <c r="BP26" s="233"/>
      <c r="BQ26" s="230">
        <v>20</v>
      </c>
      <c r="BR26" s="231"/>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2"/>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7"/>
      <c r="AG27" s="808"/>
      <c r="AH27" s="808"/>
      <c r="AI27" s="808"/>
      <c r="AJ27" s="809"/>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4"/>
      <c r="BK27" s="224"/>
      <c r="BL27" s="224"/>
      <c r="BM27" s="224"/>
      <c r="BN27" s="224"/>
      <c r="BO27" s="233"/>
      <c r="BP27" s="233"/>
      <c r="BQ27" s="230">
        <v>21</v>
      </c>
      <c r="BR27" s="231"/>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2"/>
    </row>
    <row r="28" spans="1:131" ht="26.25" customHeight="1" thickTop="1" x14ac:dyDescent="0.15">
      <c r="A28" s="234">
        <v>1</v>
      </c>
      <c r="B28" s="736" t="s">
        <v>390</v>
      </c>
      <c r="C28" s="737"/>
      <c r="D28" s="737"/>
      <c r="E28" s="737"/>
      <c r="F28" s="737"/>
      <c r="G28" s="737"/>
      <c r="H28" s="737"/>
      <c r="I28" s="737"/>
      <c r="J28" s="737"/>
      <c r="K28" s="737"/>
      <c r="L28" s="737"/>
      <c r="M28" s="737"/>
      <c r="N28" s="737"/>
      <c r="O28" s="737"/>
      <c r="P28" s="738"/>
      <c r="Q28" s="812">
        <v>666</v>
      </c>
      <c r="R28" s="813"/>
      <c r="S28" s="813"/>
      <c r="T28" s="813"/>
      <c r="U28" s="813"/>
      <c r="V28" s="813">
        <v>665</v>
      </c>
      <c r="W28" s="813"/>
      <c r="X28" s="813"/>
      <c r="Y28" s="813"/>
      <c r="Z28" s="813"/>
      <c r="AA28" s="813">
        <v>1</v>
      </c>
      <c r="AB28" s="813"/>
      <c r="AC28" s="813"/>
      <c r="AD28" s="813"/>
      <c r="AE28" s="814"/>
      <c r="AF28" s="815">
        <v>1</v>
      </c>
      <c r="AG28" s="813"/>
      <c r="AH28" s="813"/>
      <c r="AI28" s="813"/>
      <c r="AJ28" s="816"/>
      <c r="AK28" s="817">
        <v>78</v>
      </c>
      <c r="AL28" s="818"/>
      <c r="AM28" s="818"/>
      <c r="AN28" s="818"/>
      <c r="AO28" s="818"/>
      <c r="AP28" s="818" t="s">
        <v>563</v>
      </c>
      <c r="AQ28" s="818"/>
      <c r="AR28" s="818"/>
      <c r="AS28" s="818"/>
      <c r="AT28" s="818"/>
      <c r="AU28" s="818" t="s">
        <v>563</v>
      </c>
      <c r="AV28" s="818"/>
      <c r="AW28" s="818"/>
      <c r="AX28" s="818"/>
      <c r="AY28" s="818"/>
      <c r="AZ28" s="819" t="s">
        <v>563</v>
      </c>
      <c r="BA28" s="819"/>
      <c r="BB28" s="819"/>
      <c r="BC28" s="819"/>
      <c r="BD28" s="819"/>
      <c r="BE28" s="810"/>
      <c r="BF28" s="810"/>
      <c r="BG28" s="810"/>
      <c r="BH28" s="810"/>
      <c r="BI28" s="811"/>
      <c r="BJ28" s="224"/>
      <c r="BK28" s="224"/>
      <c r="BL28" s="224"/>
      <c r="BM28" s="224"/>
      <c r="BN28" s="224"/>
      <c r="BO28" s="233"/>
      <c r="BP28" s="233"/>
      <c r="BQ28" s="230">
        <v>22</v>
      </c>
      <c r="BR28" s="231"/>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2"/>
    </row>
    <row r="29" spans="1:131" ht="26.25" customHeight="1" x14ac:dyDescent="0.15">
      <c r="A29" s="234">
        <v>2</v>
      </c>
      <c r="B29" s="767" t="s">
        <v>391</v>
      </c>
      <c r="C29" s="768"/>
      <c r="D29" s="768"/>
      <c r="E29" s="768"/>
      <c r="F29" s="768"/>
      <c r="G29" s="768"/>
      <c r="H29" s="768"/>
      <c r="I29" s="768"/>
      <c r="J29" s="768"/>
      <c r="K29" s="768"/>
      <c r="L29" s="768"/>
      <c r="M29" s="768"/>
      <c r="N29" s="768"/>
      <c r="O29" s="768"/>
      <c r="P29" s="769"/>
      <c r="Q29" s="770">
        <v>861</v>
      </c>
      <c r="R29" s="771"/>
      <c r="S29" s="771"/>
      <c r="T29" s="771"/>
      <c r="U29" s="771"/>
      <c r="V29" s="771">
        <v>831</v>
      </c>
      <c r="W29" s="771"/>
      <c r="X29" s="771"/>
      <c r="Y29" s="771"/>
      <c r="Z29" s="771"/>
      <c r="AA29" s="771">
        <v>30</v>
      </c>
      <c r="AB29" s="771"/>
      <c r="AC29" s="771"/>
      <c r="AD29" s="771"/>
      <c r="AE29" s="772"/>
      <c r="AF29" s="773">
        <v>30</v>
      </c>
      <c r="AG29" s="774"/>
      <c r="AH29" s="774"/>
      <c r="AI29" s="774"/>
      <c r="AJ29" s="775"/>
      <c r="AK29" s="824">
        <v>147</v>
      </c>
      <c r="AL29" s="820"/>
      <c r="AM29" s="820"/>
      <c r="AN29" s="820"/>
      <c r="AO29" s="820"/>
      <c r="AP29" s="820" t="s">
        <v>563</v>
      </c>
      <c r="AQ29" s="820"/>
      <c r="AR29" s="820"/>
      <c r="AS29" s="820"/>
      <c r="AT29" s="820"/>
      <c r="AU29" s="820" t="s">
        <v>563</v>
      </c>
      <c r="AV29" s="820"/>
      <c r="AW29" s="820"/>
      <c r="AX29" s="820"/>
      <c r="AY29" s="820"/>
      <c r="AZ29" s="821" t="s">
        <v>563</v>
      </c>
      <c r="BA29" s="821"/>
      <c r="BB29" s="821"/>
      <c r="BC29" s="821"/>
      <c r="BD29" s="821"/>
      <c r="BE29" s="822"/>
      <c r="BF29" s="822"/>
      <c r="BG29" s="822"/>
      <c r="BH29" s="822"/>
      <c r="BI29" s="823"/>
      <c r="BJ29" s="224"/>
      <c r="BK29" s="224"/>
      <c r="BL29" s="224"/>
      <c r="BM29" s="224"/>
      <c r="BN29" s="224"/>
      <c r="BO29" s="233"/>
      <c r="BP29" s="233"/>
      <c r="BQ29" s="230">
        <v>23</v>
      </c>
      <c r="BR29" s="231"/>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2"/>
    </row>
    <row r="30" spans="1:131" ht="26.25" customHeight="1" x14ac:dyDescent="0.15">
      <c r="A30" s="234">
        <v>3</v>
      </c>
      <c r="B30" s="767" t="s">
        <v>392</v>
      </c>
      <c r="C30" s="768"/>
      <c r="D30" s="768"/>
      <c r="E30" s="768"/>
      <c r="F30" s="768"/>
      <c r="G30" s="768"/>
      <c r="H30" s="768"/>
      <c r="I30" s="768"/>
      <c r="J30" s="768"/>
      <c r="K30" s="768"/>
      <c r="L30" s="768"/>
      <c r="M30" s="768"/>
      <c r="N30" s="768"/>
      <c r="O30" s="768"/>
      <c r="P30" s="769"/>
      <c r="Q30" s="770">
        <v>239</v>
      </c>
      <c r="R30" s="771"/>
      <c r="S30" s="771"/>
      <c r="T30" s="771"/>
      <c r="U30" s="771"/>
      <c r="V30" s="771">
        <v>232</v>
      </c>
      <c r="W30" s="771"/>
      <c r="X30" s="771"/>
      <c r="Y30" s="771"/>
      <c r="Z30" s="771"/>
      <c r="AA30" s="771">
        <v>7</v>
      </c>
      <c r="AB30" s="771"/>
      <c r="AC30" s="771"/>
      <c r="AD30" s="771"/>
      <c r="AE30" s="772"/>
      <c r="AF30" s="773">
        <v>7</v>
      </c>
      <c r="AG30" s="774"/>
      <c r="AH30" s="774"/>
      <c r="AI30" s="774"/>
      <c r="AJ30" s="775"/>
      <c r="AK30" s="824">
        <v>25</v>
      </c>
      <c r="AL30" s="820"/>
      <c r="AM30" s="820"/>
      <c r="AN30" s="820"/>
      <c r="AO30" s="820"/>
      <c r="AP30" s="820" t="s">
        <v>563</v>
      </c>
      <c r="AQ30" s="820"/>
      <c r="AR30" s="820"/>
      <c r="AS30" s="820"/>
      <c r="AT30" s="820"/>
      <c r="AU30" s="820" t="s">
        <v>563</v>
      </c>
      <c r="AV30" s="820"/>
      <c r="AW30" s="820"/>
      <c r="AX30" s="820"/>
      <c r="AY30" s="820"/>
      <c r="AZ30" s="821" t="s">
        <v>563</v>
      </c>
      <c r="BA30" s="821"/>
      <c r="BB30" s="821"/>
      <c r="BC30" s="821"/>
      <c r="BD30" s="821"/>
      <c r="BE30" s="822"/>
      <c r="BF30" s="822"/>
      <c r="BG30" s="822"/>
      <c r="BH30" s="822"/>
      <c r="BI30" s="823"/>
      <c r="BJ30" s="224"/>
      <c r="BK30" s="224"/>
      <c r="BL30" s="224"/>
      <c r="BM30" s="224"/>
      <c r="BN30" s="224"/>
      <c r="BO30" s="233"/>
      <c r="BP30" s="233"/>
      <c r="BQ30" s="230">
        <v>24</v>
      </c>
      <c r="BR30" s="231"/>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2"/>
    </row>
    <row r="31" spans="1:131" ht="26.25" customHeight="1" x14ac:dyDescent="0.15">
      <c r="A31" s="234">
        <v>4</v>
      </c>
      <c r="B31" s="767" t="s">
        <v>393</v>
      </c>
      <c r="C31" s="768"/>
      <c r="D31" s="768"/>
      <c r="E31" s="768"/>
      <c r="F31" s="768"/>
      <c r="G31" s="768"/>
      <c r="H31" s="768"/>
      <c r="I31" s="768"/>
      <c r="J31" s="768"/>
      <c r="K31" s="768"/>
      <c r="L31" s="768"/>
      <c r="M31" s="768"/>
      <c r="N31" s="768"/>
      <c r="O31" s="768"/>
      <c r="P31" s="769"/>
      <c r="Q31" s="770">
        <v>491</v>
      </c>
      <c r="R31" s="771"/>
      <c r="S31" s="771"/>
      <c r="T31" s="771"/>
      <c r="U31" s="771"/>
      <c r="V31" s="771">
        <v>522</v>
      </c>
      <c r="W31" s="771"/>
      <c r="X31" s="771"/>
      <c r="Y31" s="771"/>
      <c r="Z31" s="771"/>
      <c r="AA31" s="771">
        <v>-31</v>
      </c>
      <c r="AB31" s="771"/>
      <c r="AC31" s="771"/>
      <c r="AD31" s="771"/>
      <c r="AE31" s="772"/>
      <c r="AF31" s="773">
        <v>397</v>
      </c>
      <c r="AG31" s="774"/>
      <c r="AH31" s="774"/>
      <c r="AI31" s="774"/>
      <c r="AJ31" s="775"/>
      <c r="AK31" s="824">
        <v>20</v>
      </c>
      <c r="AL31" s="820"/>
      <c r="AM31" s="820"/>
      <c r="AN31" s="820"/>
      <c r="AO31" s="820"/>
      <c r="AP31" s="820">
        <v>11</v>
      </c>
      <c r="AQ31" s="820"/>
      <c r="AR31" s="820"/>
      <c r="AS31" s="820"/>
      <c r="AT31" s="820"/>
      <c r="AU31" s="820">
        <v>8</v>
      </c>
      <c r="AV31" s="820"/>
      <c r="AW31" s="820"/>
      <c r="AX31" s="820"/>
      <c r="AY31" s="820"/>
      <c r="AZ31" s="821" t="s">
        <v>563</v>
      </c>
      <c r="BA31" s="821"/>
      <c r="BB31" s="821"/>
      <c r="BC31" s="821"/>
      <c r="BD31" s="821"/>
      <c r="BE31" s="822" t="s">
        <v>394</v>
      </c>
      <c r="BF31" s="822"/>
      <c r="BG31" s="822"/>
      <c r="BH31" s="822"/>
      <c r="BI31" s="823"/>
      <c r="BJ31" s="224"/>
      <c r="BK31" s="224"/>
      <c r="BL31" s="224"/>
      <c r="BM31" s="224"/>
      <c r="BN31" s="224"/>
      <c r="BO31" s="233"/>
      <c r="BP31" s="233"/>
      <c r="BQ31" s="230">
        <v>25</v>
      </c>
      <c r="BR31" s="231"/>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2"/>
    </row>
    <row r="32" spans="1:131" ht="26.25" customHeight="1" x14ac:dyDescent="0.15">
      <c r="A32" s="234">
        <v>5</v>
      </c>
      <c r="B32" s="767" t="s">
        <v>395</v>
      </c>
      <c r="C32" s="768"/>
      <c r="D32" s="768"/>
      <c r="E32" s="768"/>
      <c r="F32" s="768"/>
      <c r="G32" s="768"/>
      <c r="H32" s="768"/>
      <c r="I32" s="768"/>
      <c r="J32" s="768"/>
      <c r="K32" s="768"/>
      <c r="L32" s="768"/>
      <c r="M32" s="768"/>
      <c r="N32" s="768"/>
      <c r="O32" s="768"/>
      <c r="P32" s="769"/>
      <c r="Q32" s="770">
        <v>687</v>
      </c>
      <c r="R32" s="771"/>
      <c r="S32" s="771"/>
      <c r="T32" s="771"/>
      <c r="U32" s="771"/>
      <c r="V32" s="771">
        <v>606</v>
      </c>
      <c r="W32" s="771"/>
      <c r="X32" s="771"/>
      <c r="Y32" s="771"/>
      <c r="Z32" s="771"/>
      <c r="AA32" s="771">
        <v>81</v>
      </c>
      <c r="AB32" s="771"/>
      <c r="AC32" s="771"/>
      <c r="AD32" s="771"/>
      <c r="AE32" s="772"/>
      <c r="AF32" s="773">
        <v>81</v>
      </c>
      <c r="AG32" s="774"/>
      <c r="AH32" s="774"/>
      <c r="AI32" s="774"/>
      <c r="AJ32" s="775"/>
      <c r="AK32" s="824">
        <v>602</v>
      </c>
      <c r="AL32" s="820"/>
      <c r="AM32" s="820"/>
      <c r="AN32" s="820"/>
      <c r="AO32" s="820"/>
      <c r="AP32" s="820">
        <v>2442</v>
      </c>
      <c r="AQ32" s="820"/>
      <c r="AR32" s="820"/>
      <c r="AS32" s="820"/>
      <c r="AT32" s="820"/>
      <c r="AU32" s="820">
        <v>2385</v>
      </c>
      <c r="AV32" s="820"/>
      <c r="AW32" s="820"/>
      <c r="AX32" s="820"/>
      <c r="AY32" s="820"/>
      <c r="AZ32" s="821" t="s">
        <v>563</v>
      </c>
      <c r="BA32" s="821"/>
      <c r="BB32" s="821"/>
      <c r="BC32" s="821"/>
      <c r="BD32" s="821"/>
      <c r="BE32" s="822" t="s">
        <v>396</v>
      </c>
      <c r="BF32" s="822"/>
      <c r="BG32" s="822"/>
      <c r="BH32" s="822"/>
      <c r="BI32" s="823"/>
      <c r="BJ32" s="224"/>
      <c r="BK32" s="224"/>
      <c r="BL32" s="224"/>
      <c r="BM32" s="224"/>
      <c r="BN32" s="224"/>
      <c r="BO32" s="233"/>
      <c r="BP32" s="233"/>
      <c r="BQ32" s="230">
        <v>26</v>
      </c>
      <c r="BR32" s="231"/>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2"/>
    </row>
    <row r="33" spans="1:131" ht="26.25" customHeight="1" x14ac:dyDescent="0.15">
      <c r="A33" s="234">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4"/>
      <c r="AL33" s="820"/>
      <c r="AM33" s="820"/>
      <c r="AN33" s="820"/>
      <c r="AO33" s="820"/>
      <c r="AP33" s="820"/>
      <c r="AQ33" s="820"/>
      <c r="AR33" s="820"/>
      <c r="AS33" s="820"/>
      <c r="AT33" s="820"/>
      <c r="AU33" s="820"/>
      <c r="AV33" s="820"/>
      <c r="AW33" s="820"/>
      <c r="AX33" s="820"/>
      <c r="AY33" s="820"/>
      <c r="AZ33" s="821"/>
      <c r="BA33" s="821"/>
      <c r="BB33" s="821"/>
      <c r="BC33" s="821"/>
      <c r="BD33" s="821"/>
      <c r="BE33" s="822"/>
      <c r="BF33" s="822"/>
      <c r="BG33" s="822"/>
      <c r="BH33" s="822"/>
      <c r="BI33" s="823"/>
      <c r="BJ33" s="224"/>
      <c r="BK33" s="224"/>
      <c r="BL33" s="224"/>
      <c r="BM33" s="224"/>
      <c r="BN33" s="224"/>
      <c r="BO33" s="233"/>
      <c r="BP33" s="233"/>
      <c r="BQ33" s="230">
        <v>27</v>
      </c>
      <c r="BR33" s="231"/>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2"/>
    </row>
    <row r="34" spans="1:131" ht="26.25" customHeight="1" x14ac:dyDescent="0.15">
      <c r="A34" s="234">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4"/>
      <c r="AL34" s="820"/>
      <c r="AM34" s="820"/>
      <c r="AN34" s="820"/>
      <c r="AO34" s="820"/>
      <c r="AP34" s="820"/>
      <c r="AQ34" s="820"/>
      <c r="AR34" s="820"/>
      <c r="AS34" s="820"/>
      <c r="AT34" s="820"/>
      <c r="AU34" s="820"/>
      <c r="AV34" s="820"/>
      <c r="AW34" s="820"/>
      <c r="AX34" s="820"/>
      <c r="AY34" s="820"/>
      <c r="AZ34" s="821"/>
      <c r="BA34" s="821"/>
      <c r="BB34" s="821"/>
      <c r="BC34" s="821"/>
      <c r="BD34" s="821"/>
      <c r="BE34" s="822"/>
      <c r="BF34" s="822"/>
      <c r="BG34" s="822"/>
      <c r="BH34" s="822"/>
      <c r="BI34" s="823"/>
      <c r="BJ34" s="224"/>
      <c r="BK34" s="224"/>
      <c r="BL34" s="224"/>
      <c r="BM34" s="224"/>
      <c r="BN34" s="224"/>
      <c r="BO34" s="233"/>
      <c r="BP34" s="233"/>
      <c r="BQ34" s="230">
        <v>28</v>
      </c>
      <c r="BR34" s="231"/>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2"/>
    </row>
    <row r="35" spans="1:131" ht="26.25" customHeight="1" x14ac:dyDescent="0.15">
      <c r="A35" s="234">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4"/>
      <c r="AL35" s="820"/>
      <c r="AM35" s="820"/>
      <c r="AN35" s="820"/>
      <c r="AO35" s="820"/>
      <c r="AP35" s="820"/>
      <c r="AQ35" s="820"/>
      <c r="AR35" s="820"/>
      <c r="AS35" s="820"/>
      <c r="AT35" s="820"/>
      <c r="AU35" s="820"/>
      <c r="AV35" s="820"/>
      <c r="AW35" s="820"/>
      <c r="AX35" s="820"/>
      <c r="AY35" s="820"/>
      <c r="AZ35" s="821"/>
      <c r="BA35" s="821"/>
      <c r="BB35" s="821"/>
      <c r="BC35" s="821"/>
      <c r="BD35" s="821"/>
      <c r="BE35" s="822"/>
      <c r="BF35" s="822"/>
      <c r="BG35" s="822"/>
      <c r="BH35" s="822"/>
      <c r="BI35" s="823"/>
      <c r="BJ35" s="224"/>
      <c r="BK35" s="224"/>
      <c r="BL35" s="224"/>
      <c r="BM35" s="224"/>
      <c r="BN35" s="224"/>
      <c r="BO35" s="233"/>
      <c r="BP35" s="233"/>
      <c r="BQ35" s="230">
        <v>29</v>
      </c>
      <c r="BR35" s="231"/>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2"/>
    </row>
    <row r="36" spans="1:131" ht="26.25" customHeight="1" x14ac:dyDescent="0.15">
      <c r="A36" s="234">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4"/>
      <c r="AL36" s="820"/>
      <c r="AM36" s="820"/>
      <c r="AN36" s="820"/>
      <c r="AO36" s="820"/>
      <c r="AP36" s="820"/>
      <c r="AQ36" s="820"/>
      <c r="AR36" s="820"/>
      <c r="AS36" s="820"/>
      <c r="AT36" s="820"/>
      <c r="AU36" s="820"/>
      <c r="AV36" s="820"/>
      <c r="AW36" s="820"/>
      <c r="AX36" s="820"/>
      <c r="AY36" s="820"/>
      <c r="AZ36" s="821"/>
      <c r="BA36" s="821"/>
      <c r="BB36" s="821"/>
      <c r="BC36" s="821"/>
      <c r="BD36" s="821"/>
      <c r="BE36" s="822"/>
      <c r="BF36" s="822"/>
      <c r="BG36" s="822"/>
      <c r="BH36" s="822"/>
      <c r="BI36" s="823"/>
      <c r="BJ36" s="224"/>
      <c r="BK36" s="224"/>
      <c r="BL36" s="224"/>
      <c r="BM36" s="224"/>
      <c r="BN36" s="224"/>
      <c r="BO36" s="233"/>
      <c r="BP36" s="233"/>
      <c r="BQ36" s="230">
        <v>30</v>
      </c>
      <c r="BR36" s="231"/>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2"/>
    </row>
    <row r="37" spans="1:131" ht="26.25" customHeight="1" x14ac:dyDescent="0.15">
      <c r="A37" s="234">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4"/>
      <c r="AL37" s="820"/>
      <c r="AM37" s="820"/>
      <c r="AN37" s="820"/>
      <c r="AO37" s="820"/>
      <c r="AP37" s="820"/>
      <c r="AQ37" s="820"/>
      <c r="AR37" s="820"/>
      <c r="AS37" s="820"/>
      <c r="AT37" s="820"/>
      <c r="AU37" s="820"/>
      <c r="AV37" s="820"/>
      <c r="AW37" s="820"/>
      <c r="AX37" s="820"/>
      <c r="AY37" s="820"/>
      <c r="AZ37" s="821"/>
      <c r="BA37" s="821"/>
      <c r="BB37" s="821"/>
      <c r="BC37" s="821"/>
      <c r="BD37" s="821"/>
      <c r="BE37" s="822"/>
      <c r="BF37" s="822"/>
      <c r="BG37" s="822"/>
      <c r="BH37" s="822"/>
      <c r="BI37" s="823"/>
      <c r="BJ37" s="224"/>
      <c r="BK37" s="224"/>
      <c r="BL37" s="224"/>
      <c r="BM37" s="224"/>
      <c r="BN37" s="224"/>
      <c r="BO37" s="233"/>
      <c r="BP37" s="233"/>
      <c r="BQ37" s="230">
        <v>31</v>
      </c>
      <c r="BR37" s="231"/>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2"/>
    </row>
    <row r="38" spans="1:131" ht="26.25" customHeight="1" x14ac:dyDescent="0.15">
      <c r="A38" s="234">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4"/>
      <c r="AL38" s="820"/>
      <c r="AM38" s="820"/>
      <c r="AN38" s="820"/>
      <c r="AO38" s="820"/>
      <c r="AP38" s="820"/>
      <c r="AQ38" s="820"/>
      <c r="AR38" s="820"/>
      <c r="AS38" s="820"/>
      <c r="AT38" s="820"/>
      <c r="AU38" s="820"/>
      <c r="AV38" s="820"/>
      <c r="AW38" s="820"/>
      <c r="AX38" s="820"/>
      <c r="AY38" s="820"/>
      <c r="AZ38" s="821"/>
      <c r="BA38" s="821"/>
      <c r="BB38" s="821"/>
      <c r="BC38" s="821"/>
      <c r="BD38" s="821"/>
      <c r="BE38" s="822"/>
      <c r="BF38" s="822"/>
      <c r="BG38" s="822"/>
      <c r="BH38" s="822"/>
      <c r="BI38" s="823"/>
      <c r="BJ38" s="224"/>
      <c r="BK38" s="224"/>
      <c r="BL38" s="224"/>
      <c r="BM38" s="224"/>
      <c r="BN38" s="224"/>
      <c r="BO38" s="233"/>
      <c r="BP38" s="233"/>
      <c r="BQ38" s="230">
        <v>32</v>
      </c>
      <c r="BR38" s="231"/>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2"/>
    </row>
    <row r="39" spans="1:131" ht="26.25" customHeight="1" x14ac:dyDescent="0.15">
      <c r="A39" s="234">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4"/>
      <c r="AL39" s="820"/>
      <c r="AM39" s="820"/>
      <c r="AN39" s="820"/>
      <c r="AO39" s="820"/>
      <c r="AP39" s="820"/>
      <c r="AQ39" s="820"/>
      <c r="AR39" s="820"/>
      <c r="AS39" s="820"/>
      <c r="AT39" s="820"/>
      <c r="AU39" s="820"/>
      <c r="AV39" s="820"/>
      <c r="AW39" s="820"/>
      <c r="AX39" s="820"/>
      <c r="AY39" s="820"/>
      <c r="AZ39" s="821"/>
      <c r="BA39" s="821"/>
      <c r="BB39" s="821"/>
      <c r="BC39" s="821"/>
      <c r="BD39" s="821"/>
      <c r="BE39" s="822"/>
      <c r="BF39" s="822"/>
      <c r="BG39" s="822"/>
      <c r="BH39" s="822"/>
      <c r="BI39" s="823"/>
      <c r="BJ39" s="224"/>
      <c r="BK39" s="224"/>
      <c r="BL39" s="224"/>
      <c r="BM39" s="224"/>
      <c r="BN39" s="224"/>
      <c r="BO39" s="233"/>
      <c r="BP39" s="233"/>
      <c r="BQ39" s="230">
        <v>33</v>
      </c>
      <c r="BR39" s="231"/>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2"/>
    </row>
    <row r="40" spans="1:131" ht="26.25" customHeight="1" x14ac:dyDescent="0.15">
      <c r="A40" s="230">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4"/>
      <c r="AL40" s="820"/>
      <c r="AM40" s="820"/>
      <c r="AN40" s="820"/>
      <c r="AO40" s="820"/>
      <c r="AP40" s="820"/>
      <c r="AQ40" s="820"/>
      <c r="AR40" s="820"/>
      <c r="AS40" s="820"/>
      <c r="AT40" s="820"/>
      <c r="AU40" s="820"/>
      <c r="AV40" s="820"/>
      <c r="AW40" s="820"/>
      <c r="AX40" s="820"/>
      <c r="AY40" s="820"/>
      <c r="AZ40" s="821"/>
      <c r="BA40" s="821"/>
      <c r="BB40" s="821"/>
      <c r="BC40" s="821"/>
      <c r="BD40" s="821"/>
      <c r="BE40" s="822"/>
      <c r="BF40" s="822"/>
      <c r="BG40" s="822"/>
      <c r="BH40" s="822"/>
      <c r="BI40" s="823"/>
      <c r="BJ40" s="224"/>
      <c r="BK40" s="224"/>
      <c r="BL40" s="224"/>
      <c r="BM40" s="224"/>
      <c r="BN40" s="224"/>
      <c r="BO40" s="233"/>
      <c r="BP40" s="233"/>
      <c r="BQ40" s="230">
        <v>34</v>
      </c>
      <c r="BR40" s="231"/>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2"/>
    </row>
    <row r="41" spans="1:131" ht="26.25" customHeight="1" x14ac:dyDescent="0.15">
      <c r="A41" s="230">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4"/>
      <c r="AL41" s="820"/>
      <c r="AM41" s="820"/>
      <c r="AN41" s="820"/>
      <c r="AO41" s="820"/>
      <c r="AP41" s="820"/>
      <c r="AQ41" s="820"/>
      <c r="AR41" s="820"/>
      <c r="AS41" s="820"/>
      <c r="AT41" s="820"/>
      <c r="AU41" s="820"/>
      <c r="AV41" s="820"/>
      <c r="AW41" s="820"/>
      <c r="AX41" s="820"/>
      <c r="AY41" s="820"/>
      <c r="AZ41" s="821"/>
      <c r="BA41" s="821"/>
      <c r="BB41" s="821"/>
      <c r="BC41" s="821"/>
      <c r="BD41" s="821"/>
      <c r="BE41" s="822"/>
      <c r="BF41" s="822"/>
      <c r="BG41" s="822"/>
      <c r="BH41" s="822"/>
      <c r="BI41" s="823"/>
      <c r="BJ41" s="224"/>
      <c r="BK41" s="224"/>
      <c r="BL41" s="224"/>
      <c r="BM41" s="224"/>
      <c r="BN41" s="224"/>
      <c r="BO41" s="233"/>
      <c r="BP41" s="233"/>
      <c r="BQ41" s="230">
        <v>35</v>
      </c>
      <c r="BR41" s="231"/>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2"/>
    </row>
    <row r="42" spans="1:131" ht="26.25" customHeight="1" x14ac:dyDescent="0.15">
      <c r="A42" s="230">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4"/>
      <c r="AL42" s="820"/>
      <c r="AM42" s="820"/>
      <c r="AN42" s="820"/>
      <c r="AO42" s="820"/>
      <c r="AP42" s="820"/>
      <c r="AQ42" s="820"/>
      <c r="AR42" s="820"/>
      <c r="AS42" s="820"/>
      <c r="AT42" s="820"/>
      <c r="AU42" s="820"/>
      <c r="AV42" s="820"/>
      <c r="AW42" s="820"/>
      <c r="AX42" s="820"/>
      <c r="AY42" s="820"/>
      <c r="AZ42" s="821"/>
      <c r="BA42" s="821"/>
      <c r="BB42" s="821"/>
      <c r="BC42" s="821"/>
      <c r="BD42" s="821"/>
      <c r="BE42" s="822"/>
      <c r="BF42" s="822"/>
      <c r="BG42" s="822"/>
      <c r="BH42" s="822"/>
      <c r="BI42" s="823"/>
      <c r="BJ42" s="224"/>
      <c r="BK42" s="224"/>
      <c r="BL42" s="224"/>
      <c r="BM42" s="224"/>
      <c r="BN42" s="224"/>
      <c r="BO42" s="233"/>
      <c r="BP42" s="233"/>
      <c r="BQ42" s="230">
        <v>36</v>
      </c>
      <c r="BR42" s="231"/>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2"/>
    </row>
    <row r="43" spans="1:131" ht="26.25" customHeight="1" x14ac:dyDescent="0.15">
      <c r="A43" s="230">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4"/>
      <c r="AL43" s="820"/>
      <c r="AM43" s="820"/>
      <c r="AN43" s="820"/>
      <c r="AO43" s="820"/>
      <c r="AP43" s="820"/>
      <c r="AQ43" s="820"/>
      <c r="AR43" s="820"/>
      <c r="AS43" s="820"/>
      <c r="AT43" s="820"/>
      <c r="AU43" s="820"/>
      <c r="AV43" s="820"/>
      <c r="AW43" s="820"/>
      <c r="AX43" s="820"/>
      <c r="AY43" s="820"/>
      <c r="AZ43" s="821"/>
      <c r="BA43" s="821"/>
      <c r="BB43" s="821"/>
      <c r="BC43" s="821"/>
      <c r="BD43" s="821"/>
      <c r="BE43" s="822"/>
      <c r="BF43" s="822"/>
      <c r="BG43" s="822"/>
      <c r="BH43" s="822"/>
      <c r="BI43" s="823"/>
      <c r="BJ43" s="224"/>
      <c r="BK43" s="224"/>
      <c r="BL43" s="224"/>
      <c r="BM43" s="224"/>
      <c r="BN43" s="224"/>
      <c r="BO43" s="233"/>
      <c r="BP43" s="233"/>
      <c r="BQ43" s="230">
        <v>37</v>
      </c>
      <c r="BR43" s="231"/>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2"/>
    </row>
    <row r="44" spans="1:131" ht="26.25" customHeight="1" x14ac:dyDescent="0.15">
      <c r="A44" s="230">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4"/>
      <c r="AL44" s="820"/>
      <c r="AM44" s="820"/>
      <c r="AN44" s="820"/>
      <c r="AO44" s="820"/>
      <c r="AP44" s="820"/>
      <c r="AQ44" s="820"/>
      <c r="AR44" s="820"/>
      <c r="AS44" s="820"/>
      <c r="AT44" s="820"/>
      <c r="AU44" s="820"/>
      <c r="AV44" s="820"/>
      <c r="AW44" s="820"/>
      <c r="AX44" s="820"/>
      <c r="AY44" s="820"/>
      <c r="AZ44" s="821"/>
      <c r="BA44" s="821"/>
      <c r="BB44" s="821"/>
      <c r="BC44" s="821"/>
      <c r="BD44" s="821"/>
      <c r="BE44" s="822"/>
      <c r="BF44" s="822"/>
      <c r="BG44" s="822"/>
      <c r="BH44" s="822"/>
      <c r="BI44" s="823"/>
      <c r="BJ44" s="224"/>
      <c r="BK44" s="224"/>
      <c r="BL44" s="224"/>
      <c r="BM44" s="224"/>
      <c r="BN44" s="224"/>
      <c r="BO44" s="233"/>
      <c r="BP44" s="233"/>
      <c r="BQ44" s="230">
        <v>38</v>
      </c>
      <c r="BR44" s="231"/>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2"/>
    </row>
    <row r="45" spans="1:131" ht="26.25" customHeight="1" x14ac:dyDescent="0.15">
      <c r="A45" s="230">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4"/>
      <c r="AL45" s="820"/>
      <c r="AM45" s="820"/>
      <c r="AN45" s="820"/>
      <c r="AO45" s="820"/>
      <c r="AP45" s="820"/>
      <c r="AQ45" s="820"/>
      <c r="AR45" s="820"/>
      <c r="AS45" s="820"/>
      <c r="AT45" s="820"/>
      <c r="AU45" s="820"/>
      <c r="AV45" s="820"/>
      <c r="AW45" s="820"/>
      <c r="AX45" s="820"/>
      <c r="AY45" s="820"/>
      <c r="AZ45" s="821"/>
      <c r="BA45" s="821"/>
      <c r="BB45" s="821"/>
      <c r="BC45" s="821"/>
      <c r="BD45" s="821"/>
      <c r="BE45" s="822"/>
      <c r="BF45" s="822"/>
      <c r="BG45" s="822"/>
      <c r="BH45" s="822"/>
      <c r="BI45" s="823"/>
      <c r="BJ45" s="224"/>
      <c r="BK45" s="224"/>
      <c r="BL45" s="224"/>
      <c r="BM45" s="224"/>
      <c r="BN45" s="224"/>
      <c r="BO45" s="233"/>
      <c r="BP45" s="233"/>
      <c r="BQ45" s="230">
        <v>39</v>
      </c>
      <c r="BR45" s="231"/>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2"/>
    </row>
    <row r="46" spans="1:131" ht="26.25" customHeight="1" x14ac:dyDescent="0.15">
      <c r="A46" s="230">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4"/>
      <c r="AL46" s="820"/>
      <c r="AM46" s="820"/>
      <c r="AN46" s="820"/>
      <c r="AO46" s="820"/>
      <c r="AP46" s="820"/>
      <c r="AQ46" s="820"/>
      <c r="AR46" s="820"/>
      <c r="AS46" s="820"/>
      <c r="AT46" s="820"/>
      <c r="AU46" s="820"/>
      <c r="AV46" s="820"/>
      <c r="AW46" s="820"/>
      <c r="AX46" s="820"/>
      <c r="AY46" s="820"/>
      <c r="AZ46" s="821"/>
      <c r="BA46" s="821"/>
      <c r="BB46" s="821"/>
      <c r="BC46" s="821"/>
      <c r="BD46" s="821"/>
      <c r="BE46" s="822"/>
      <c r="BF46" s="822"/>
      <c r="BG46" s="822"/>
      <c r="BH46" s="822"/>
      <c r="BI46" s="823"/>
      <c r="BJ46" s="224"/>
      <c r="BK46" s="224"/>
      <c r="BL46" s="224"/>
      <c r="BM46" s="224"/>
      <c r="BN46" s="224"/>
      <c r="BO46" s="233"/>
      <c r="BP46" s="233"/>
      <c r="BQ46" s="230">
        <v>40</v>
      </c>
      <c r="BR46" s="231"/>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2"/>
    </row>
    <row r="47" spans="1:131" ht="26.25" customHeight="1" x14ac:dyDescent="0.15">
      <c r="A47" s="230">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4"/>
      <c r="AL47" s="820"/>
      <c r="AM47" s="820"/>
      <c r="AN47" s="820"/>
      <c r="AO47" s="820"/>
      <c r="AP47" s="820"/>
      <c r="AQ47" s="820"/>
      <c r="AR47" s="820"/>
      <c r="AS47" s="820"/>
      <c r="AT47" s="820"/>
      <c r="AU47" s="820"/>
      <c r="AV47" s="820"/>
      <c r="AW47" s="820"/>
      <c r="AX47" s="820"/>
      <c r="AY47" s="820"/>
      <c r="AZ47" s="821"/>
      <c r="BA47" s="821"/>
      <c r="BB47" s="821"/>
      <c r="BC47" s="821"/>
      <c r="BD47" s="821"/>
      <c r="BE47" s="822"/>
      <c r="BF47" s="822"/>
      <c r="BG47" s="822"/>
      <c r="BH47" s="822"/>
      <c r="BI47" s="823"/>
      <c r="BJ47" s="224"/>
      <c r="BK47" s="224"/>
      <c r="BL47" s="224"/>
      <c r="BM47" s="224"/>
      <c r="BN47" s="224"/>
      <c r="BO47" s="233"/>
      <c r="BP47" s="233"/>
      <c r="BQ47" s="230">
        <v>41</v>
      </c>
      <c r="BR47" s="231"/>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2"/>
    </row>
    <row r="48" spans="1:131" ht="26.25" customHeight="1" x14ac:dyDescent="0.15">
      <c r="A48" s="230">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4"/>
      <c r="AL48" s="820"/>
      <c r="AM48" s="820"/>
      <c r="AN48" s="820"/>
      <c r="AO48" s="820"/>
      <c r="AP48" s="820"/>
      <c r="AQ48" s="820"/>
      <c r="AR48" s="820"/>
      <c r="AS48" s="820"/>
      <c r="AT48" s="820"/>
      <c r="AU48" s="820"/>
      <c r="AV48" s="820"/>
      <c r="AW48" s="820"/>
      <c r="AX48" s="820"/>
      <c r="AY48" s="820"/>
      <c r="AZ48" s="821"/>
      <c r="BA48" s="821"/>
      <c r="BB48" s="821"/>
      <c r="BC48" s="821"/>
      <c r="BD48" s="821"/>
      <c r="BE48" s="822"/>
      <c r="BF48" s="822"/>
      <c r="BG48" s="822"/>
      <c r="BH48" s="822"/>
      <c r="BI48" s="823"/>
      <c r="BJ48" s="224"/>
      <c r="BK48" s="224"/>
      <c r="BL48" s="224"/>
      <c r="BM48" s="224"/>
      <c r="BN48" s="224"/>
      <c r="BO48" s="233"/>
      <c r="BP48" s="233"/>
      <c r="BQ48" s="230">
        <v>42</v>
      </c>
      <c r="BR48" s="231"/>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2"/>
    </row>
    <row r="49" spans="1:131" ht="26.25" customHeight="1" x14ac:dyDescent="0.15">
      <c r="A49" s="230">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4"/>
      <c r="AL49" s="820"/>
      <c r="AM49" s="820"/>
      <c r="AN49" s="820"/>
      <c r="AO49" s="820"/>
      <c r="AP49" s="820"/>
      <c r="AQ49" s="820"/>
      <c r="AR49" s="820"/>
      <c r="AS49" s="820"/>
      <c r="AT49" s="820"/>
      <c r="AU49" s="820"/>
      <c r="AV49" s="820"/>
      <c r="AW49" s="820"/>
      <c r="AX49" s="820"/>
      <c r="AY49" s="820"/>
      <c r="AZ49" s="821"/>
      <c r="BA49" s="821"/>
      <c r="BB49" s="821"/>
      <c r="BC49" s="821"/>
      <c r="BD49" s="821"/>
      <c r="BE49" s="822"/>
      <c r="BF49" s="822"/>
      <c r="BG49" s="822"/>
      <c r="BH49" s="822"/>
      <c r="BI49" s="823"/>
      <c r="BJ49" s="224"/>
      <c r="BK49" s="224"/>
      <c r="BL49" s="224"/>
      <c r="BM49" s="224"/>
      <c r="BN49" s="224"/>
      <c r="BO49" s="233"/>
      <c r="BP49" s="233"/>
      <c r="BQ49" s="230">
        <v>43</v>
      </c>
      <c r="BR49" s="231"/>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2"/>
    </row>
    <row r="50" spans="1:131" ht="26.25" customHeight="1" x14ac:dyDescent="0.15">
      <c r="A50" s="230">
        <v>23</v>
      </c>
      <c r="B50" s="767"/>
      <c r="C50" s="768"/>
      <c r="D50" s="768"/>
      <c r="E50" s="768"/>
      <c r="F50" s="768"/>
      <c r="G50" s="768"/>
      <c r="H50" s="768"/>
      <c r="I50" s="768"/>
      <c r="J50" s="768"/>
      <c r="K50" s="768"/>
      <c r="L50" s="768"/>
      <c r="M50" s="768"/>
      <c r="N50" s="768"/>
      <c r="O50" s="768"/>
      <c r="P50" s="769"/>
      <c r="Q50" s="825"/>
      <c r="R50" s="826"/>
      <c r="S50" s="826"/>
      <c r="T50" s="826"/>
      <c r="U50" s="826"/>
      <c r="V50" s="826"/>
      <c r="W50" s="826"/>
      <c r="X50" s="826"/>
      <c r="Y50" s="826"/>
      <c r="Z50" s="826"/>
      <c r="AA50" s="826"/>
      <c r="AB50" s="826"/>
      <c r="AC50" s="826"/>
      <c r="AD50" s="826"/>
      <c r="AE50" s="827"/>
      <c r="AF50" s="773"/>
      <c r="AG50" s="774"/>
      <c r="AH50" s="774"/>
      <c r="AI50" s="774"/>
      <c r="AJ50" s="775"/>
      <c r="AK50" s="829"/>
      <c r="AL50" s="826"/>
      <c r="AM50" s="826"/>
      <c r="AN50" s="826"/>
      <c r="AO50" s="826"/>
      <c r="AP50" s="826"/>
      <c r="AQ50" s="826"/>
      <c r="AR50" s="826"/>
      <c r="AS50" s="826"/>
      <c r="AT50" s="826"/>
      <c r="AU50" s="826"/>
      <c r="AV50" s="826"/>
      <c r="AW50" s="826"/>
      <c r="AX50" s="826"/>
      <c r="AY50" s="826"/>
      <c r="AZ50" s="828"/>
      <c r="BA50" s="828"/>
      <c r="BB50" s="828"/>
      <c r="BC50" s="828"/>
      <c r="BD50" s="828"/>
      <c r="BE50" s="822"/>
      <c r="BF50" s="822"/>
      <c r="BG50" s="822"/>
      <c r="BH50" s="822"/>
      <c r="BI50" s="823"/>
      <c r="BJ50" s="224"/>
      <c r="BK50" s="224"/>
      <c r="BL50" s="224"/>
      <c r="BM50" s="224"/>
      <c r="BN50" s="224"/>
      <c r="BO50" s="233"/>
      <c r="BP50" s="233"/>
      <c r="BQ50" s="230">
        <v>44</v>
      </c>
      <c r="BR50" s="231"/>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2"/>
    </row>
    <row r="51" spans="1:131" ht="26.25" customHeight="1" x14ac:dyDescent="0.15">
      <c r="A51" s="230">
        <v>24</v>
      </c>
      <c r="B51" s="767"/>
      <c r="C51" s="768"/>
      <c r="D51" s="768"/>
      <c r="E51" s="768"/>
      <c r="F51" s="768"/>
      <c r="G51" s="768"/>
      <c r="H51" s="768"/>
      <c r="I51" s="768"/>
      <c r="J51" s="768"/>
      <c r="K51" s="768"/>
      <c r="L51" s="768"/>
      <c r="M51" s="768"/>
      <c r="N51" s="768"/>
      <c r="O51" s="768"/>
      <c r="P51" s="769"/>
      <c r="Q51" s="825"/>
      <c r="R51" s="826"/>
      <c r="S51" s="826"/>
      <c r="T51" s="826"/>
      <c r="U51" s="826"/>
      <c r="V51" s="826"/>
      <c r="W51" s="826"/>
      <c r="X51" s="826"/>
      <c r="Y51" s="826"/>
      <c r="Z51" s="826"/>
      <c r="AA51" s="826"/>
      <c r="AB51" s="826"/>
      <c r="AC51" s="826"/>
      <c r="AD51" s="826"/>
      <c r="AE51" s="827"/>
      <c r="AF51" s="773"/>
      <c r="AG51" s="774"/>
      <c r="AH51" s="774"/>
      <c r="AI51" s="774"/>
      <c r="AJ51" s="775"/>
      <c r="AK51" s="829"/>
      <c r="AL51" s="826"/>
      <c r="AM51" s="826"/>
      <c r="AN51" s="826"/>
      <c r="AO51" s="826"/>
      <c r="AP51" s="826"/>
      <c r="AQ51" s="826"/>
      <c r="AR51" s="826"/>
      <c r="AS51" s="826"/>
      <c r="AT51" s="826"/>
      <c r="AU51" s="826"/>
      <c r="AV51" s="826"/>
      <c r="AW51" s="826"/>
      <c r="AX51" s="826"/>
      <c r="AY51" s="826"/>
      <c r="AZ51" s="828"/>
      <c r="BA51" s="828"/>
      <c r="BB51" s="828"/>
      <c r="BC51" s="828"/>
      <c r="BD51" s="828"/>
      <c r="BE51" s="822"/>
      <c r="BF51" s="822"/>
      <c r="BG51" s="822"/>
      <c r="BH51" s="822"/>
      <c r="BI51" s="823"/>
      <c r="BJ51" s="224"/>
      <c r="BK51" s="224"/>
      <c r="BL51" s="224"/>
      <c r="BM51" s="224"/>
      <c r="BN51" s="224"/>
      <c r="BO51" s="233"/>
      <c r="BP51" s="233"/>
      <c r="BQ51" s="230">
        <v>45</v>
      </c>
      <c r="BR51" s="231"/>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2"/>
    </row>
    <row r="52" spans="1:131" ht="26.25" customHeight="1" x14ac:dyDescent="0.15">
      <c r="A52" s="230">
        <v>25</v>
      </c>
      <c r="B52" s="767"/>
      <c r="C52" s="768"/>
      <c r="D52" s="768"/>
      <c r="E52" s="768"/>
      <c r="F52" s="768"/>
      <c r="G52" s="768"/>
      <c r="H52" s="768"/>
      <c r="I52" s="768"/>
      <c r="J52" s="768"/>
      <c r="K52" s="768"/>
      <c r="L52" s="768"/>
      <c r="M52" s="768"/>
      <c r="N52" s="768"/>
      <c r="O52" s="768"/>
      <c r="P52" s="769"/>
      <c r="Q52" s="825"/>
      <c r="R52" s="826"/>
      <c r="S52" s="826"/>
      <c r="T52" s="826"/>
      <c r="U52" s="826"/>
      <c r="V52" s="826"/>
      <c r="W52" s="826"/>
      <c r="X52" s="826"/>
      <c r="Y52" s="826"/>
      <c r="Z52" s="826"/>
      <c r="AA52" s="826"/>
      <c r="AB52" s="826"/>
      <c r="AC52" s="826"/>
      <c r="AD52" s="826"/>
      <c r="AE52" s="827"/>
      <c r="AF52" s="773"/>
      <c r="AG52" s="774"/>
      <c r="AH52" s="774"/>
      <c r="AI52" s="774"/>
      <c r="AJ52" s="775"/>
      <c r="AK52" s="829"/>
      <c r="AL52" s="826"/>
      <c r="AM52" s="826"/>
      <c r="AN52" s="826"/>
      <c r="AO52" s="826"/>
      <c r="AP52" s="826"/>
      <c r="AQ52" s="826"/>
      <c r="AR52" s="826"/>
      <c r="AS52" s="826"/>
      <c r="AT52" s="826"/>
      <c r="AU52" s="826"/>
      <c r="AV52" s="826"/>
      <c r="AW52" s="826"/>
      <c r="AX52" s="826"/>
      <c r="AY52" s="826"/>
      <c r="AZ52" s="828"/>
      <c r="BA52" s="828"/>
      <c r="BB52" s="828"/>
      <c r="BC52" s="828"/>
      <c r="BD52" s="828"/>
      <c r="BE52" s="822"/>
      <c r="BF52" s="822"/>
      <c r="BG52" s="822"/>
      <c r="BH52" s="822"/>
      <c r="BI52" s="823"/>
      <c r="BJ52" s="224"/>
      <c r="BK52" s="224"/>
      <c r="BL52" s="224"/>
      <c r="BM52" s="224"/>
      <c r="BN52" s="224"/>
      <c r="BO52" s="233"/>
      <c r="BP52" s="233"/>
      <c r="BQ52" s="230">
        <v>46</v>
      </c>
      <c r="BR52" s="231"/>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2"/>
    </row>
    <row r="53" spans="1:131" ht="26.25" customHeight="1" x14ac:dyDescent="0.15">
      <c r="A53" s="230">
        <v>26</v>
      </c>
      <c r="B53" s="767"/>
      <c r="C53" s="768"/>
      <c r="D53" s="768"/>
      <c r="E53" s="768"/>
      <c r="F53" s="768"/>
      <c r="G53" s="768"/>
      <c r="H53" s="768"/>
      <c r="I53" s="768"/>
      <c r="J53" s="768"/>
      <c r="K53" s="768"/>
      <c r="L53" s="768"/>
      <c r="M53" s="768"/>
      <c r="N53" s="768"/>
      <c r="O53" s="768"/>
      <c r="P53" s="769"/>
      <c r="Q53" s="825"/>
      <c r="R53" s="826"/>
      <c r="S53" s="826"/>
      <c r="T53" s="826"/>
      <c r="U53" s="826"/>
      <c r="V53" s="826"/>
      <c r="W53" s="826"/>
      <c r="X53" s="826"/>
      <c r="Y53" s="826"/>
      <c r="Z53" s="826"/>
      <c r="AA53" s="826"/>
      <c r="AB53" s="826"/>
      <c r="AC53" s="826"/>
      <c r="AD53" s="826"/>
      <c r="AE53" s="827"/>
      <c r="AF53" s="773"/>
      <c r="AG53" s="774"/>
      <c r="AH53" s="774"/>
      <c r="AI53" s="774"/>
      <c r="AJ53" s="775"/>
      <c r="AK53" s="829"/>
      <c r="AL53" s="826"/>
      <c r="AM53" s="826"/>
      <c r="AN53" s="826"/>
      <c r="AO53" s="826"/>
      <c r="AP53" s="826"/>
      <c r="AQ53" s="826"/>
      <c r="AR53" s="826"/>
      <c r="AS53" s="826"/>
      <c r="AT53" s="826"/>
      <c r="AU53" s="826"/>
      <c r="AV53" s="826"/>
      <c r="AW53" s="826"/>
      <c r="AX53" s="826"/>
      <c r="AY53" s="826"/>
      <c r="AZ53" s="828"/>
      <c r="BA53" s="828"/>
      <c r="BB53" s="828"/>
      <c r="BC53" s="828"/>
      <c r="BD53" s="828"/>
      <c r="BE53" s="822"/>
      <c r="BF53" s="822"/>
      <c r="BG53" s="822"/>
      <c r="BH53" s="822"/>
      <c r="BI53" s="823"/>
      <c r="BJ53" s="224"/>
      <c r="BK53" s="224"/>
      <c r="BL53" s="224"/>
      <c r="BM53" s="224"/>
      <c r="BN53" s="224"/>
      <c r="BO53" s="233"/>
      <c r="BP53" s="233"/>
      <c r="BQ53" s="230">
        <v>47</v>
      </c>
      <c r="BR53" s="231"/>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2"/>
    </row>
    <row r="54" spans="1:131" ht="26.25" customHeight="1" x14ac:dyDescent="0.15">
      <c r="A54" s="230">
        <v>27</v>
      </c>
      <c r="B54" s="767"/>
      <c r="C54" s="768"/>
      <c r="D54" s="768"/>
      <c r="E54" s="768"/>
      <c r="F54" s="768"/>
      <c r="G54" s="768"/>
      <c r="H54" s="768"/>
      <c r="I54" s="768"/>
      <c r="J54" s="768"/>
      <c r="K54" s="768"/>
      <c r="L54" s="768"/>
      <c r="M54" s="768"/>
      <c r="N54" s="768"/>
      <c r="O54" s="768"/>
      <c r="P54" s="769"/>
      <c r="Q54" s="825"/>
      <c r="R54" s="826"/>
      <c r="S54" s="826"/>
      <c r="T54" s="826"/>
      <c r="U54" s="826"/>
      <c r="V54" s="826"/>
      <c r="W54" s="826"/>
      <c r="X54" s="826"/>
      <c r="Y54" s="826"/>
      <c r="Z54" s="826"/>
      <c r="AA54" s="826"/>
      <c r="AB54" s="826"/>
      <c r="AC54" s="826"/>
      <c r="AD54" s="826"/>
      <c r="AE54" s="827"/>
      <c r="AF54" s="773"/>
      <c r="AG54" s="774"/>
      <c r="AH54" s="774"/>
      <c r="AI54" s="774"/>
      <c r="AJ54" s="775"/>
      <c r="AK54" s="829"/>
      <c r="AL54" s="826"/>
      <c r="AM54" s="826"/>
      <c r="AN54" s="826"/>
      <c r="AO54" s="826"/>
      <c r="AP54" s="826"/>
      <c r="AQ54" s="826"/>
      <c r="AR54" s="826"/>
      <c r="AS54" s="826"/>
      <c r="AT54" s="826"/>
      <c r="AU54" s="826"/>
      <c r="AV54" s="826"/>
      <c r="AW54" s="826"/>
      <c r="AX54" s="826"/>
      <c r="AY54" s="826"/>
      <c r="AZ54" s="828"/>
      <c r="BA54" s="828"/>
      <c r="BB54" s="828"/>
      <c r="BC54" s="828"/>
      <c r="BD54" s="828"/>
      <c r="BE54" s="822"/>
      <c r="BF54" s="822"/>
      <c r="BG54" s="822"/>
      <c r="BH54" s="822"/>
      <c r="BI54" s="823"/>
      <c r="BJ54" s="224"/>
      <c r="BK54" s="224"/>
      <c r="BL54" s="224"/>
      <c r="BM54" s="224"/>
      <c r="BN54" s="224"/>
      <c r="BO54" s="233"/>
      <c r="BP54" s="233"/>
      <c r="BQ54" s="230">
        <v>48</v>
      </c>
      <c r="BR54" s="231"/>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2"/>
    </row>
    <row r="55" spans="1:131" ht="26.25" customHeight="1" x14ac:dyDescent="0.15">
      <c r="A55" s="230">
        <v>28</v>
      </c>
      <c r="B55" s="767"/>
      <c r="C55" s="768"/>
      <c r="D55" s="768"/>
      <c r="E55" s="768"/>
      <c r="F55" s="768"/>
      <c r="G55" s="768"/>
      <c r="H55" s="768"/>
      <c r="I55" s="768"/>
      <c r="J55" s="768"/>
      <c r="K55" s="768"/>
      <c r="L55" s="768"/>
      <c r="M55" s="768"/>
      <c r="N55" s="768"/>
      <c r="O55" s="768"/>
      <c r="P55" s="769"/>
      <c r="Q55" s="825"/>
      <c r="R55" s="826"/>
      <c r="S55" s="826"/>
      <c r="T55" s="826"/>
      <c r="U55" s="826"/>
      <c r="V55" s="826"/>
      <c r="W55" s="826"/>
      <c r="X55" s="826"/>
      <c r="Y55" s="826"/>
      <c r="Z55" s="826"/>
      <c r="AA55" s="826"/>
      <c r="AB55" s="826"/>
      <c r="AC55" s="826"/>
      <c r="AD55" s="826"/>
      <c r="AE55" s="827"/>
      <c r="AF55" s="773"/>
      <c r="AG55" s="774"/>
      <c r="AH55" s="774"/>
      <c r="AI55" s="774"/>
      <c r="AJ55" s="775"/>
      <c r="AK55" s="829"/>
      <c r="AL55" s="826"/>
      <c r="AM55" s="826"/>
      <c r="AN55" s="826"/>
      <c r="AO55" s="826"/>
      <c r="AP55" s="826"/>
      <c r="AQ55" s="826"/>
      <c r="AR55" s="826"/>
      <c r="AS55" s="826"/>
      <c r="AT55" s="826"/>
      <c r="AU55" s="826"/>
      <c r="AV55" s="826"/>
      <c r="AW55" s="826"/>
      <c r="AX55" s="826"/>
      <c r="AY55" s="826"/>
      <c r="AZ55" s="828"/>
      <c r="BA55" s="828"/>
      <c r="BB55" s="828"/>
      <c r="BC55" s="828"/>
      <c r="BD55" s="828"/>
      <c r="BE55" s="822"/>
      <c r="BF55" s="822"/>
      <c r="BG55" s="822"/>
      <c r="BH55" s="822"/>
      <c r="BI55" s="823"/>
      <c r="BJ55" s="224"/>
      <c r="BK55" s="224"/>
      <c r="BL55" s="224"/>
      <c r="BM55" s="224"/>
      <c r="BN55" s="224"/>
      <c r="BO55" s="233"/>
      <c r="BP55" s="233"/>
      <c r="BQ55" s="230">
        <v>49</v>
      </c>
      <c r="BR55" s="231"/>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2"/>
    </row>
    <row r="56" spans="1:131" ht="26.25" customHeight="1" x14ac:dyDescent="0.15">
      <c r="A56" s="230">
        <v>29</v>
      </c>
      <c r="B56" s="767"/>
      <c r="C56" s="768"/>
      <c r="D56" s="768"/>
      <c r="E56" s="768"/>
      <c r="F56" s="768"/>
      <c r="G56" s="768"/>
      <c r="H56" s="768"/>
      <c r="I56" s="768"/>
      <c r="J56" s="768"/>
      <c r="K56" s="768"/>
      <c r="L56" s="768"/>
      <c r="M56" s="768"/>
      <c r="N56" s="768"/>
      <c r="O56" s="768"/>
      <c r="P56" s="769"/>
      <c r="Q56" s="825"/>
      <c r="R56" s="826"/>
      <c r="S56" s="826"/>
      <c r="T56" s="826"/>
      <c r="U56" s="826"/>
      <c r="V56" s="826"/>
      <c r="W56" s="826"/>
      <c r="X56" s="826"/>
      <c r="Y56" s="826"/>
      <c r="Z56" s="826"/>
      <c r="AA56" s="826"/>
      <c r="AB56" s="826"/>
      <c r="AC56" s="826"/>
      <c r="AD56" s="826"/>
      <c r="AE56" s="827"/>
      <c r="AF56" s="773"/>
      <c r="AG56" s="774"/>
      <c r="AH56" s="774"/>
      <c r="AI56" s="774"/>
      <c r="AJ56" s="775"/>
      <c r="AK56" s="829"/>
      <c r="AL56" s="826"/>
      <c r="AM56" s="826"/>
      <c r="AN56" s="826"/>
      <c r="AO56" s="826"/>
      <c r="AP56" s="826"/>
      <c r="AQ56" s="826"/>
      <c r="AR56" s="826"/>
      <c r="AS56" s="826"/>
      <c r="AT56" s="826"/>
      <c r="AU56" s="826"/>
      <c r="AV56" s="826"/>
      <c r="AW56" s="826"/>
      <c r="AX56" s="826"/>
      <c r="AY56" s="826"/>
      <c r="AZ56" s="828"/>
      <c r="BA56" s="828"/>
      <c r="BB56" s="828"/>
      <c r="BC56" s="828"/>
      <c r="BD56" s="828"/>
      <c r="BE56" s="822"/>
      <c r="BF56" s="822"/>
      <c r="BG56" s="822"/>
      <c r="BH56" s="822"/>
      <c r="BI56" s="823"/>
      <c r="BJ56" s="224"/>
      <c r="BK56" s="224"/>
      <c r="BL56" s="224"/>
      <c r="BM56" s="224"/>
      <c r="BN56" s="224"/>
      <c r="BO56" s="233"/>
      <c r="BP56" s="233"/>
      <c r="BQ56" s="230">
        <v>50</v>
      </c>
      <c r="BR56" s="231"/>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2"/>
    </row>
    <row r="57" spans="1:131" ht="26.25" customHeight="1" x14ac:dyDescent="0.15">
      <c r="A57" s="230">
        <v>30</v>
      </c>
      <c r="B57" s="767"/>
      <c r="C57" s="768"/>
      <c r="D57" s="768"/>
      <c r="E57" s="768"/>
      <c r="F57" s="768"/>
      <c r="G57" s="768"/>
      <c r="H57" s="768"/>
      <c r="I57" s="768"/>
      <c r="J57" s="768"/>
      <c r="K57" s="768"/>
      <c r="L57" s="768"/>
      <c r="M57" s="768"/>
      <c r="N57" s="768"/>
      <c r="O57" s="768"/>
      <c r="P57" s="769"/>
      <c r="Q57" s="825"/>
      <c r="R57" s="826"/>
      <c r="S57" s="826"/>
      <c r="T57" s="826"/>
      <c r="U57" s="826"/>
      <c r="V57" s="826"/>
      <c r="W57" s="826"/>
      <c r="X57" s="826"/>
      <c r="Y57" s="826"/>
      <c r="Z57" s="826"/>
      <c r="AA57" s="826"/>
      <c r="AB57" s="826"/>
      <c r="AC57" s="826"/>
      <c r="AD57" s="826"/>
      <c r="AE57" s="827"/>
      <c r="AF57" s="773"/>
      <c r="AG57" s="774"/>
      <c r="AH57" s="774"/>
      <c r="AI57" s="774"/>
      <c r="AJ57" s="775"/>
      <c r="AK57" s="829"/>
      <c r="AL57" s="826"/>
      <c r="AM57" s="826"/>
      <c r="AN57" s="826"/>
      <c r="AO57" s="826"/>
      <c r="AP57" s="826"/>
      <c r="AQ57" s="826"/>
      <c r="AR57" s="826"/>
      <c r="AS57" s="826"/>
      <c r="AT57" s="826"/>
      <c r="AU57" s="826"/>
      <c r="AV57" s="826"/>
      <c r="AW57" s="826"/>
      <c r="AX57" s="826"/>
      <c r="AY57" s="826"/>
      <c r="AZ57" s="828"/>
      <c r="BA57" s="828"/>
      <c r="BB57" s="828"/>
      <c r="BC57" s="828"/>
      <c r="BD57" s="828"/>
      <c r="BE57" s="822"/>
      <c r="BF57" s="822"/>
      <c r="BG57" s="822"/>
      <c r="BH57" s="822"/>
      <c r="BI57" s="823"/>
      <c r="BJ57" s="224"/>
      <c r="BK57" s="224"/>
      <c r="BL57" s="224"/>
      <c r="BM57" s="224"/>
      <c r="BN57" s="224"/>
      <c r="BO57" s="233"/>
      <c r="BP57" s="233"/>
      <c r="BQ57" s="230">
        <v>51</v>
      </c>
      <c r="BR57" s="231"/>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2"/>
    </row>
    <row r="58" spans="1:131" ht="26.25" customHeight="1" x14ac:dyDescent="0.15">
      <c r="A58" s="230">
        <v>31</v>
      </c>
      <c r="B58" s="767"/>
      <c r="C58" s="768"/>
      <c r="D58" s="768"/>
      <c r="E58" s="768"/>
      <c r="F58" s="768"/>
      <c r="G58" s="768"/>
      <c r="H58" s="768"/>
      <c r="I58" s="768"/>
      <c r="J58" s="768"/>
      <c r="K58" s="768"/>
      <c r="L58" s="768"/>
      <c r="M58" s="768"/>
      <c r="N58" s="768"/>
      <c r="O58" s="768"/>
      <c r="P58" s="769"/>
      <c r="Q58" s="825"/>
      <c r="R58" s="826"/>
      <c r="S58" s="826"/>
      <c r="T58" s="826"/>
      <c r="U58" s="826"/>
      <c r="V58" s="826"/>
      <c r="W58" s="826"/>
      <c r="X58" s="826"/>
      <c r="Y58" s="826"/>
      <c r="Z58" s="826"/>
      <c r="AA58" s="826"/>
      <c r="AB58" s="826"/>
      <c r="AC58" s="826"/>
      <c r="AD58" s="826"/>
      <c r="AE58" s="827"/>
      <c r="AF58" s="773"/>
      <c r="AG58" s="774"/>
      <c r="AH58" s="774"/>
      <c r="AI58" s="774"/>
      <c r="AJ58" s="775"/>
      <c r="AK58" s="829"/>
      <c r="AL58" s="826"/>
      <c r="AM58" s="826"/>
      <c r="AN58" s="826"/>
      <c r="AO58" s="826"/>
      <c r="AP58" s="826"/>
      <c r="AQ58" s="826"/>
      <c r="AR58" s="826"/>
      <c r="AS58" s="826"/>
      <c r="AT58" s="826"/>
      <c r="AU58" s="826"/>
      <c r="AV58" s="826"/>
      <c r="AW58" s="826"/>
      <c r="AX58" s="826"/>
      <c r="AY58" s="826"/>
      <c r="AZ58" s="828"/>
      <c r="BA58" s="828"/>
      <c r="BB58" s="828"/>
      <c r="BC58" s="828"/>
      <c r="BD58" s="828"/>
      <c r="BE58" s="822"/>
      <c r="BF58" s="822"/>
      <c r="BG58" s="822"/>
      <c r="BH58" s="822"/>
      <c r="BI58" s="823"/>
      <c r="BJ58" s="224"/>
      <c r="BK58" s="224"/>
      <c r="BL58" s="224"/>
      <c r="BM58" s="224"/>
      <c r="BN58" s="224"/>
      <c r="BO58" s="233"/>
      <c r="BP58" s="233"/>
      <c r="BQ58" s="230">
        <v>52</v>
      </c>
      <c r="BR58" s="231"/>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2"/>
    </row>
    <row r="59" spans="1:131" ht="26.25" customHeight="1" x14ac:dyDescent="0.15">
      <c r="A59" s="230">
        <v>32</v>
      </c>
      <c r="B59" s="767"/>
      <c r="C59" s="768"/>
      <c r="D59" s="768"/>
      <c r="E59" s="768"/>
      <c r="F59" s="768"/>
      <c r="G59" s="768"/>
      <c r="H59" s="768"/>
      <c r="I59" s="768"/>
      <c r="J59" s="768"/>
      <c r="K59" s="768"/>
      <c r="L59" s="768"/>
      <c r="M59" s="768"/>
      <c r="N59" s="768"/>
      <c r="O59" s="768"/>
      <c r="P59" s="769"/>
      <c r="Q59" s="825"/>
      <c r="R59" s="826"/>
      <c r="S59" s="826"/>
      <c r="T59" s="826"/>
      <c r="U59" s="826"/>
      <c r="V59" s="826"/>
      <c r="W59" s="826"/>
      <c r="X59" s="826"/>
      <c r="Y59" s="826"/>
      <c r="Z59" s="826"/>
      <c r="AA59" s="826"/>
      <c r="AB59" s="826"/>
      <c r="AC59" s="826"/>
      <c r="AD59" s="826"/>
      <c r="AE59" s="827"/>
      <c r="AF59" s="773"/>
      <c r="AG59" s="774"/>
      <c r="AH59" s="774"/>
      <c r="AI59" s="774"/>
      <c r="AJ59" s="775"/>
      <c r="AK59" s="829"/>
      <c r="AL59" s="826"/>
      <c r="AM59" s="826"/>
      <c r="AN59" s="826"/>
      <c r="AO59" s="826"/>
      <c r="AP59" s="826"/>
      <c r="AQ59" s="826"/>
      <c r="AR59" s="826"/>
      <c r="AS59" s="826"/>
      <c r="AT59" s="826"/>
      <c r="AU59" s="826"/>
      <c r="AV59" s="826"/>
      <c r="AW59" s="826"/>
      <c r="AX59" s="826"/>
      <c r="AY59" s="826"/>
      <c r="AZ59" s="828"/>
      <c r="BA59" s="828"/>
      <c r="BB59" s="828"/>
      <c r="BC59" s="828"/>
      <c r="BD59" s="828"/>
      <c r="BE59" s="822"/>
      <c r="BF59" s="822"/>
      <c r="BG59" s="822"/>
      <c r="BH59" s="822"/>
      <c r="BI59" s="823"/>
      <c r="BJ59" s="224"/>
      <c r="BK59" s="224"/>
      <c r="BL59" s="224"/>
      <c r="BM59" s="224"/>
      <c r="BN59" s="224"/>
      <c r="BO59" s="233"/>
      <c r="BP59" s="233"/>
      <c r="BQ59" s="230">
        <v>53</v>
      </c>
      <c r="BR59" s="231"/>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2"/>
    </row>
    <row r="60" spans="1:131" ht="26.25" customHeight="1" x14ac:dyDescent="0.15">
      <c r="A60" s="230">
        <v>33</v>
      </c>
      <c r="B60" s="767"/>
      <c r="C60" s="768"/>
      <c r="D60" s="768"/>
      <c r="E60" s="768"/>
      <c r="F60" s="768"/>
      <c r="G60" s="768"/>
      <c r="H60" s="768"/>
      <c r="I60" s="768"/>
      <c r="J60" s="768"/>
      <c r="K60" s="768"/>
      <c r="L60" s="768"/>
      <c r="M60" s="768"/>
      <c r="N60" s="768"/>
      <c r="O60" s="768"/>
      <c r="P60" s="769"/>
      <c r="Q60" s="825"/>
      <c r="R60" s="826"/>
      <c r="S60" s="826"/>
      <c r="T60" s="826"/>
      <c r="U60" s="826"/>
      <c r="V60" s="826"/>
      <c r="W60" s="826"/>
      <c r="X60" s="826"/>
      <c r="Y60" s="826"/>
      <c r="Z60" s="826"/>
      <c r="AA60" s="826"/>
      <c r="AB60" s="826"/>
      <c r="AC60" s="826"/>
      <c r="AD60" s="826"/>
      <c r="AE60" s="827"/>
      <c r="AF60" s="773"/>
      <c r="AG60" s="774"/>
      <c r="AH60" s="774"/>
      <c r="AI60" s="774"/>
      <c r="AJ60" s="775"/>
      <c r="AK60" s="829"/>
      <c r="AL60" s="826"/>
      <c r="AM60" s="826"/>
      <c r="AN60" s="826"/>
      <c r="AO60" s="826"/>
      <c r="AP60" s="826"/>
      <c r="AQ60" s="826"/>
      <c r="AR60" s="826"/>
      <c r="AS60" s="826"/>
      <c r="AT60" s="826"/>
      <c r="AU60" s="826"/>
      <c r="AV60" s="826"/>
      <c r="AW60" s="826"/>
      <c r="AX60" s="826"/>
      <c r="AY60" s="826"/>
      <c r="AZ60" s="828"/>
      <c r="BA60" s="828"/>
      <c r="BB60" s="828"/>
      <c r="BC60" s="828"/>
      <c r="BD60" s="828"/>
      <c r="BE60" s="822"/>
      <c r="BF60" s="822"/>
      <c r="BG60" s="822"/>
      <c r="BH60" s="822"/>
      <c r="BI60" s="823"/>
      <c r="BJ60" s="224"/>
      <c r="BK60" s="224"/>
      <c r="BL60" s="224"/>
      <c r="BM60" s="224"/>
      <c r="BN60" s="224"/>
      <c r="BO60" s="233"/>
      <c r="BP60" s="233"/>
      <c r="BQ60" s="230">
        <v>54</v>
      </c>
      <c r="BR60" s="231"/>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2"/>
    </row>
    <row r="61" spans="1:131" ht="26.25" customHeight="1" thickBot="1" x14ac:dyDescent="0.2">
      <c r="A61" s="230">
        <v>34</v>
      </c>
      <c r="B61" s="767"/>
      <c r="C61" s="768"/>
      <c r="D61" s="768"/>
      <c r="E61" s="768"/>
      <c r="F61" s="768"/>
      <c r="G61" s="768"/>
      <c r="H61" s="768"/>
      <c r="I61" s="768"/>
      <c r="J61" s="768"/>
      <c r="K61" s="768"/>
      <c r="L61" s="768"/>
      <c r="M61" s="768"/>
      <c r="N61" s="768"/>
      <c r="O61" s="768"/>
      <c r="P61" s="769"/>
      <c r="Q61" s="825"/>
      <c r="R61" s="826"/>
      <c r="S61" s="826"/>
      <c r="T61" s="826"/>
      <c r="U61" s="826"/>
      <c r="V61" s="826"/>
      <c r="W61" s="826"/>
      <c r="X61" s="826"/>
      <c r="Y61" s="826"/>
      <c r="Z61" s="826"/>
      <c r="AA61" s="826"/>
      <c r="AB61" s="826"/>
      <c r="AC61" s="826"/>
      <c r="AD61" s="826"/>
      <c r="AE61" s="827"/>
      <c r="AF61" s="773"/>
      <c r="AG61" s="774"/>
      <c r="AH61" s="774"/>
      <c r="AI61" s="774"/>
      <c r="AJ61" s="775"/>
      <c r="AK61" s="829"/>
      <c r="AL61" s="826"/>
      <c r="AM61" s="826"/>
      <c r="AN61" s="826"/>
      <c r="AO61" s="826"/>
      <c r="AP61" s="826"/>
      <c r="AQ61" s="826"/>
      <c r="AR61" s="826"/>
      <c r="AS61" s="826"/>
      <c r="AT61" s="826"/>
      <c r="AU61" s="826"/>
      <c r="AV61" s="826"/>
      <c r="AW61" s="826"/>
      <c r="AX61" s="826"/>
      <c r="AY61" s="826"/>
      <c r="AZ61" s="828"/>
      <c r="BA61" s="828"/>
      <c r="BB61" s="828"/>
      <c r="BC61" s="828"/>
      <c r="BD61" s="828"/>
      <c r="BE61" s="822"/>
      <c r="BF61" s="822"/>
      <c r="BG61" s="822"/>
      <c r="BH61" s="822"/>
      <c r="BI61" s="823"/>
      <c r="BJ61" s="224"/>
      <c r="BK61" s="224"/>
      <c r="BL61" s="224"/>
      <c r="BM61" s="224"/>
      <c r="BN61" s="224"/>
      <c r="BO61" s="233"/>
      <c r="BP61" s="233"/>
      <c r="BQ61" s="230">
        <v>55</v>
      </c>
      <c r="BR61" s="231"/>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2"/>
    </row>
    <row r="62" spans="1:131" ht="26.25" customHeight="1" x14ac:dyDescent="0.15">
      <c r="A62" s="230">
        <v>35</v>
      </c>
      <c r="B62" s="767"/>
      <c r="C62" s="768"/>
      <c r="D62" s="768"/>
      <c r="E62" s="768"/>
      <c r="F62" s="768"/>
      <c r="G62" s="768"/>
      <c r="H62" s="768"/>
      <c r="I62" s="768"/>
      <c r="J62" s="768"/>
      <c r="K62" s="768"/>
      <c r="L62" s="768"/>
      <c r="M62" s="768"/>
      <c r="N62" s="768"/>
      <c r="O62" s="768"/>
      <c r="P62" s="769"/>
      <c r="Q62" s="825"/>
      <c r="R62" s="826"/>
      <c r="S62" s="826"/>
      <c r="T62" s="826"/>
      <c r="U62" s="826"/>
      <c r="V62" s="826"/>
      <c r="W62" s="826"/>
      <c r="X62" s="826"/>
      <c r="Y62" s="826"/>
      <c r="Z62" s="826"/>
      <c r="AA62" s="826"/>
      <c r="AB62" s="826"/>
      <c r="AC62" s="826"/>
      <c r="AD62" s="826"/>
      <c r="AE62" s="827"/>
      <c r="AF62" s="773"/>
      <c r="AG62" s="774"/>
      <c r="AH62" s="774"/>
      <c r="AI62" s="774"/>
      <c r="AJ62" s="775"/>
      <c r="AK62" s="829"/>
      <c r="AL62" s="826"/>
      <c r="AM62" s="826"/>
      <c r="AN62" s="826"/>
      <c r="AO62" s="826"/>
      <c r="AP62" s="826"/>
      <c r="AQ62" s="826"/>
      <c r="AR62" s="826"/>
      <c r="AS62" s="826"/>
      <c r="AT62" s="826"/>
      <c r="AU62" s="826"/>
      <c r="AV62" s="826"/>
      <c r="AW62" s="826"/>
      <c r="AX62" s="826"/>
      <c r="AY62" s="826"/>
      <c r="AZ62" s="828"/>
      <c r="BA62" s="828"/>
      <c r="BB62" s="828"/>
      <c r="BC62" s="828"/>
      <c r="BD62" s="828"/>
      <c r="BE62" s="822"/>
      <c r="BF62" s="822"/>
      <c r="BG62" s="822"/>
      <c r="BH62" s="822"/>
      <c r="BI62" s="823"/>
      <c r="BJ62" s="837" t="s">
        <v>397</v>
      </c>
      <c r="BK62" s="796"/>
      <c r="BL62" s="796"/>
      <c r="BM62" s="796"/>
      <c r="BN62" s="797"/>
      <c r="BO62" s="233"/>
      <c r="BP62" s="233"/>
      <c r="BQ62" s="230">
        <v>56</v>
      </c>
      <c r="BR62" s="231"/>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2"/>
    </row>
    <row r="63" spans="1:131" ht="26.25" customHeight="1" thickBot="1" x14ac:dyDescent="0.2">
      <c r="A63" s="232" t="s">
        <v>378</v>
      </c>
      <c r="B63" s="776" t="s">
        <v>398</v>
      </c>
      <c r="C63" s="777"/>
      <c r="D63" s="777"/>
      <c r="E63" s="777"/>
      <c r="F63" s="777"/>
      <c r="G63" s="777"/>
      <c r="H63" s="777"/>
      <c r="I63" s="777"/>
      <c r="J63" s="777"/>
      <c r="K63" s="777"/>
      <c r="L63" s="777"/>
      <c r="M63" s="777"/>
      <c r="N63" s="777"/>
      <c r="O63" s="777"/>
      <c r="P63" s="778"/>
      <c r="Q63" s="830"/>
      <c r="R63" s="831"/>
      <c r="S63" s="831"/>
      <c r="T63" s="831"/>
      <c r="U63" s="831"/>
      <c r="V63" s="831"/>
      <c r="W63" s="831"/>
      <c r="X63" s="831"/>
      <c r="Y63" s="831"/>
      <c r="Z63" s="831"/>
      <c r="AA63" s="831"/>
      <c r="AB63" s="831"/>
      <c r="AC63" s="831"/>
      <c r="AD63" s="831"/>
      <c r="AE63" s="832"/>
      <c r="AF63" s="833">
        <v>516</v>
      </c>
      <c r="AG63" s="834"/>
      <c r="AH63" s="834"/>
      <c r="AI63" s="834"/>
      <c r="AJ63" s="835"/>
      <c r="AK63" s="836"/>
      <c r="AL63" s="831"/>
      <c r="AM63" s="831"/>
      <c r="AN63" s="831"/>
      <c r="AO63" s="831"/>
      <c r="AP63" s="834">
        <f>SUM(AP28:AT33)</f>
        <v>2453</v>
      </c>
      <c r="AQ63" s="834"/>
      <c r="AR63" s="834"/>
      <c r="AS63" s="834"/>
      <c r="AT63" s="834"/>
      <c r="AU63" s="834">
        <f>SUM(AU28:AY33)</f>
        <v>2393</v>
      </c>
      <c r="AV63" s="834"/>
      <c r="AW63" s="834"/>
      <c r="AX63" s="834"/>
      <c r="AY63" s="834"/>
      <c r="AZ63" s="838"/>
      <c r="BA63" s="838"/>
      <c r="BB63" s="838"/>
      <c r="BC63" s="838"/>
      <c r="BD63" s="838"/>
      <c r="BE63" s="839"/>
      <c r="BF63" s="839"/>
      <c r="BG63" s="839"/>
      <c r="BH63" s="839"/>
      <c r="BI63" s="840"/>
      <c r="BJ63" s="841" t="s">
        <v>122</v>
      </c>
      <c r="BK63" s="842"/>
      <c r="BL63" s="842"/>
      <c r="BM63" s="842"/>
      <c r="BN63" s="843"/>
      <c r="BO63" s="233"/>
      <c r="BP63" s="233"/>
      <c r="BQ63" s="230">
        <v>57</v>
      </c>
      <c r="BR63" s="231"/>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2"/>
    </row>
    <row r="65" spans="1:131" ht="26.25" customHeight="1" thickBot="1" x14ac:dyDescent="0.2">
      <c r="A65" s="224" t="s">
        <v>399</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2"/>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4" t="s">
        <v>385</v>
      </c>
      <c r="AG66" s="805"/>
      <c r="AH66" s="805"/>
      <c r="AI66" s="805"/>
      <c r="AJ66" s="845"/>
      <c r="AK66" s="720" t="s">
        <v>386</v>
      </c>
      <c r="AL66" s="715"/>
      <c r="AM66" s="715"/>
      <c r="AN66" s="715"/>
      <c r="AO66" s="716"/>
      <c r="AP66" s="720" t="s">
        <v>387</v>
      </c>
      <c r="AQ66" s="721"/>
      <c r="AR66" s="721"/>
      <c r="AS66" s="721"/>
      <c r="AT66" s="722"/>
      <c r="AU66" s="720" t="s">
        <v>401</v>
      </c>
      <c r="AV66" s="721"/>
      <c r="AW66" s="721"/>
      <c r="AX66" s="721"/>
      <c r="AY66" s="722"/>
      <c r="AZ66" s="720" t="s">
        <v>364</v>
      </c>
      <c r="BA66" s="721"/>
      <c r="BB66" s="721"/>
      <c r="BC66" s="721"/>
      <c r="BD66" s="727"/>
      <c r="BE66" s="233"/>
      <c r="BF66" s="233"/>
      <c r="BG66" s="233"/>
      <c r="BH66" s="233"/>
      <c r="BI66" s="233"/>
      <c r="BJ66" s="233"/>
      <c r="BK66" s="233"/>
      <c r="BL66" s="233"/>
      <c r="BM66" s="233"/>
      <c r="BN66" s="233"/>
      <c r="BO66" s="233"/>
      <c r="BP66" s="233"/>
      <c r="BQ66" s="230">
        <v>60</v>
      </c>
      <c r="BR66" s="235"/>
      <c r="BS66" s="849"/>
      <c r="BT66" s="850"/>
      <c r="BU66" s="850"/>
      <c r="BV66" s="850"/>
      <c r="BW66" s="850"/>
      <c r="BX66" s="850"/>
      <c r="BY66" s="850"/>
      <c r="BZ66" s="850"/>
      <c r="CA66" s="850"/>
      <c r="CB66" s="850"/>
      <c r="CC66" s="850"/>
      <c r="CD66" s="850"/>
      <c r="CE66" s="850"/>
      <c r="CF66" s="850"/>
      <c r="CG66" s="855"/>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222"/>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6"/>
      <c r="AG67" s="808"/>
      <c r="AH67" s="808"/>
      <c r="AI67" s="808"/>
      <c r="AJ67" s="847"/>
      <c r="AK67" s="848"/>
      <c r="AL67" s="718"/>
      <c r="AM67" s="718"/>
      <c r="AN67" s="718"/>
      <c r="AO67" s="719"/>
      <c r="AP67" s="723"/>
      <c r="AQ67" s="724"/>
      <c r="AR67" s="724"/>
      <c r="AS67" s="724"/>
      <c r="AT67" s="725"/>
      <c r="AU67" s="723"/>
      <c r="AV67" s="724"/>
      <c r="AW67" s="724"/>
      <c r="AX67" s="724"/>
      <c r="AY67" s="725"/>
      <c r="AZ67" s="723"/>
      <c r="BA67" s="724"/>
      <c r="BB67" s="724"/>
      <c r="BC67" s="724"/>
      <c r="BD67" s="729"/>
      <c r="BE67" s="233"/>
      <c r="BF67" s="233"/>
      <c r="BG67" s="233"/>
      <c r="BH67" s="233"/>
      <c r="BI67" s="233"/>
      <c r="BJ67" s="233"/>
      <c r="BK67" s="233"/>
      <c r="BL67" s="233"/>
      <c r="BM67" s="233"/>
      <c r="BN67" s="233"/>
      <c r="BO67" s="233"/>
      <c r="BP67" s="233"/>
      <c r="BQ67" s="230">
        <v>61</v>
      </c>
      <c r="BR67" s="235"/>
      <c r="BS67" s="849"/>
      <c r="BT67" s="850"/>
      <c r="BU67" s="850"/>
      <c r="BV67" s="850"/>
      <c r="BW67" s="850"/>
      <c r="BX67" s="850"/>
      <c r="BY67" s="850"/>
      <c r="BZ67" s="850"/>
      <c r="CA67" s="850"/>
      <c r="CB67" s="850"/>
      <c r="CC67" s="850"/>
      <c r="CD67" s="850"/>
      <c r="CE67" s="850"/>
      <c r="CF67" s="850"/>
      <c r="CG67" s="855"/>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222"/>
    </row>
    <row r="68" spans="1:131" ht="26.25" customHeight="1" thickTop="1" x14ac:dyDescent="0.15">
      <c r="A68" s="228">
        <v>1</v>
      </c>
      <c r="B68" s="859" t="s">
        <v>555</v>
      </c>
      <c r="C68" s="860"/>
      <c r="D68" s="860"/>
      <c r="E68" s="860"/>
      <c r="F68" s="860"/>
      <c r="G68" s="860"/>
      <c r="H68" s="860"/>
      <c r="I68" s="860"/>
      <c r="J68" s="860"/>
      <c r="K68" s="860"/>
      <c r="L68" s="860"/>
      <c r="M68" s="860"/>
      <c r="N68" s="860"/>
      <c r="O68" s="860"/>
      <c r="P68" s="861"/>
      <c r="Q68" s="862">
        <v>992</v>
      </c>
      <c r="R68" s="856"/>
      <c r="S68" s="856"/>
      <c r="T68" s="856"/>
      <c r="U68" s="856"/>
      <c r="V68" s="856">
        <v>963</v>
      </c>
      <c r="W68" s="856"/>
      <c r="X68" s="856"/>
      <c r="Y68" s="856"/>
      <c r="Z68" s="856"/>
      <c r="AA68" s="856">
        <v>29</v>
      </c>
      <c r="AB68" s="856"/>
      <c r="AC68" s="856"/>
      <c r="AD68" s="856"/>
      <c r="AE68" s="856"/>
      <c r="AF68" s="856">
        <v>29</v>
      </c>
      <c r="AG68" s="856"/>
      <c r="AH68" s="856"/>
      <c r="AI68" s="856"/>
      <c r="AJ68" s="856"/>
      <c r="AK68" s="856">
        <v>50</v>
      </c>
      <c r="AL68" s="856"/>
      <c r="AM68" s="856"/>
      <c r="AN68" s="856"/>
      <c r="AO68" s="856"/>
      <c r="AP68" s="856" t="s">
        <v>563</v>
      </c>
      <c r="AQ68" s="856"/>
      <c r="AR68" s="856"/>
      <c r="AS68" s="856"/>
      <c r="AT68" s="856"/>
      <c r="AU68" s="856" t="s">
        <v>563</v>
      </c>
      <c r="AV68" s="856"/>
      <c r="AW68" s="856"/>
      <c r="AX68" s="856"/>
      <c r="AY68" s="856"/>
      <c r="AZ68" s="857"/>
      <c r="BA68" s="857"/>
      <c r="BB68" s="857"/>
      <c r="BC68" s="857"/>
      <c r="BD68" s="858"/>
      <c r="BE68" s="233"/>
      <c r="BF68" s="233"/>
      <c r="BG68" s="233"/>
      <c r="BH68" s="233"/>
      <c r="BI68" s="233"/>
      <c r="BJ68" s="233"/>
      <c r="BK68" s="233"/>
      <c r="BL68" s="233"/>
      <c r="BM68" s="233"/>
      <c r="BN68" s="233"/>
      <c r="BO68" s="233"/>
      <c r="BP68" s="233"/>
      <c r="BQ68" s="230">
        <v>62</v>
      </c>
      <c r="BR68" s="235"/>
      <c r="BS68" s="849"/>
      <c r="BT68" s="850"/>
      <c r="BU68" s="850"/>
      <c r="BV68" s="850"/>
      <c r="BW68" s="850"/>
      <c r="BX68" s="850"/>
      <c r="BY68" s="850"/>
      <c r="BZ68" s="850"/>
      <c r="CA68" s="850"/>
      <c r="CB68" s="850"/>
      <c r="CC68" s="850"/>
      <c r="CD68" s="850"/>
      <c r="CE68" s="850"/>
      <c r="CF68" s="850"/>
      <c r="CG68" s="855"/>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222"/>
    </row>
    <row r="69" spans="1:131" ht="26.25" customHeight="1" x14ac:dyDescent="0.15">
      <c r="A69" s="230">
        <v>2</v>
      </c>
      <c r="B69" s="863" t="s">
        <v>556</v>
      </c>
      <c r="C69" s="864"/>
      <c r="D69" s="864"/>
      <c r="E69" s="864"/>
      <c r="F69" s="864"/>
      <c r="G69" s="864"/>
      <c r="H69" s="864"/>
      <c r="I69" s="864"/>
      <c r="J69" s="864"/>
      <c r="K69" s="864"/>
      <c r="L69" s="864"/>
      <c r="M69" s="864"/>
      <c r="N69" s="864"/>
      <c r="O69" s="864"/>
      <c r="P69" s="865"/>
      <c r="Q69" s="866">
        <v>249</v>
      </c>
      <c r="R69" s="820"/>
      <c r="S69" s="820"/>
      <c r="T69" s="820"/>
      <c r="U69" s="820"/>
      <c r="V69" s="820">
        <v>194</v>
      </c>
      <c r="W69" s="820"/>
      <c r="X69" s="820"/>
      <c r="Y69" s="820"/>
      <c r="Z69" s="820"/>
      <c r="AA69" s="820">
        <v>55</v>
      </c>
      <c r="AB69" s="820"/>
      <c r="AC69" s="820"/>
      <c r="AD69" s="820"/>
      <c r="AE69" s="820"/>
      <c r="AF69" s="820">
        <v>55</v>
      </c>
      <c r="AG69" s="820"/>
      <c r="AH69" s="820"/>
      <c r="AI69" s="820"/>
      <c r="AJ69" s="820"/>
      <c r="AK69" s="820">
        <v>17</v>
      </c>
      <c r="AL69" s="820"/>
      <c r="AM69" s="820"/>
      <c r="AN69" s="820"/>
      <c r="AO69" s="820"/>
      <c r="AP69" s="820" t="s">
        <v>563</v>
      </c>
      <c r="AQ69" s="820"/>
      <c r="AR69" s="820"/>
      <c r="AS69" s="820"/>
      <c r="AT69" s="820"/>
      <c r="AU69" s="820" t="s">
        <v>563</v>
      </c>
      <c r="AV69" s="820"/>
      <c r="AW69" s="820"/>
      <c r="AX69" s="820"/>
      <c r="AY69" s="820"/>
      <c r="AZ69" s="822"/>
      <c r="BA69" s="822"/>
      <c r="BB69" s="822"/>
      <c r="BC69" s="822"/>
      <c r="BD69" s="823"/>
      <c r="BE69" s="233"/>
      <c r="BF69" s="233"/>
      <c r="BG69" s="233"/>
      <c r="BH69" s="233"/>
      <c r="BI69" s="233"/>
      <c r="BJ69" s="233"/>
      <c r="BK69" s="233"/>
      <c r="BL69" s="233"/>
      <c r="BM69" s="233"/>
      <c r="BN69" s="233"/>
      <c r="BO69" s="233"/>
      <c r="BP69" s="233"/>
      <c r="BQ69" s="230">
        <v>63</v>
      </c>
      <c r="BR69" s="235"/>
      <c r="BS69" s="849"/>
      <c r="BT69" s="850"/>
      <c r="BU69" s="850"/>
      <c r="BV69" s="850"/>
      <c r="BW69" s="850"/>
      <c r="BX69" s="850"/>
      <c r="BY69" s="850"/>
      <c r="BZ69" s="850"/>
      <c r="CA69" s="850"/>
      <c r="CB69" s="850"/>
      <c r="CC69" s="850"/>
      <c r="CD69" s="850"/>
      <c r="CE69" s="850"/>
      <c r="CF69" s="850"/>
      <c r="CG69" s="855"/>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222"/>
    </row>
    <row r="70" spans="1:131" ht="26.25" customHeight="1" x14ac:dyDescent="0.15">
      <c r="A70" s="230">
        <v>3</v>
      </c>
      <c r="B70" s="863" t="s">
        <v>557</v>
      </c>
      <c r="C70" s="864"/>
      <c r="D70" s="864"/>
      <c r="E70" s="864"/>
      <c r="F70" s="864"/>
      <c r="G70" s="864"/>
      <c r="H70" s="864"/>
      <c r="I70" s="864"/>
      <c r="J70" s="864"/>
      <c r="K70" s="864"/>
      <c r="L70" s="864"/>
      <c r="M70" s="864"/>
      <c r="N70" s="864"/>
      <c r="O70" s="864"/>
      <c r="P70" s="865"/>
      <c r="Q70" s="866">
        <v>4164</v>
      </c>
      <c r="R70" s="820"/>
      <c r="S70" s="820"/>
      <c r="T70" s="820"/>
      <c r="U70" s="820"/>
      <c r="V70" s="820">
        <v>3934</v>
      </c>
      <c r="W70" s="820"/>
      <c r="X70" s="820"/>
      <c r="Y70" s="820"/>
      <c r="Z70" s="820"/>
      <c r="AA70" s="820">
        <v>231</v>
      </c>
      <c r="AB70" s="820"/>
      <c r="AC70" s="820"/>
      <c r="AD70" s="820"/>
      <c r="AE70" s="820"/>
      <c r="AF70" s="820">
        <v>231</v>
      </c>
      <c r="AG70" s="820"/>
      <c r="AH70" s="820"/>
      <c r="AI70" s="820"/>
      <c r="AJ70" s="820"/>
      <c r="AK70" s="820" t="s">
        <v>563</v>
      </c>
      <c r="AL70" s="820"/>
      <c r="AM70" s="820"/>
      <c r="AN70" s="820"/>
      <c r="AO70" s="820"/>
      <c r="AP70" s="820" t="s">
        <v>563</v>
      </c>
      <c r="AQ70" s="820"/>
      <c r="AR70" s="820"/>
      <c r="AS70" s="820"/>
      <c r="AT70" s="820"/>
      <c r="AU70" s="820" t="s">
        <v>563</v>
      </c>
      <c r="AV70" s="820"/>
      <c r="AW70" s="820"/>
      <c r="AX70" s="820"/>
      <c r="AY70" s="820"/>
      <c r="AZ70" s="822"/>
      <c r="BA70" s="822"/>
      <c r="BB70" s="822"/>
      <c r="BC70" s="822"/>
      <c r="BD70" s="823"/>
      <c r="BE70" s="233"/>
      <c r="BF70" s="233"/>
      <c r="BG70" s="233"/>
      <c r="BH70" s="233"/>
      <c r="BI70" s="233"/>
      <c r="BJ70" s="233"/>
      <c r="BK70" s="233"/>
      <c r="BL70" s="233"/>
      <c r="BM70" s="233"/>
      <c r="BN70" s="233"/>
      <c r="BO70" s="233"/>
      <c r="BP70" s="233"/>
      <c r="BQ70" s="230">
        <v>64</v>
      </c>
      <c r="BR70" s="235"/>
      <c r="BS70" s="849"/>
      <c r="BT70" s="850"/>
      <c r="BU70" s="850"/>
      <c r="BV70" s="850"/>
      <c r="BW70" s="850"/>
      <c r="BX70" s="850"/>
      <c r="BY70" s="850"/>
      <c r="BZ70" s="850"/>
      <c r="CA70" s="850"/>
      <c r="CB70" s="850"/>
      <c r="CC70" s="850"/>
      <c r="CD70" s="850"/>
      <c r="CE70" s="850"/>
      <c r="CF70" s="850"/>
      <c r="CG70" s="855"/>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222"/>
    </row>
    <row r="71" spans="1:131" ht="26.25" customHeight="1" x14ac:dyDescent="0.15">
      <c r="A71" s="230">
        <v>4</v>
      </c>
      <c r="B71" s="863" t="s">
        <v>558</v>
      </c>
      <c r="C71" s="864"/>
      <c r="D71" s="864"/>
      <c r="E71" s="864"/>
      <c r="F71" s="864"/>
      <c r="G71" s="864"/>
      <c r="H71" s="864"/>
      <c r="I71" s="864"/>
      <c r="J71" s="864"/>
      <c r="K71" s="864"/>
      <c r="L71" s="864"/>
      <c r="M71" s="864"/>
      <c r="N71" s="864"/>
      <c r="O71" s="864"/>
      <c r="P71" s="865"/>
      <c r="Q71" s="866">
        <v>3</v>
      </c>
      <c r="R71" s="820"/>
      <c r="S71" s="820"/>
      <c r="T71" s="820"/>
      <c r="U71" s="820"/>
      <c r="V71" s="820">
        <v>2</v>
      </c>
      <c r="W71" s="820"/>
      <c r="X71" s="820"/>
      <c r="Y71" s="820"/>
      <c r="Z71" s="820"/>
      <c r="AA71" s="820">
        <v>1</v>
      </c>
      <c r="AB71" s="820"/>
      <c r="AC71" s="820"/>
      <c r="AD71" s="820"/>
      <c r="AE71" s="820"/>
      <c r="AF71" s="820">
        <v>1</v>
      </c>
      <c r="AG71" s="820"/>
      <c r="AH71" s="820"/>
      <c r="AI71" s="820"/>
      <c r="AJ71" s="820"/>
      <c r="AK71" s="820" t="s">
        <v>563</v>
      </c>
      <c r="AL71" s="820"/>
      <c r="AM71" s="820"/>
      <c r="AN71" s="820"/>
      <c r="AO71" s="820"/>
      <c r="AP71" s="820" t="s">
        <v>563</v>
      </c>
      <c r="AQ71" s="820"/>
      <c r="AR71" s="820"/>
      <c r="AS71" s="820"/>
      <c r="AT71" s="820"/>
      <c r="AU71" s="820" t="s">
        <v>563</v>
      </c>
      <c r="AV71" s="820"/>
      <c r="AW71" s="820"/>
      <c r="AX71" s="820"/>
      <c r="AY71" s="820"/>
      <c r="AZ71" s="822"/>
      <c r="BA71" s="822"/>
      <c r="BB71" s="822"/>
      <c r="BC71" s="822"/>
      <c r="BD71" s="823"/>
      <c r="BE71" s="233"/>
      <c r="BF71" s="233"/>
      <c r="BG71" s="233"/>
      <c r="BH71" s="233"/>
      <c r="BI71" s="233"/>
      <c r="BJ71" s="233"/>
      <c r="BK71" s="233"/>
      <c r="BL71" s="233"/>
      <c r="BM71" s="233"/>
      <c r="BN71" s="233"/>
      <c r="BO71" s="233"/>
      <c r="BP71" s="233"/>
      <c r="BQ71" s="230">
        <v>65</v>
      </c>
      <c r="BR71" s="235"/>
      <c r="BS71" s="849"/>
      <c r="BT71" s="850"/>
      <c r="BU71" s="850"/>
      <c r="BV71" s="850"/>
      <c r="BW71" s="850"/>
      <c r="BX71" s="850"/>
      <c r="BY71" s="850"/>
      <c r="BZ71" s="850"/>
      <c r="CA71" s="850"/>
      <c r="CB71" s="850"/>
      <c r="CC71" s="850"/>
      <c r="CD71" s="850"/>
      <c r="CE71" s="850"/>
      <c r="CF71" s="850"/>
      <c r="CG71" s="855"/>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222"/>
    </row>
    <row r="72" spans="1:131" ht="26.25" customHeight="1" x14ac:dyDescent="0.15">
      <c r="A72" s="230">
        <v>5</v>
      </c>
      <c r="B72" s="863" t="s">
        <v>559</v>
      </c>
      <c r="C72" s="864"/>
      <c r="D72" s="864"/>
      <c r="E72" s="864"/>
      <c r="F72" s="864"/>
      <c r="G72" s="864"/>
      <c r="H72" s="864"/>
      <c r="I72" s="864"/>
      <c r="J72" s="864"/>
      <c r="K72" s="864"/>
      <c r="L72" s="864"/>
      <c r="M72" s="864"/>
      <c r="N72" s="864"/>
      <c r="O72" s="864"/>
      <c r="P72" s="865"/>
      <c r="Q72" s="866">
        <v>9878</v>
      </c>
      <c r="R72" s="820">
        <v>6933</v>
      </c>
      <c r="S72" s="820">
        <v>6933</v>
      </c>
      <c r="T72" s="820">
        <v>6933</v>
      </c>
      <c r="U72" s="820">
        <v>6933</v>
      </c>
      <c r="V72" s="820">
        <v>9787</v>
      </c>
      <c r="W72" s="820">
        <v>6850</v>
      </c>
      <c r="X72" s="820">
        <v>6850</v>
      </c>
      <c r="Y72" s="820">
        <v>6850</v>
      </c>
      <c r="Z72" s="820">
        <v>6850</v>
      </c>
      <c r="AA72" s="820">
        <v>92</v>
      </c>
      <c r="AB72" s="820">
        <v>82</v>
      </c>
      <c r="AC72" s="820">
        <v>82</v>
      </c>
      <c r="AD72" s="820">
        <v>82</v>
      </c>
      <c r="AE72" s="820">
        <v>82</v>
      </c>
      <c r="AF72" s="820">
        <v>92</v>
      </c>
      <c r="AG72" s="820">
        <v>82</v>
      </c>
      <c r="AH72" s="820">
        <v>82</v>
      </c>
      <c r="AI72" s="820">
        <v>82</v>
      </c>
      <c r="AJ72" s="820">
        <v>82</v>
      </c>
      <c r="AK72" s="820">
        <v>5083</v>
      </c>
      <c r="AL72" s="820">
        <v>2485</v>
      </c>
      <c r="AM72" s="820">
        <v>2485</v>
      </c>
      <c r="AN72" s="820">
        <v>2485</v>
      </c>
      <c r="AO72" s="820">
        <v>2485</v>
      </c>
      <c r="AP72" s="820" t="s">
        <v>563</v>
      </c>
      <c r="AQ72" s="820"/>
      <c r="AR72" s="820"/>
      <c r="AS72" s="820"/>
      <c r="AT72" s="820"/>
      <c r="AU72" s="820" t="s">
        <v>488</v>
      </c>
      <c r="AV72" s="820"/>
      <c r="AW72" s="820"/>
      <c r="AX72" s="820"/>
      <c r="AY72" s="820"/>
      <c r="AZ72" s="822"/>
      <c r="BA72" s="822"/>
      <c r="BB72" s="822"/>
      <c r="BC72" s="822"/>
      <c r="BD72" s="823"/>
      <c r="BE72" s="233"/>
      <c r="BF72" s="233"/>
      <c r="BG72" s="233"/>
      <c r="BH72" s="233"/>
      <c r="BI72" s="233"/>
      <c r="BJ72" s="233"/>
      <c r="BK72" s="233"/>
      <c r="BL72" s="233"/>
      <c r="BM72" s="233"/>
      <c r="BN72" s="233"/>
      <c r="BO72" s="233"/>
      <c r="BP72" s="233"/>
      <c r="BQ72" s="230">
        <v>66</v>
      </c>
      <c r="BR72" s="235"/>
      <c r="BS72" s="849"/>
      <c r="BT72" s="850"/>
      <c r="BU72" s="850"/>
      <c r="BV72" s="850"/>
      <c r="BW72" s="850"/>
      <c r="BX72" s="850"/>
      <c r="BY72" s="850"/>
      <c r="BZ72" s="850"/>
      <c r="CA72" s="850"/>
      <c r="CB72" s="850"/>
      <c r="CC72" s="850"/>
      <c r="CD72" s="850"/>
      <c r="CE72" s="850"/>
      <c r="CF72" s="850"/>
      <c r="CG72" s="855"/>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222"/>
    </row>
    <row r="73" spans="1:131" ht="26.25" customHeight="1" x14ac:dyDescent="0.15">
      <c r="A73" s="230">
        <v>6</v>
      </c>
      <c r="B73" s="863" t="s">
        <v>560</v>
      </c>
      <c r="C73" s="864"/>
      <c r="D73" s="864"/>
      <c r="E73" s="864"/>
      <c r="F73" s="864"/>
      <c r="G73" s="864"/>
      <c r="H73" s="864"/>
      <c r="I73" s="864"/>
      <c r="J73" s="864"/>
      <c r="K73" s="864"/>
      <c r="L73" s="864"/>
      <c r="M73" s="864"/>
      <c r="N73" s="864"/>
      <c r="O73" s="864"/>
      <c r="P73" s="865"/>
      <c r="Q73" s="866">
        <v>1600855</v>
      </c>
      <c r="R73" s="820">
        <v>1385861</v>
      </c>
      <c r="S73" s="820">
        <v>1385861</v>
      </c>
      <c r="T73" s="820">
        <v>1385861</v>
      </c>
      <c r="U73" s="820">
        <v>1385861</v>
      </c>
      <c r="V73" s="820">
        <v>1567252</v>
      </c>
      <c r="W73" s="820">
        <v>1346246</v>
      </c>
      <c r="X73" s="820">
        <v>1346246</v>
      </c>
      <c r="Y73" s="820">
        <v>1346246</v>
      </c>
      <c r="Z73" s="820">
        <v>1346246</v>
      </c>
      <c r="AA73" s="820">
        <v>33603</v>
      </c>
      <c r="AB73" s="820">
        <v>39615</v>
      </c>
      <c r="AC73" s="820">
        <v>39615</v>
      </c>
      <c r="AD73" s="820">
        <v>39615</v>
      </c>
      <c r="AE73" s="820">
        <v>39615</v>
      </c>
      <c r="AF73" s="820">
        <v>33603</v>
      </c>
      <c r="AG73" s="820">
        <v>39615</v>
      </c>
      <c r="AH73" s="820">
        <v>39615</v>
      </c>
      <c r="AI73" s="820">
        <v>39615</v>
      </c>
      <c r="AJ73" s="820">
        <v>39615</v>
      </c>
      <c r="AK73" s="820">
        <v>22693</v>
      </c>
      <c r="AL73" s="820"/>
      <c r="AM73" s="820"/>
      <c r="AN73" s="820"/>
      <c r="AO73" s="820"/>
      <c r="AP73" s="820" t="s">
        <v>488</v>
      </c>
      <c r="AQ73" s="820"/>
      <c r="AR73" s="820"/>
      <c r="AS73" s="820"/>
      <c r="AT73" s="820"/>
      <c r="AU73" s="820" t="s">
        <v>488</v>
      </c>
      <c r="AV73" s="820"/>
      <c r="AW73" s="820"/>
      <c r="AX73" s="820"/>
      <c r="AY73" s="820"/>
      <c r="AZ73" s="822"/>
      <c r="BA73" s="822"/>
      <c r="BB73" s="822"/>
      <c r="BC73" s="822"/>
      <c r="BD73" s="823"/>
      <c r="BE73" s="233"/>
      <c r="BF73" s="233"/>
      <c r="BG73" s="233"/>
      <c r="BH73" s="233"/>
      <c r="BI73" s="233"/>
      <c r="BJ73" s="233"/>
      <c r="BK73" s="233"/>
      <c r="BL73" s="233"/>
      <c r="BM73" s="233"/>
      <c r="BN73" s="233"/>
      <c r="BO73" s="233"/>
      <c r="BP73" s="233"/>
      <c r="BQ73" s="230">
        <v>67</v>
      </c>
      <c r="BR73" s="235"/>
      <c r="BS73" s="849"/>
      <c r="BT73" s="850"/>
      <c r="BU73" s="850"/>
      <c r="BV73" s="850"/>
      <c r="BW73" s="850"/>
      <c r="BX73" s="850"/>
      <c r="BY73" s="850"/>
      <c r="BZ73" s="850"/>
      <c r="CA73" s="850"/>
      <c r="CB73" s="850"/>
      <c r="CC73" s="850"/>
      <c r="CD73" s="850"/>
      <c r="CE73" s="850"/>
      <c r="CF73" s="850"/>
      <c r="CG73" s="855"/>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222"/>
    </row>
    <row r="74" spans="1:131" ht="26.25" customHeight="1" x14ac:dyDescent="0.15">
      <c r="A74" s="230">
        <v>7</v>
      </c>
      <c r="B74" s="863" t="s">
        <v>561</v>
      </c>
      <c r="C74" s="864"/>
      <c r="D74" s="864"/>
      <c r="E74" s="864"/>
      <c r="F74" s="864"/>
      <c r="G74" s="864"/>
      <c r="H74" s="864"/>
      <c r="I74" s="864"/>
      <c r="J74" s="864"/>
      <c r="K74" s="864"/>
      <c r="L74" s="864"/>
      <c r="M74" s="864"/>
      <c r="N74" s="864"/>
      <c r="O74" s="864"/>
      <c r="P74" s="865"/>
      <c r="Q74" s="866">
        <v>1454</v>
      </c>
      <c r="R74" s="820"/>
      <c r="S74" s="820"/>
      <c r="T74" s="820"/>
      <c r="U74" s="820"/>
      <c r="V74" s="820">
        <v>1410</v>
      </c>
      <c r="W74" s="820"/>
      <c r="X74" s="820"/>
      <c r="Y74" s="820"/>
      <c r="Z74" s="820"/>
      <c r="AA74" s="820">
        <v>44</v>
      </c>
      <c r="AB74" s="820"/>
      <c r="AC74" s="820"/>
      <c r="AD74" s="820"/>
      <c r="AE74" s="820"/>
      <c r="AF74" s="820">
        <v>44</v>
      </c>
      <c r="AG74" s="820"/>
      <c r="AH74" s="820"/>
      <c r="AI74" s="820"/>
      <c r="AJ74" s="820"/>
      <c r="AK74" s="820">
        <v>107</v>
      </c>
      <c r="AL74" s="820"/>
      <c r="AM74" s="820"/>
      <c r="AN74" s="820"/>
      <c r="AO74" s="820"/>
      <c r="AP74" s="820">
        <v>2643</v>
      </c>
      <c r="AQ74" s="820"/>
      <c r="AR74" s="820"/>
      <c r="AS74" s="820"/>
      <c r="AT74" s="820"/>
      <c r="AU74" s="820">
        <v>217</v>
      </c>
      <c r="AV74" s="820"/>
      <c r="AW74" s="820"/>
      <c r="AX74" s="820"/>
      <c r="AY74" s="820"/>
      <c r="AZ74" s="822"/>
      <c r="BA74" s="822"/>
      <c r="BB74" s="822"/>
      <c r="BC74" s="822"/>
      <c r="BD74" s="823"/>
      <c r="BE74" s="233"/>
      <c r="BF74" s="233"/>
      <c r="BG74" s="233"/>
      <c r="BH74" s="233"/>
      <c r="BI74" s="233"/>
      <c r="BJ74" s="233"/>
      <c r="BK74" s="233"/>
      <c r="BL74" s="233"/>
      <c r="BM74" s="233"/>
      <c r="BN74" s="233"/>
      <c r="BO74" s="233"/>
      <c r="BP74" s="233"/>
      <c r="BQ74" s="230">
        <v>68</v>
      </c>
      <c r="BR74" s="235"/>
      <c r="BS74" s="849"/>
      <c r="BT74" s="850"/>
      <c r="BU74" s="850"/>
      <c r="BV74" s="850"/>
      <c r="BW74" s="850"/>
      <c r="BX74" s="850"/>
      <c r="BY74" s="850"/>
      <c r="BZ74" s="850"/>
      <c r="CA74" s="850"/>
      <c r="CB74" s="850"/>
      <c r="CC74" s="850"/>
      <c r="CD74" s="850"/>
      <c r="CE74" s="850"/>
      <c r="CF74" s="850"/>
      <c r="CG74" s="855"/>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222"/>
    </row>
    <row r="75" spans="1:131" ht="26.25" customHeight="1" x14ac:dyDescent="0.15">
      <c r="A75" s="230">
        <v>8</v>
      </c>
      <c r="B75" s="863" t="s">
        <v>562</v>
      </c>
      <c r="C75" s="864"/>
      <c r="D75" s="864"/>
      <c r="E75" s="864"/>
      <c r="F75" s="864"/>
      <c r="G75" s="864"/>
      <c r="H75" s="864"/>
      <c r="I75" s="864"/>
      <c r="J75" s="864"/>
      <c r="K75" s="864"/>
      <c r="L75" s="864"/>
      <c r="M75" s="864"/>
      <c r="N75" s="864"/>
      <c r="O75" s="864"/>
      <c r="P75" s="865"/>
      <c r="Q75" s="867">
        <v>254</v>
      </c>
      <c r="R75" s="868"/>
      <c r="S75" s="868"/>
      <c r="T75" s="868"/>
      <c r="U75" s="824"/>
      <c r="V75" s="869">
        <v>228</v>
      </c>
      <c r="W75" s="868"/>
      <c r="X75" s="868"/>
      <c r="Y75" s="868"/>
      <c r="Z75" s="824"/>
      <c r="AA75" s="869">
        <v>26</v>
      </c>
      <c r="AB75" s="868"/>
      <c r="AC75" s="868"/>
      <c r="AD75" s="868"/>
      <c r="AE75" s="824"/>
      <c r="AF75" s="869">
        <v>26</v>
      </c>
      <c r="AG75" s="868"/>
      <c r="AH75" s="868"/>
      <c r="AI75" s="868"/>
      <c r="AJ75" s="824"/>
      <c r="AK75" s="869" t="s">
        <v>563</v>
      </c>
      <c r="AL75" s="868"/>
      <c r="AM75" s="868"/>
      <c r="AN75" s="868"/>
      <c r="AO75" s="824"/>
      <c r="AP75" s="869">
        <v>104</v>
      </c>
      <c r="AQ75" s="868"/>
      <c r="AR75" s="868"/>
      <c r="AS75" s="868"/>
      <c r="AT75" s="824"/>
      <c r="AU75" s="869">
        <v>10</v>
      </c>
      <c r="AV75" s="868"/>
      <c r="AW75" s="868"/>
      <c r="AX75" s="868"/>
      <c r="AY75" s="824"/>
      <c r="AZ75" s="822"/>
      <c r="BA75" s="822"/>
      <c r="BB75" s="822"/>
      <c r="BC75" s="822"/>
      <c r="BD75" s="823"/>
      <c r="BE75" s="233"/>
      <c r="BF75" s="233"/>
      <c r="BG75" s="233"/>
      <c r="BH75" s="233"/>
      <c r="BI75" s="233"/>
      <c r="BJ75" s="233"/>
      <c r="BK75" s="233"/>
      <c r="BL75" s="233"/>
      <c r="BM75" s="233"/>
      <c r="BN75" s="233"/>
      <c r="BO75" s="233"/>
      <c r="BP75" s="233"/>
      <c r="BQ75" s="230">
        <v>69</v>
      </c>
      <c r="BR75" s="235"/>
      <c r="BS75" s="849"/>
      <c r="BT75" s="850"/>
      <c r="BU75" s="850"/>
      <c r="BV75" s="850"/>
      <c r="BW75" s="850"/>
      <c r="BX75" s="850"/>
      <c r="BY75" s="850"/>
      <c r="BZ75" s="850"/>
      <c r="CA75" s="850"/>
      <c r="CB75" s="850"/>
      <c r="CC75" s="850"/>
      <c r="CD75" s="850"/>
      <c r="CE75" s="850"/>
      <c r="CF75" s="850"/>
      <c r="CG75" s="855"/>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222"/>
    </row>
    <row r="76" spans="1:131" ht="26.25" customHeight="1" x14ac:dyDescent="0.15">
      <c r="A76" s="230">
        <v>9</v>
      </c>
      <c r="B76" s="863"/>
      <c r="C76" s="864"/>
      <c r="D76" s="864"/>
      <c r="E76" s="864"/>
      <c r="F76" s="864"/>
      <c r="G76" s="864"/>
      <c r="H76" s="864"/>
      <c r="I76" s="864"/>
      <c r="J76" s="864"/>
      <c r="K76" s="864"/>
      <c r="L76" s="864"/>
      <c r="M76" s="864"/>
      <c r="N76" s="864"/>
      <c r="O76" s="864"/>
      <c r="P76" s="865"/>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22"/>
      <c r="BA76" s="822"/>
      <c r="BB76" s="822"/>
      <c r="BC76" s="822"/>
      <c r="BD76" s="823"/>
      <c r="BE76" s="233"/>
      <c r="BF76" s="233"/>
      <c r="BG76" s="233"/>
      <c r="BH76" s="233"/>
      <c r="BI76" s="233"/>
      <c r="BJ76" s="233"/>
      <c r="BK76" s="233"/>
      <c r="BL76" s="233"/>
      <c r="BM76" s="233"/>
      <c r="BN76" s="233"/>
      <c r="BO76" s="233"/>
      <c r="BP76" s="233"/>
      <c r="BQ76" s="230">
        <v>70</v>
      </c>
      <c r="BR76" s="235"/>
      <c r="BS76" s="849"/>
      <c r="BT76" s="850"/>
      <c r="BU76" s="850"/>
      <c r="BV76" s="850"/>
      <c r="BW76" s="850"/>
      <c r="BX76" s="850"/>
      <c r="BY76" s="850"/>
      <c r="BZ76" s="850"/>
      <c r="CA76" s="850"/>
      <c r="CB76" s="850"/>
      <c r="CC76" s="850"/>
      <c r="CD76" s="850"/>
      <c r="CE76" s="850"/>
      <c r="CF76" s="850"/>
      <c r="CG76" s="855"/>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222"/>
    </row>
    <row r="77" spans="1:131" ht="26.25" customHeight="1" x14ac:dyDescent="0.15">
      <c r="A77" s="230">
        <v>10</v>
      </c>
      <c r="B77" s="863"/>
      <c r="C77" s="864"/>
      <c r="D77" s="864"/>
      <c r="E77" s="864"/>
      <c r="F77" s="864"/>
      <c r="G77" s="864"/>
      <c r="H77" s="864"/>
      <c r="I77" s="864"/>
      <c r="J77" s="864"/>
      <c r="K77" s="864"/>
      <c r="L77" s="864"/>
      <c r="M77" s="864"/>
      <c r="N77" s="864"/>
      <c r="O77" s="864"/>
      <c r="P77" s="865"/>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22"/>
      <c r="BA77" s="822"/>
      <c r="BB77" s="822"/>
      <c r="BC77" s="822"/>
      <c r="BD77" s="823"/>
      <c r="BE77" s="233"/>
      <c r="BF77" s="233"/>
      <c r="BG77" s="233"/>
      <c r="BH77" s="233"/>
      <c r="BI77" s="233"/>
      <c r="BJ77" s="233"/>
      <c r="BK77" s="233"/>
      <c r="BL77" s="233"/>
      <c r="BM77" s="233"/>
      <c r="BN77" s="233"/>
      <c r="BO77" s="233"/>
      <c r="BP77" s="233"/>
      <c r="BQ77" s="230">
        <v>71</v>
      </c>
      <c r="BR77" s="235"/>
      <c r="BS77" s="849"/>
      <c r="BT77" s="850"/>
      <c r="BU77" s="850"/>
      <c r="BV77" s="850"/>
      <c r="BW77" s="850"/>
      <c r="BX77" s="850"/>
      <c r="BY77" s="850"/>
      <c r="BZ77" s="850"/>
      <c r="CA77" s="850"/>
      <c r="CB77" s="850"/>
      <c r="CC77" s="850"/>
      <c r="CD77" s="850"/>
      <c r="CE77" s="850"/>
      <c r="CF77" s="850"/>
      <c r="CG77" s="855"/>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222"/>
    </row>
    <row r="78" spans="1:131" ht="26.25" customHeight="1" x14ac:dyDescent="0.15">
      <c r="A78" s="230">
        <v>11</v>
      </c>
      <c r="B78" s="863"/>
      <c r="C78" s="864"/>
      <c r="D78" s="864"/>
      <c r="E78" s="864"/>
      <c r="F78" s="864"/>
      <c r="G78" s="864"/>
      <c r="H78" s="864"/>
      <c r="I78" s="864"/>
      <c r="J78" s="864"/>
      <c r="K78" s="864"/>
      <c r="L78" s="864"/>
      <c r="M78" s="864"/>
      <c r="N78" s="864"/>
      <c r="O78" s="864"/>
      <c r="P78" s="865"/>
      <c r="Q78" s="866"/>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22"/>
      <c r="BA78" s="822"/>
      <c r="BB78" s="822"/>
      <c r="BC78" s="822"/>
      <c r="BD78" s="823"/>
      <c r="BE78" s="233"/>
      <c r="BF78" s="233"/>
      <c r="BG78" s="233"/>
      <c r="BH78" s="233"/>
      <c r="BI78" s="233"/>
      <c r="BJ78" s="222"/>
      <c r="BK78" s="222"/>
      <c r="BL78" s="222"/>
      <c r="BM78" s="222"/>
      <c r="BN78" s="222"/>
      <c r="BO78" s="233"/>
      <c r="BP78" s="233"/>
      <c r="BQ78" s="230">
        <v>72</v>
      </c>
      <c r="BR78" s="235"/>
      <c r="BS78" s="849"/>
      <c r="BT78" s="850"/>
      <c r="BU78" s="850"/>
      <c r="BV78" s="850"/>
      <c r="BW78" s="850"/>
      <c r="BX78" s="850"/>
      <c r="BY78" s="850"/>
      <c r="BZ78" s="850"/>
      <c r="CA78" s="850"/>
      <c r="CB78" s="850"/>
      <c r="CC78" s="850"/>
      <c r="CD78" s="850"/>
      <c r="CE78" s="850"/>
      <c r="CF78" s="850"/>
      <c r="CG78" s="855"/>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222"/>
    </row>
    <row r="79" spans="1:131" ht="26.25" customHeight="1" x14ac:dyDescent="0.15">
      <c r="A79" s="230">
        <v>12</v>
      </c>
      <c r="B79" s="863"/>
      <c r="C79" s="864"/>
      <c r="D79" s="864"/>
      <c r="E79" s="864"/>
      <c r="F79" s="864"/>
      <c r="G79" s="864"/>
      <c r="H79" s="864"/>
      <c r="I79" s="864"/>
      <c r="J79" s="864"/>
      <c r="K79" s="864"/>
      <c r="L79" s="864"/>
      <c r="M79" s="864"/>
      <c r="N79" s="864"/>
      <c r="O79" s="864"/>
      <c r="P79" s="865"/>
      <c r="Q79" s="866"/>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2"/>
      <c r="BA79" s="822"/>
      <c r="BB79" s="822"/>
      <c r="BC79" s="822"/>
      <c r="BD79" s="823"/>
      <c r="BE79" s="233"/>
      <c r="BF79" s="233"/>
      <c r="BG79" s="233"/>
      <c r="BH79" s="233"/>
      <c r="BI79" s="233"/>
      <c r="BJ79" s="222"/>
      <c r="BK79" s="222"/>
      <c r="BL79" s="222"/>
      <c r="BM79" s="222"/>
      <c r="BN79" s="222"/>
      <c r="BO79" s="233"/>
      <c r="BP79" s="233"/>
      <c r="BQ79" s="230">
        <v>73</v>
      </c>
      <c r="BR79" s="235"/>
      <c r="BS79" s="849"/>
      <c r="BT79" s="850"/>
      <c r="BU79" s="850"/>
      <c r="BV79" s="850"/>
      <c r="BW79" s="850"/>
      <c r="BX79" s="850"/>
      <c r="BY79" s="850"/>
      <c r="BZ79" s="850"/>
      <c r="CA79" s="850"/>
      <c r="CB79" s="850"/>
      <c r="CC79" s="850"/>
      <c r="CD79" s="850"/>
      <c r="CE79" s="850"/>
      <c r="CF79" s="850"/>
      <c r="CG79" s="855"/>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222"/>
    </row>
    <row r="80" spans="1:131" ht="26.25" customHeight="1" x14ac:dyDescent="0.15">
      <c r="A80" s="230">
        <v>13</v>
      </c>
      <c r="B80" s="863"/>
      <c r="C80" s="864"/>
      <c r="D80" s="864"/>
      <c r="E80" s="864"/>
      <c r="F80" s="864"/>
      <c r="G80" s="864"/>
      <c r="H80" s="864"/>
      <c r="I80" s="864"/>
      <c r="J80" s="864"/>
      <c r="K80" s="864"/>
      <c r="L80" s="864"/>
      <c r="M80" s="864"/>
      <c r="N80" s="864"/>
      <c r="O80" s="864"/>
      <c r="P80" s="865"/>
      <c r="Q80" s="866"/>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2"/>
      <c r="BA80" s="822"/>
      <c r="BB80" s="822"/>
      <c r="BC80" s="822"/>
      <c r="BD80" s="823"/>
      <c r="BE80" s="233"/>
      <c r="BF80" s="233"/>
      <c r="BG80" s="233"/>
      <c r="BH80" s="233"/>
      <c r="BI80" s="233"/>
      <c r="BJ80" s="233"/>
      <c r="BK80" s="233"/>
      <c r="BL80" s="233"/>
      <c r="BM80" s="233"/>
      <c r="BN80" s="233"/>
      <c r="BO80" s="233"/>
      <c r="BP80" s="233"/>
      <c r="BQ80" s="230">
        <v>74</v>
      </c>
      <c r="BR80" s="235"/>
      <c r="BS80" s="849"/>
      <c r="BT80" s="850"/>
      <c r="BU80" s="850"/>
      <c r="BV80" s="850"/>
      <c r="BW80" s="850"/>
      <c r="BX80" s="850"/>
      <c r="BY80" s="850"/>
      <c r="BZ80" s="850"/>
      <c r="CA80" s="850"/>
      <c r="CB80" s="850"/>
      <c r="CC80" s="850"/>
      <c r="CD80" s="850"/>
      <c r="CE80" s="850"/>
      <c r="CF80" s="850"/>
      <c r="CG80" s="855"/>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222"/>
    </row>
    <row r="81" spans="1:131" ht="26.25" customHeight="1" x14ac:dyDescent="0.15">
      <c r="A81" s="230">
        <v>14</v>
      </c>
      <c r="B81" s="863"/>
      <c r="C81" s="864"/>
      <c r="D81" s="864"/>
      <c r="E81" s="864"/>
      <c r="F81" s="864"/>
      <c r="G81" s="864"/>
      <c r="H81" s="864"/>
      <c r="I81" s="864"/>
      <c r="J81" s="864"/>
      <c r="K81" s="864"/>
      <c r="L81" s="864"/>
      <c r="M81" s="864"/>
      <c r="N81" s="864"/>
      <c r="O81" s="864"/>
      <c r="P81" s="865"/>
      <c r="Q81" s="866"/>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22"/>
      <c r="BA81" s="822"/>
      <c r="BB81" s="822"/>
      <c r="BC81" s="822"/>
      <c r="BD81" s="823"/>
      <c r="BE81" s="233"/>
      <c r="BF81" s="233"/>
      <c r="BG81" s="233"/>
      <c r="BH81" s="233"/>
      <c r="BI81" s="233"/>
      <c r="BJ81" s="233"/>
      <c r="BK81" s="233"/>
      <c r="BL81" s="233"/>
      <c r="BM81" s="233"/>
      <c r="BN81" s="233"/>
      <c r="BO81" s="233"/>
      <c r="BP81" s="233"/>
      <c r="BQ81" s="230">
        <v>75</v>
      </c>
      <c r="BR81" s="235"/>
      <c r="BS81" s="849"/>
      <c r="BT81" s="850"/>
      <c r="BU81" s="850"/>
      <c r="BV81" s="850"/>
      <c r="BW81" s="850"/>
      <c r="BX81" s="850"/>
      <c r="BY81" s="850"/>
      <c r="BZ81" s="850"/>
      <c r="CA81" s="850"/>
      <c r="CB81" s="850"/>
      <c r="CC81" s="850"/>
      <c r="CD81" s="850"/>
      <c r="CE81" s="850"/>
      <c r="CF81" s="850"/>
      <c r="CG81" s="855"/>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222"/>
    </row>
    <row r="82" spans="1:131" ht="26.25" customHeight="1" x14ac:dyDescent="0.15">
      <c r="A82" s="230">
        <v>15</v>
      </c>
      <c r="B82" s="863"/>
      <c r="C82" s="864"/>
      <c r="D82" s="864"/>
      <c r="E82" s="864"/>
      <c r="F82" s="864"/>
      <c r="G82" s="864"/>
      <c r="H82" s="864"/>
      <c r="I82" s="864"/>
      <c r="J82" s="864"/>
      <c r="K82" s="864"/>
      <c r="L82" s="864"/>
      <c r="M82" s="864"/>
      <c r="N82" s="864"/>
      <c r="O82" s="864"/>
      <c r="P82" s="865"/>
      <c r="Q82" s="866"/>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2"/>
      <c r="BA82" s="822"/>
      <c r="BB82" s="822"/>
      <c r="BC82" s="822"/>
      <c r="BD82" s="823"/>
      <c r="BE82" s="233"/>
      <c r="BF82" s="233"/>
      <c r="BG82" s="233"/>
      <c r="BH82" s="233"/>
      <c r="BI82" s="233"/>
      <c r="BJ82" s="233"/>
      <c r="BK82" s="233"/>
      <c r="BL82" s="233"/>
      <c r="BM82" s="233"/>
      <c r="BN82" s="233"/>
      <c r="BO82" s="233"/>
      <c r="BP82" s="233"/>
      <c r="BQ82" s="230">
        <v>76</v>
      </c>
      <c r="BR82" s="235"/>
      <c r="BS82" s="849"/>
      <c r="BT82" s="850"/>
      <c r="BU82" s="850"/>
      <c r="BV82" s="850"/>
      <c r="BW82" s="850"/>
      <c r="BX82" s="850"/>
      <c r="BY82" s="850"/>
      <c r="BZ82" s="850"/>
      <c r="CA82" s="850"/>
      <c r="CB82" s="850"/>
      <c r="CC82" s="850"/>
      <c r="CD82" s="850"/>
      <c r="CE82" s="850"/>
      <c r="CF82" s="850"/>
      <c r="CG82" s="855"/>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222"/>
    </row>
    <row r="83" spans="1:131" ht="26.25" customHeight="1" x14ac:dyDescent="0.15">
      <c r="A83" s="230">
        <v>16</v>
      </c>
      <c r="B83" s="863"/>
      <c r="C83" s="864"/>
      <c r="D83" s="864"/>
      <c r="E83" s="864"/>
      <c r="F83" s="864"/>
      <c r="G83" s="864"/>
      <c r="H83" s="864"/>
      <c r="I83" s="864"/>
      <c r="J83" s="864"/>
      <c r="K83" s="864"/>
      <c r="L83" s="864"/>
      <c r="M83" s="864"/>
      <c r="N83" s="864"/>
      <c r="O83" s="864"/>
      <c r="P83" s="865"/>
      <c r="Q83" s="866"/>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2"/>
      <c r="BA83" s="822"/>
      <c r="BB83" s="822"/>
      <c r="BC83" s="822"/>
      <c r="BD83" s="823"/>
      <c r="BE83" s="233"/>
      <c r="BF83" s="233"/>
      <c r="BG83" s="233"/>
      <c r="BH83" s="233"/>
      <c r="BI83" s="233"/>
      <c r="BJ83" s="233"/>
      <c r="BK83" s="233"/>
      <c r="BL83" s="233"/>
      <c r="BM83" s="233"/>
      <c r="BN83" s="233"/>
      <c r="BO83" s="233"/>
      <c r="BP83" s="233"/>
      <c r="BQ83" s="230">
        <v>77</v>
      </c>
      <c r="BR83" s="235"/>
      <c r="BS83" s="849"/>
      <c r="BT83" s="850"/>
      <c r="BU83" s="850"/>
      <c r="BV83" s="850"/>
      <c r="BW83" s="850"/>
      <c r="BX83" s="850"/>
      <c r="BY83" s="850"/>
      <c r="BZ83" s="850"/>
      <c r="CA83" s="850"/>
      <c r="CB83" s="850"/>
      <c r="CC83" s="850"/>
      <c r="CD83" s="850"/>
      <c r="CE83" s="850"/>
      <c r="CF83" s="850"/>
      <c r="CG83" s="855"/>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222"/>
    </row>
    <row r="84" spans="1:131" ht="26.25" customHeight="1" x14ac:dyDescent="0.15">
      <c r="A84" s="230">
        <v>17</v>
      </c>
      <c r="B84" s="863"/>
      <c r="C84" s="864"/>
      <c r="D84" s="864"/>
      <c r="E84" s="864"/>
      <c r="F84" s="864"/>
      <c r="G84" s="864"/>
      <c r="H84" s="864"/>
      <c r="I84" s="864"/>
      <c r="J84" s="864"/>
      <c r="K84" s="864"/>
      <c r="L84" s="864"/>
      <c r="M84" s="864"/>
      <c r="N84" s="864"/>
      <c r="O84" s="864"/>
      <c r="P84" s="865"/>
      <c r="Q84" s="866"/>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22"/>
      <c r="BA84" s="822"/>
      <c r="BB84" s="822"/>
      <c r="BC84" s="822"/>
      <c r="BD84" s="823"/>
      <c r="BE84" s="233"/>
      <c r="BF84" s="233"/>
      <c r="BG84" s="233"/>
      <c r="BH84" s="233"/>
      <c r="BI84" s="233"/>
      <c r="BJ84" s="233"/>
      <c r="BK84" s="233"/>
      <c r="BL84" s="233"/>
      <c r="BM84" s="233"/>
      <c r="BN84" s="233"/>
      <c r="BO84" s="233"/>
      <c r="BP84" s="233"/>
      <c r="BQ84" s="230">
        <v>78</v>
      </c>
      <c r="BR84" s="235"/>
      <c r="BS84" s="849"/>
      <c r="BT84" s="850"/>
      <c r="BU84" s="850"/>
      <c r="BV84" s="850"/>
      <c r="BW84" s="850"/>
      <c r="BX84" s="850"/>
      <c r="BY84" s="850"/>
      <c r="BZ84" s="850"/>
      <c r="CA84" s="850"/>
      <c r="CB84" s="850"/>
      <c r="CC84" s="850"/>
      <c r="CD84" s="850"/>
      <c r="CE84" s="850"/>
      <c r="CF84" s="850"/>
      <c r="CG84" s="855"/>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222"/>
    </row>
    <row r="85" spans="1:131" ht="26.25" customHeight="1" x14ac:dyDescent="0.15">
      <c r="A85" s="230">
        <v>18</v>
      </c>
      <c r="B85" s="863"/>
      <c r="C85" s="864"/>
      <c r="D85" s="864"/>
      <c r="E85" s="864"/>
      <c r="F85" s="864"/>
      <c r="G85" s="864"/>
      <c r="H85" s="864"/>
      <c r="I85" s="864"/>
      <c r="J85" s="864"/>
      <c r="K85" s="864"/>
      <c r="L85" s="864"/>
      <c r="M85" s="864"/>
      <c r="N85" s="864"/>
      <c r="O85" s="864"/>
      <c r="P85" s="865"/>
      <c r="Q85" s="866"/>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2"/>
      <c r="BA85" s="822"/>
      <c r="BB85" s="822"/>
      <c r="BC85" s="822"/>
      <c r="BD85" s="823"/>
      <c r="BE85" s="233"/>
      <c r="BF85" s="233"/>
      <c r="BG85" s="233"/>
      <c r="BH85" s="233"/>
      <c r="BI85" s="233"/>
      <c r="BJ85" s="233"/>
      <c r="BK85" s="233"/>
      <c r="BL85" s="233"/>
      <c r="BM85" s="233"/>
      <c r="BN85" s="233"/>
      <c r="BO85" s="233"/>
      <c r="BP85" s="233"/>
      <c r="BQ85" s="230">
        <v>79</v>
      </c>
      <c r="BR85" s="235"/>
      <c r="BS85" s="849"/>
      <c r="BT85" s="850"/>
      <c r="BU85" s="850"/>
      <c r="BV85" s="850"/>
      <c r="BW85" s="850"/>
      <c r="BX85" s="850"/>
      <c r="BY85" s="850"/>
      <c r="BZ85" s="850"/>
      <c r="CA85" s="850"/>
      <c r="CB85" s="850"/>
      <c r="CC85" s="850"/>
      <c r="CD85" s="850"/>
      <c r="CE85" s="850"/>
      <c r="CF85" s="850"/>
      <c r="CG85" s="855"/>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222"/>
    </row>
    <row r="86" spans="1:131" ht="26.25" customHeight="1" x14ac:dyDescent="0.15">
      <c r="A86" s="230">
        <v>19</v>
      </c>
      <c r="B86" s="863"/>
      <c r="C86" s="864"/>
      <c r="D86" s="864"/>
      <c r="E86" s="864"/>
      <c r="F86" s="864"/>
      <c r="G86" s="864"/>
      <c r="H86" s="864"/>
      <c r="I86" s="864"/>
      <c r="J86" s="864"/>
      <c r="K86" s="864"/>
      <c r="L86" s="864"/>
      <c r="M86" s="864"/>
      <c r="N86" s="864"/>
      <c r="O86" s="864"/>
      <c r="P86" s="865"/>
      <c r="Q86" s="866"/>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2"/>
      <c r="BA86" s="822"/>
      <c r="BB86" s="822"/>
      <c r="BC86" s="822"/>
      <c r="BD86" s="823"/>
      <c r="BE86" s="233"/>
      <c r="BF86" s="233"/>
      <c r="BG86" s="233"/>
      <c r="BH86" s="233"/>
      <c r="BI86" s="233"/>
      <c r="BJ86" s="233"/>
      <c r="BK86" s="233"/>
      <c r="BL86" s="233"/>
      <c r="BM86" s="233"/>
      <c r="BN86" s="233"/>
      <c r="BO86" s="233"/>
      <c r="BP86" s="233"/>
      <c r="BQ86" s="230">
        <v>80</v>
      </c>
      <c r="BR86" s="235"/>
      <c r="BS86" s="849"/>
      <c r="BT86" s="850"/>
      <c r="BU86" s="850"/>
      <c r="BV86" s="850"/>
      <c r="BW86" s="850"/>
      <c r="BX86" s="850"/>
      <c r="BY86" s="850"/>
      <c r="BZ86" s="850"/>
      <c r="CA86" s="850"/>
      <c r="CB86" s="850"/>
      <c r="CC86" s="850"/>
      <c r="CD86" s="850"/>
      <c r="CE86" s="850"/>
      <c r="CF86" s="850"/>
      <c r="CG86" s="855"/>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222"/>
    </row>
    <row r="87" spans="1:131" ht="26.25" customHeight="1" x14ac:dyDescent="0.15">
      <c r="A87" s="236">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33"/>
      <c r="BF87" s="233"/>
      <c r="BG87" s="233"/>
      <c r="BH87" s="233"/>
      <c r="BI87" s="233"/>
      <c r="BJ87" s="233"/>
      <c r="BK87" s="233"/>
      <c r="BL87" s="233"/>
      <c r="BM87" s="233"/>
      <c r="BN87" s="233"/>
      <c r="BO87" s="233"/>
      <c r="BP87" s="233"/>
      <c r="BQ87" s="230">
        <v>81</v>
      </c>
      <c r="BR87" s="235"/>
      <c r="BS87" s="849"/>
      <c r="BT87" s="850"/>
      <c r="BU87" s="850"/>
      <c r="BV87" s="850"/>
      <c r="BW87" s="850"/>
      <c r="BX87" s="850"/>
      <c r="BY87" s="850"/>
      <c r="BZ87" s="850"/>
      <c r="CA87" s="850"/>
      <c r="CB87" s="850"/>
      <c r="CC87" s="850"/>
      <c r="CD87" s="850"/>
      <c r="CE87" s="850"/>
      <c r="CF87" s="850"/>
      <c r="CG87" s="855"/>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222"/>
    </row>
    <row r="88" spans="1:131" ht="26.25" customHeight="1" thickBot="1" x14ac:dyDescent="0.2">
      <c r="A88" s="232" t="s">
        <v>378</v>
      </c>
      <c r="B88" s="776" t="s">
        <v>402</v>
      </c>
      <c r="C88" s="777"/>
      <c r="D88" s="777"/>
      <c r="E88" s="777"/>
      <c r="F88" s="777"/>
      <c r="G88" s="777"/>
      <c r="H88" s="777"/>
      <c r="I88" s="777"/>
      <c r="J88" s="777"/>
      <c r="K88" s="777"/>
      <c r="L88" s="777"/>
      <c r="M88" s="777"/>
      <c r="N88" s="777"/>
      <c r="O88" s="777"/>
      <c r="P88" s="778"/>
      <c r="Q88" s="830"/>
      <c r="R88" s="831"/>
      <c r="S88" s="831"/>
      <c r="T88" s="831"/>
      <c r="U88" s="831"/>
      <c r="V88" s="831"/>
      <c r="W88" s="831"/>
      <c r="X88" s="831"/>
      <c r="Y88" s="831"/>
      <c r="Z88" s="831"/>
      <c r="AA88" s="831"/>
      <c r="AB88" s="831"/>
      <c r="AC88" s="831"/>
      <c r="AD88" s="831"/>
      <c r="AE88" s="831"/>
      <c r="AF88" s="834">
        <v>192869</v>
      </c>
      <c r="AG88" s="834"/>
      <c r="AH88" s="834"/>
      <c r="AI88" s="834"/>
      <c r="AJ88" s="834"/>
      <c r="AK88" s="831"/>
      <c r="AL88" s="831"/>
      <c r="AM88" s="831"/>
      <c r="AN88" s="831"/>
      <c r="AO88" s="831"/>
      <c r="AP88" s="834">
        <v>2643</v>
      </c>
      <c r="AQ88" s="834"/>
      <c r="AR88" s="834"/>
      <c r="AS88" s="834"/>
      <c r="AT88" s="834"/>
      <c r="AU88" s="834">
        <v>227</v>
      </c>
      <c r="AV88" s="834"/>
      <c r="AW88" s="834"/>
      <c r="AX88" s="834"/>
      <c r="AY88" s="834"/>
      <c r="AZ88" s="839"/>
      <c r="BA88" s="839"/>
      <c r="BB88" s="839"/>
      <c r="BC88" s="839"/>
      <c r="BD88" s="840"/>
      <c r="BE88" s="233"/>
      <c r="BF88" s="233"/>
      <c r="BG88" s="233"/>
      <c r="BH88" s="233"/>
      <c r="BI88" s="233"/>
      <c r="BJ88" s="233"/>
      <c r="BK88" s="233"/>
      <c r="BL88" s="233"/>
      <c r="BM88" s="233"/>
      <c r="BN88" s="233"/>
      <c r="BO88" s="233"/>
      <c r="BP88" s="233"/>
      <c r="BQ88" s="230">
        <v>82</v>
      </c>
      <c r="BR88" s="235"/>
      <c r="BS88" s="849"/>
      <c r="BT88" s="850"/>
      <c r="BU88" s="850"/>
      <c r="BV88" s="850"/>
      <c r="BW88" s="850"/>
      <c r="BX88" s="850"/>
      <c r="BY88" s="850"/>
      <c r="BZ88" s="850"/>
      <c r="CA88" s="850"/>
      <c r="CB88" s="850"/>
      <c r="CC88" s="850"/>
      <c r="CD88" s="850"/>
      <c r="CE88" s="850"/>
      <c r="CF88" s="850"/>
      <c r="CG88" s="855"/>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9"/>
      <c r="BT89" s="850"/>
      <c r="BU89" s="850"/>
      <c r="BV89" s="850"/>
      <c r="BW89" s="850"/>
      <c r="BX89" s="850"/>
      <c r="BY89" s="850"/>
      <c r="BZ89" s="850"/>
      <c r="CA89" s="850"/>
      <c r="CB89" s="850"/>
      <c r="CC89" s="850"/>
      <c r="CD89" s="850"/>
      <c r="CE89" s="850"/>
      <c r="CF89" s="850"/>
      <c r="CG89" s="855"/>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9"/>
      <c r="BT90" s="850"/>
      <c r="BU90" s="850"/>
      <c r="BV90" s="850"/>
      <c r="BW90" s="850"/>
      <c r="BX90" s="850"/>
      <c r="BY90" s="850"/>
      <c r="BZ90" s="850"/>
      <c r="CA90" s="850"/>
      <c r="CB90" s="850"/>
      <c r="CC90" s="850"/>
      <c r="CD90" s="850"/>
      <c r="CE90" s="850"/>
      <c r="CF90" s="850"/>
      <c r="CG90" s="855"/>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9"/>
      <c r="BT91" s="850"/>
      <c r="BU91" s="850"/>
      <c r="BV91" s="850"/>
      <c r="BW91" s="850"/>
      <c r="BX91" s="850"/>
      <c r="BY91" s="850"/>
      <c r="BZ91" s="850"/>
      <c r="CA91" s="850"/>
      <c r="CB91" s="850"/>
      <c r="CC91" s="850"/>
      <c r="CD91" s="850"/>
      <c r="CE91" s="850"/>
      <c r="CF91" s="850"/>
      <c r="CG91" s="855"/>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9"/>
      <c r="BT92" s="850"/>
      <c r="BU92" s="850"/>
      <c r="BV92" s="850"/>
      <c r="BW92" s="850"/>
      <c r="BX92" s="850"/>
      <c r="BY92" s="850"/>
      <c r="BZ92" s="850"/>
      <c r="CA92" s="850"/>
      <c r="CB92" s="850"/>
      <c r="CC92" s="850"/>
      <c r="CD92" s="850"/>
      <c r="CE92" s="850"/>
      <c r="CF92" s="850"/>
      <c r="CG92" s="855"/>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9"/>
      <c r="BT93" s="850"/>
      <c r="BU93" s="850"/>
      <c r="BV93" s="850"/>
      <c r="BW93" s="850"/>
      <c r="BX93" s="850"/>
      <c r="BY93" s="850"/>
      <c r="BZ93" s="850"/>
      <c r="CA93" s="850"/>
      <c r="CB93" s="850"/>
      <c r="CC93" s="850"/>
      <c r="CD93" s="850"/>
      <c r="CE93" s="850"/>
      <c r="CF93" s="850"/>
      <c r="CG93" s="855"/>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9"/>
      <c r="BT94" s="850"/>
      <c r="BU94" s="850"/>
      <c r="BV94" s="850"/>
      <c r="BW94" s="850"/>
      <c r="BX94" s="850"/>
      <c r="BY94" s="850"/>
      <c r="BZ94" s="850"/>
      <c r="CA94" s="850"/>
      <c r="CB94" s="850"/>
      <c r="CC94" s="850"/>
      <c r="CD94" s="850"/>
      <c r="CE94" s="850"/>
      <c r="CF94" s="850"/>
      <c r="CG94" s="855"/>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9"/>
      <c r="BT95" s="850"/>
      <c r="BU95" s="850"/>
      <c r="BV95" s="850"/>
      <c r="BW95" s="850"/>
      <c r="BX95" s="850"/>
      <c r="BY95" s="850"/>
      <c r="BZ95" s="850"/>
      <c r="CA95" s="850"/>
      <c r="CB95" s="850"/>
      <c r="CC95" s="850"/>
      <c r="CD95" s="850"/>
      <c r="CE95" s="850"/>
      <c r="CF95" s="850"/>
      <c r="CG95" s="855"/>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9"/>
      <c r="BT96" s="850"/>
      <c r="BU96" s="850"/>
      <c r="BV96" s="850"/>
      <c r="BW96" s="850"/>
      <c r="BX96" s="850"/>
      <c r="BY96" s="850"/>
      <c r="BZ96" s="850"/>
      <c r="CA96" s="850"/>
      <c r="CB96" s="850"/>
      <c r="CC96" s="850"/>
      <c r="CD96" s="850"/>
      <c r="CE96" s="850"/>
      <c r="CF96" s="850"/>
      <c r="CG96" s="855"/>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9"/>
      <c r="BT97" s="850"/>
      <c r="BU97" s="850"/>
      <c r="BV97" s="850"/>
      <c r="BW97" s="850"/>
      <c r="BX97" s="850"/>
      <c r="BY97" s="850"/>
      <c r="BZ97" s="850"/>
      <c r="CA97" s="850"/>
      <c r="CB97" s="850"/>
      <c r="CC97" s="850"/>
      <c r="CD97" s="850"/>
      <c r="CE97" s="850"/>
      <c r="CF97" s="850"/>
      <c r="CG97" s="855"/>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9"/>
      <c r="BT98" s="850"/>
      <c r="BU98" s="850"/>
      <c r="BV98" s="850"/>
      <c r="BW98" s="850"/>
      <c r="BX98" s="850"/>
      <c r="BY98" s="850"/>
      <c r="BZ98" s="850"/>
      <c r="CA98" s="850"/>
      <c r="CB98" s="850"/>
      <c r="CC98" s="850"/>
      <c r="CD98" s="850"/>
      <c r="CE98" s="850"/>
      <c r="CF98" s="850"/>
      <c r="CG98" s="855"/>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9"/>
      <c r="BT99" s="850"/>
      <c r="BU99" s="850"/>
      <c r="BV99" s="850"/>
      <c r="BW99" s="850"/>
      <c r="BX99" s="850"/>
      <c r="BY99" s="850"/>
      <c r="BZ99" s="850"/>
      <c r="CA99" s="850"/>
      <c r="CB99" s="850"/>
      <c r="CC99" s="850"/>
      <c r="CD99" s="850"/>
      <c r="CE99" s="850"/>
      <c r="CF99" s="850"/>
      <c r="CG99" s="855"/>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9"/>
      <c r="BT100" s="850"/>
      <c r="BU100" s="850"/>
      <c r="BV100" s="850"/>
      <c r="BW100" s="850"/>
      <c r="BX100" s="850"/>
      <c r="BY100" s="850"/>
      <c r="BZ100" s="850"/>
      <c r="CA100" s="850"/>
      <c r="CB100" s="850"/>
      <c r="CC100" s="850"/>
      <c r="CD100" s="850"/>
      <c r="CE100" s="850"/>
      <c r="CF100" s="850"/>
      <c r="CG100" s="855"/>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9"/>
      <c r="BT101" s="850"/>
      <c r="BU101" s="850"/>
      <c r="BV101" s="850"/>
      <c r="BW101" s="850"/>
      <c r="BX101" s="850"/>
      <c r="BY101" s="850"/>
      <c r="BZ101" s="850"/>
      <c r="CA101" s="850"/>
      <c r="CB101" s="850"/>
      <c r="CC101" s="850"/>
      <c r="CD101" s="850"/>
      <c r="CE101" s="850"/>
      <c r="CF101" s="850"/>
      <c r="CG101" s="855"/>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378</v>
      </c>
      <c r="BR102" s="776" t="s">
        <v>403</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266</v>
      </c>
      <c r="CS102" s="842"/>
      <c r="CT102" s="842"/>
      <c r="CU102" s="842"/>
      <c r="CV102" s="881"/>
      <c r="CW102" s="880">
        <v>89</v>
      </c>
      <c r="CX102" s="842"/>
      <c r="CY102" s="842"/>
      <c r="CZ102" s="842"/>
      <c r="DA102" s="881"/>
      <c r="DB102" s="880"/>
      <c r="DC102" s="842"/>
      <c r="DD102" s="842"/>
      <c r="DE102" s="842"/>
      <c r="DF102" s="881"/>
      <c r="DG102" s="880"/>
      <c r="DH102" s="842"/>
      <c r="DI102" s="842"/>
      <c r="DJ102" s="842"/>
      <c r="DK102" s="881"/>
      <c r="DL102" s="880"/>
      <c r="DM102" s="842"/>
      <c r="DN102" s="842"/>
      <c r="DO102" s="842"/>
      <c r="DP102" s="881"/>
      <c r="DQ102" s="880"/>
      <c r="DR102" s="842"/>
      <c r="DS102" s="842"/>
      <c r="DT102" s="842"/>
      <c r="DU102" s="881"/>
      <c r="DV102" s="776"/>
      <c r="DW102" s="777"/>
      <c r="DX102" s="777"/>
      <c r="DY102" s="777"/>
      <c r="DZ102" s="904"/>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05" t="s">
        <v>404</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6" t="s">
        <v>405</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406</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407</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907" t="s">
        <v>408</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409</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22" customFormat="1" ht="26.25" customHeight="1" x14ac:dyDescent="0.15">
      <c r="A109" s="90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411</v>
      </c>
      <c r="AB109" s="883"/>
      <c r="AC109" s="883"/>
      <c r="AD109" s="883"/>
      <c r="AE109" s="884"/>
      <c r="AF109" s="882" t="s">
        <v>412</v>
      </c>
      <c r="AG109" s="883"/>
      <c r="AH109" s="883"/>
      <c r="AI109" s="883"/>
      <c r="AJ109" s="884"/>
      <c r="AK109" s="882" t="s">
        <v>294</v>
      </c>
      <c r="AL109" s="883"/>
      <c r="AM109" s="883"/>
      <c r="AN109" s="883"/>
      <c r="AO109" s="884"/>
      <c r="AP109" s="882" t="s">
        <v>413</v>
      </c>
      <c r="AQ109" s="883"/>
      <c r="AR109" s="883"/>
      <c r="AS109" s="883"/>
      <c r="AT109" s="885"/>
      <c r="AU109" s="90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411</v>
      </c>
      <c r="BR109" s="883"/>
      <c r="BS109" s="883"/>
      <c r="BT109" s="883"/>
      <c r="BU109" s="884"/>
      <c r="BV109" s="882" t="s">
        <v>412</v>
      </c>
      <c r="BW109" s="883"/>
      <c r="BX109" s="883"/>
      <c r="BY109" s="883"/>
      <c r="BZ109" s="884"/>
      <c r="CA109" s="882" t="s">
        <v>294</v>
      </c>
      <c r="CB109" s="883"/>
      <c r="CC109" s="883"/>
      <c r="CD109" s="883"/>
      <c r="CE109" s="884"/>
      <c r="CF109" s="903" t="s">
        <v>413</v>
      </c>
      <c r="CG109" s="903"/>
      <c r="CH109" s="903"/>
      <c r="CI109" s="903"/>
      <c r="CJ109" s="903"/>
      <c r="CK109" s="882"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411</v>
      </c>
      <c r="DH109" s="883"/>
      <c r="DI109" s="883"/>
      <c r="DJ109" s="883"/>
      <c r="DK109" s="884"/>
      <c r="DL109" s="882" t="s">
        <v>412</v>
      </c>
      <c r="DM109" s="883"/>
      <c r="DN109" s="883"/>
      <c r="DO109" s="883"/>
      <c r="DP109" s="884"/>
      <c r="DQ109" s="882" t="s">
        <v>294</v>
      </c>
      <c r="DR109" s="883"/>
      <c r="DS109" s="883"/>
      <c r="DT109" s="883"/>
      <c r="DU109" s="884"/>
      <c r="DV109" s="882" t="s">
        <v>413</v>
      </c>
      <c r="DW109" s="883"/>
      <c r="DX109" s="883"/>
      <c r="DY109" s="883"/>
      <c r="DZ109" s="885"/>
    </row>
    <row r="110" spans="1:131" s="222" customFormat="1" ht="26.25" customHeight="1" x14ac:dyDescent="0.15">
      <c r="A110" s="886" t="s">
        <v>415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211965</v>
      </c>
      <c r="AB110" s="890"/>
      <c r="AC110" s="890"/>
      <c r="AD110" s="890"/>
      <c r="AE110" s="891"/>
      <c r="AF110" s="892">
        <v>207926</v>
      </c>
      <c r="AG110" s="890"/>
      <c r="AH110" s="890"/>
      <c r="AI110" s="890"/>
      <c r="AJ110" s="891"/>
      <c r="AK110" s="892">
        <v>198096</v>
      </c>
      <c r="AL110" s="890"/>
      <c r="AM110" s="890"/>
      <c r="AN110" s="890"/>
      <c r="AO110" s="891"/>
      <c r="AP110" s="893">
        <v>8.1</v>
      </c>
      <c r="AQ110" s="894"/>
      <c r="AR110" s="894"/>
      <c r="AS110" s="894"/>
      <c r="AT110" s="895"/>
      <c r="AU110" s="896" t="s">
        <v>69</v>
      </c>
      <c r="AV110" s="897"/>
      <c r="AW110" s="897"/>
      <c r="AX110" s="897"/>
      <c r="AY110" s="897"/>
      <c r="AZ110" s="919" t="s">
        <v>416</v>
      </c>
      <c r="BA110" s="887"/>
      <c r="BB110" s="887"/>
      <c r="BC110" s="887"/>
      <c r="BD110" s="887"/>
      <c r="BE110" s="887"/>
      <c r="BF110" s="887"/>
      <c r="BG110" s="887"/>
      <c r="BH110" s="887"/>
      <c r="BI110" s="887"/>
      <c r="BJ110" s="887"/>
      <c r="BK110" s="887"/>
      <c r="BL110" s="887"/>
      <c r="BM110" s="887"/>
      <c r="BN110" s="887"/>
      <c r="BO110" s="887"/>
      <c r="BP110" s="888"/>
      <c r="BQ110" s="920">
        <v>1827781</v>
      </c>
      <c r="BR110" s="921"/>
      <c r="BS110" s="921"/>
      <c r="BT110" s="921"/>
      <c r="BU110" s="921"/>
      <c r="BV110" s="921">
        <v>1652946</v>
      </c>
      <c r="BW110" s="921"/>
      <c r="BX110" s="921"/>
      <c r="BY110" s="921"/>
      <c r="BZ110" s="921"/>
      <c r="CA110" s="921">
        <v>1577371</v>
      </c>
      <c r="CB110" s="921"/>
      <c r="CC110" s="921"/>
      <c r="CD110" s="921"/>
      <c r="CE110" s="921"/>
      <c r="CF110" s="934">
        <v>64.400000000000006</v>
      </c>
      <c r="CG110" s="935"/>
      <c r="CH110" s="935"/>
      <c r="CI110" s="935"/>
      <c r="CJ110" s="935"/>
      <c r="CK110" s="936" t="s">
        <v>417</v>
      </c>
      <c r="CL110" s="937"/>
      <c r="CM110" s="919" t="s">
        <v>418</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920" t="s">
        <v>122</v>
      </c>
      <c r="DH110" s="921"/>
      <c r="DI110" s="921"/>
      <c r="DJ110" s="921"/>
      <c r="DK110" s="921"/>
      <c r="DL110" s="921" t="s">
        <v>122</v>
      </c>
      <c r="DM110" s="921"/>
      <c r="DN110" s="921"/>
      <c r="DO110" s="921"/>
      <c r="DP110" s="921"/>
      <c r="DQ110" s="921" t="s">
        <v>122</v>
      </c>
      <c r="DR110" s="921"/>
      <c r="DS110" s="921"/>
      <c r="DT110" s="921"/>
      <c r="DU110" s="921"/>
      <c r="DV110" s="922" t="s">
        <v>122</v>
      </c>
      <c r="DW110" s="922"/>
      <c r="DX110" s="922"/>
      <c r="DY110" s="922"/>
      <c r="DZ110" s="923"/>
    </row>
    <row r="111" spans="1:131" s="222" customFormat="1" ht="26.25" customHeight="1" x14ac:dyDescent="0.15">
      <c r="A111" s="924" t="s">
        <v>419</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t="s">
        <v>122</v>
      </c>
      <c r="AB111" s="928"/>
      <c r="AC111" s="928"/>
      <c r="AD111" s="928"/>
      <c r="AE111" s="929"/>
      <c r="AF111" s="930" t="s">
        <v>122</v>
      </c>
      <c r="AG111" s="928"/>
      <c r="AH111" s="928"/>
      <c r="AI111" s="928"/>
      <c r="AJ111" s="929"/>
      <c r="AK111" s="930" t="s">
        <v>122</v>
      </c>
      <c r="AL111" s="928"/>
      <c r="AM111" s="928"/>
      <c r="AN111" s="928"/>
      <c r="AO111" s="929"/>
      <c r="AP111" s="931" t="s">
        <v>122</v>
      </c>
      <c r="AQ111" s="932"/>
      <c r="AR111" s="932"/>
      <c r="AS111" s="932"/>
      <c r="AT111" s="933"/>
      <c r="AU111" s="898"/>
      <c r="AV111" s="899"/>
      <c r="AW111" s="899"/>
      <c r="AX111" s="899"/>
      <c r="AY111" s="899"/>
      <c r="AZ111" s="912" t="s">
        <v>420</v>
      </c>
      <c r="BA111" s="913"/>
      <c r="BB111" s="913"/>
      <c r="BC111" s="913"/>
      <c r="BD111" s="913"/>
      <c r="BE111" s="913"/>
      <c r="BF111" s="913"/>
      <c r="BG111" s="913"/>
      <c r="BH111" s="913"/>
      <c r="BI111" s="913"/>
      <c r="BJ111" s="913"/>
      <c r="BK111" s="913"/>
      <c r="BL111" s="913"/>
      <c r="BM111" s="913"/>
      <c r="BN111" s="913"/>
      <c r="BO111" s="913"/>
      <c r="BP111" s="914"/>
      <c r="BQ111" s="915" t="s">
        <v>122</v>
      </c>
      <c r="BR111" s="916"/>
      <c r="BS111" s="916"/>
      <c r="BT111" s="916"/>
      <c r="BU111" s="916"/>
      <c r="BV111" s="916" t="s">
        <v>122</v>
      </c>
      <c r="BW111" s="916"/>
      <c r="BX111" s="916"/>
      <c r="BY111" s="916"/>
      <c r="BZ111" s="916"/>
      <c r="CA111" s="916" t="s">
        <v>122</v>
      </c>
      <c r="CB111" s="916"/>
      <c r="CC111" s="916"/>
      <c r="CD111" s="916"/>
      <c r="CE111" s="916"/>
      <c r="CF111" s="910" t="s">
        <v>122</v>
      </c>
      <c r="CG111" s="911"/>
      <c r="CH111" s="911"/>
      <c r="CI111" s="911"/>
      <c r="CJ111" s="911"/>
      <c r="CK111" s="938"/>
      <c r="CL111" s="939"/>
      <c r="CM111" s="912" t="s">
        <v>421</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122</v>
      </c>
      <c r="DH111" s="916"/>
      <c r="DI111" s="916"/>
      <c r="DJ111" s="916"/>
      <c r="DK111" s="916"/>
      <c r="DL111" s="916" t="s">
        <v>122</v>
      </c>
      <c r="DM111" s="916"/>
      <c r="DN111" s="916"/>
      <c r="DO111" s="916"/>
      <c r="DP111" s="916"/>
      <c r="DQ111" s="916" t="s">
        <v>122</v>
      </c>
      <c r="DR111" s="916"/>
      <c r="DS111" s="916"/>
      <c r="DT111" s="916"/>
      <c r="DU111" s="916"/>
      <c r="DV111" s="917" t="s">
        <v>122</v>
      </c>
      <c r="DW111" s="917"/>
      <c r="DX111" s="917"/>
      <c r="DY111" s="917"/>
      <c r="DZ111" s="918"/>
    </row>
    <row r="112" spans="1:131" s="222" customFormat="1" ht="26.25" customHeight="1" x14ac:dyDescent="0.15">
      <c r="A112" s="942" t="s">
        <v>422</v>
      </c>
      <c r="B112" s="943"/>
      <c r="C112" s="913" t="s">
        <v>423</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48" t="s">
        <v>122</v>
      </c>
      <c r="AB112" s="949"/>
      <c r="AC112" s="949"/>
      <c r="AD112" s="949"/>
      <c r="AE112" s="950"/>
      <c r="AF112" s="951" t="s">
        <v>122</v>
      </c>
      <c r="AG112" s="949"/>
      <c r="AH112" s="949"/>
      <c r="AI112" s="949"/>
      <c r="AJ112" s="950"/>
      <c r="AK112" s="951" t="s">
        <v>122</v>
      </c>
      <c r="AL112" s="949"/>
      <c r="AM112" s="949"/>
      <c r="AN112" s="949"/>
      <c r="AO112" s="950"/>
      <c r="AP112" s="952" t="s">
        <v>122</v>
      </c>
      <c r="AQ112" s="953"/>
      <c r="AR112" s="953"/>
      <c r="AS112" s="953"/>
      <c r="AT112" s="954"/>
      <c r="AU112" s="898"/>
      <c r="AV112" s="899"/>
      <c r="AW112" s="899"/>
      <c r="AX112" s="899"/>
      <c r="AY112" s="899"/>
      <c r="AZ112" s="912" t="s">
        <v>424</v>
      </c>
      <c r="BA112" s="913"/>
      <c r="BB112" s="913"/>
      <c r="BC112" s="913"/>
      <c r="BD112" s="913"/>
      <c r="BE112" s="913"/>
      <c r="BF112" s="913"/>
      <c r="BG112" s="913"/>
      <c r="BH112" s="913"/>
      <c r="BI112" s="913"/>
      <c r="BJ112" s="913"/>
      <c r="BK112" s="913"/>
      <c r="BL112" s="913"/>
      <c r="BM112" s="913"/>
      <c r="BN112" s="913"/>
      <c r="BO112" s="913"/>
      <c r="BP112" s="914"/>
      <c r="BQ112" s="915">
        <v>2868200</v>
      </c>
      <c r="BR112" s="916"/>
      <c r="BS112" s="916"/>
      <c r="BT112" s="916"/>
      <c r="BU112" s="916"/>
      <c r="BV112" s="916">
        <v>2610016</v>
      </c>
      <c r="BW112" s="916"/>
      <c r="BX112" s="916"/>
      <c r="BY112" s="916"/>
      <c r="BZ112" s="916"/>
      <c r="CA112" s="916">
        <v>2392867</v>
      </c>
      <c r="CB112" s="916"/>
      <c r="CC112" s="916"/>
      <c r="CD112" s="916"/>
      <c r="CE112" s="916"/>
      <c r="CF112" s="910">
        <v>97.7</v>
      </c>
      <c r="CG112" s="911"/>
      <c r="CH112" s="911"/>
      <c r="CI112" s="911"/>
      <c r="CJ112" s="911"/>
      <c r="CK112" s="938"/>
      <c r="CL112" s="939"/>
      <c r="CM112" s="912" t="s">
        <v>425</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t="s">
        <v>122</v>
      </c>
      <c r="DH112" s="916"/>
      <c r="DI112" s="916"/>
      <c r="DJ112" s="916"/>
      <c r="DK112" s="916"/>
      <c r="DL112" s="916" t="s">
        <v>122</v>
      </c>
      <c r="DM112" s="916"/>
      <c r="DN112" s="916"/>
      <c r="DO112" s="916"/>
      <c r="DP112" s="916"/>
      <c r="DQ112" s="916" t="s">
        <v>122</v>
      </c>
      <c r="DR112" s="916"/>
      <c r="DS112" s="916"/>
      <c r="DT112" s="916"/>
      <c r="DU112" s="916"/>
      <c r="DV112" s="917" t="s">
        <v>122</v>
      </c>
      <c r="DW112" s="917"/>
      <c r="DX112" s="917"/>
      <c r="DY112" s="917"/>
      <c r="DZ112" s="918"/>
    </row>
    <row r="113" spans="1:130" s="222" customFormat="1" ht="26.25" customHeight="1" x14ac:dyDescent="0.15">
      <c r="A113" s="944"/>
      <c r="B113" s="945"/>
      <c r="C113" s="913" t="s">
        <v>426</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27">
        <v>351595</v>
      </c>
      <c r="AB113" s="928"/>
      <c r="AC113" s="928"/>
      <c r="AD113" s="928"/>
      <c r="AE113" s="929"/>
      <c r="AF113" s="930">
        <v>335361</v>
      </c>
      <c r="AG113" s="928"/>
      <c r="AH113" s="928"/>
      <c r="AI113" s="928"/>
      <c r="AJ113" s="929"/>
      <c r="AK113" s="930">
        <v>320276</v>
      </c>
      <c r="AL113" s="928"/>
      <c r="AM113" s="928"/>
      <c r="AN113" s="928"/>
      <c r="AO113" s="929"/>
      <c r="AP113" s="931">
        <v>13.1</v>
      </c>
      <c r="AQ113" s="932"/>
      <c r="AR113" s="932"/>
      <c r="AS113" s="932"/>
      <c r="AT113" s="933"/>
      <c r="AU113" s="898"/>
      <c r="AV113" s="899"/>
      <c r="AW113" s="899"/>
      <c r="AX113" s="899"/>
      <c r="AY113" s="899"/>
      <c r="AZ113" s="912" t="s">
        <v>427</v>
      </c>
      <c r="BA113" s="913"/>
      <c r="BB113" s="913"/>
      <c r="BC113" s="913"/>
      <c r="BD113" s="913"/>
      <c r="BE113" s="913"/>
      <c r="BF113" s="913"/>
      <c r="BG113" s="913"/>
      <c r="BH113" s="913"/>
      <c r="BI113" s="913"/>
      <c r="BJ113" s="913"/>
      <c r="BK113" s="913"/>
      <c r="BL113" s="913"/>
      <c r="BM113" s="913"/>
      <c r="BN113" s="913"/>
      <c r="BO113" s="913"/>
      <c r="BP113" s="914"/>
      <c r="BQ113" s="915">
        <v>296536</v>
      </c>
      <c r="BR113" s="916"/>
      <c r="BS113" s="916"/>
      <c r="BT113" s="916"/>
      <c r="BU113" s="916"/>
      <c r="BV113" s="916">
        <v>263305</v>
      </c>
      <c r="BW113" s="916"/>
      <c r="BX113" s="916"/>
      <c r="BY113" s="916"/>
      <c r="BZ113" s="916"/>
      <c r="CA113" s="916">
        <v>226750</v>
      </c>
      <c r="CB113" s="916"/>
      <c r="CC113" s="916"/>
      <c r="CD113" s="916"/>
      <c r="CE113" s="916"/>
      <c r="CF113" s="910">
        <v>9.3000000000000007</v>
      </c>
      <c r="CG113" s="911"/>
      <c r="CH113" s="911"/>
      <c r="CI113" s="911"/>
      <c r="CJ113" s="911"/>
      <c r="CK113" s="938"/>
      <c r="CL113" s="939"/>
      <c r="CM113" s="912" t="s">
        <v>428</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48" t="s">
        <v>122</v>
      </c>
      <c r="DH113" s="949"/>
      <c r="DI113" s="949"/>
      <c r="DJ113" s="949"/>
      <c r="DK113" s="950"/>
      <c r="DL113" s="951" t="s">
        <v>122</v>
      </c>
      <c r="DM113" s="949"/>
      <c r="DN113" s="949"/>
      <c r="DO113" s="949"/>
      <c r="DP113" s="950"/>
      <c r="DQ113" s="951" t="s">
        <v>122</v>
      </c>
      <c r="DR113" s="949"/>
      <c r="DS113" s="949"/>
      <c r="DT113" s="949"/>
      <c r="DU113" s="950"/>
      <c r="DV113" s="952" t="s">
        <v>122</v>
      </c>
      <c r="DW113" s="953"/>
      <c r="DX113" s="953"/>
      <c r="DY113" s="953"/>
      <c r="DZ113" s="954"/>
    </row>
    <row r="114" spans="1:130" s="222" customFormat="1" ht="26.25" customHeight="1" x14ac:dyDescent="0.15">
      <c r="A114" s="944"/>
      <c r="B114" s="945"/>
      <c r="C114" s="913" t="s">
        <v>429</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48">
        <v>35229</v>
      </c>
      <c r="AB114" s="949"/>
      <c r="AC114" s="949"/>
      <c r="AD114" s="949"/>
      <c r="AE114" s="950"/>
      <c r="AF114" s="951">
        <v>38356</v>
      </c>
      <c r="AG114" s="949"/>
      <c r="AH114" s="949"/>
      <c r="AI114" s="949"/>
      <c r="AJ114" s="950"/>
      <c r="AK114" s="951">
        <v>37067</v>
      </c>
      <c r="AL114" s="949"/>
      <c r="AM114" s="949"/>
      <c r="AN114" s="949"/>
      <c r="AO114" s="950"/>
      <c r="AP114" s="952">
        <v>1.5</v>
      </c>
      <c r="AQ114" s="953"/>
      <c r="AR114" s="953"/>
      <c r="AS114" s="953"/>
      <c r="AT114" s="954"/>
      <c r="AU114" s="898"/>
      <c r="AV114" s="899"/>
      <c r="AW114" s="899"/>
      <c r="AX114" s="899"/>
      <c r="AY114" s="899"/>
      <c r="AZ114" s="912" t="s">
        <v>430</v>
      </c>
      <c r="BA114" s="913"/>
      <c r="BB114" s="913"/>
      <c r="BC114" s="913"/>
      <c r="BD114" s="913"/>
      <c r="BE114" s="913"/>
      <c r="BF114" s="913"/>
      <c r="BG114" s="913"/>
      <c r="BH114" s="913"/>
      <c r="BI114" s="913"/>
      <c r="BJ114" s="913"/>
      <c r="BK114" s="913"/>
      <c r="BL114" s="913"/>
      <c r="BM114" s="913"/>
      <c r="BN114" s="913"/>
      <c r="BO114" s="913"/>
      <c r="BP114" s="914"/>
      <c r="BQ114" s="915">
        <v>1234337</v>
      </c>
      <c r="BR114" s="916"/>
      <c r="BS114" s="916"/>
      <c r="BT114" s="916"/>
      <c r="BU114" s="916"/>
      <c r="BV114" s="916">
        <v>1236684</v>
      </c>
      <c r="BW114" s="916"/>
      <c r="BX114" s="916"/>
      <c r="BY114" s="916"/>
      <c r="BZ114" s="916"/>
      <c r="CA114" s="916">
        <v>1250678</v>
      </c>
      <c r="CB114" s="916"/>
      <c r="CC114" s="916"/>
      <c r="CD114" s="916"/>
      <c r="CE114" s="916"/>
      <c r="CF114" s="910">
        <v>51.1</v>
      </c>
      <c r="CG114" s="911"/>
      <c r="CH114" s="911"/>
      <c r="CI114" s="911"/>
      <c r="CJ114" s="911"/>
      <c r="CK114" s="938"/>
      <c r="CL114" s="939"/>
      <c r="CM114" s="912" t="s">
        <v>431</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48" t="s">
        <v>122</v>
      </c>
      <c r="DH114" s="949"/>
      <c r="DI114" s="949"/>
      <c r="DJ114" s="949"/>
      <c r="DK114" s="950"/>
      <c r="DL114" s="951" t="s">
        <v>122</v>
      </c>
      <c r="DM114" s="949"/>
      <c r="DN114" s="949"/>
      <c r="DO114" s="949"/>
      <c r="DP114" s="950"/>
      <c r="DQ114" s="951" t="s">
        <v>122</v>
      </c>
      <c r="DR114" s="949"/>
      <c r="DS114" s="949"/>
      <c r="DT114" s="949"/>
      <c r="DU114" s="950"/>
      <c r="DV114" s="952" t="s">
        <v>122</v>
      </c>
      <c r="DW114" s="953"/>
      <c r="DX114" s="953"/>
      <c r="DY114" s="953"/>
      <c r="DZ114" s="954"/>
    </row>
    <row r="115" spans="1:130" s="222" customFormat="1" ht="26.25" customHeight="1" x14ac:dyDescent="0.15">
      <c r="A115" s="944"/>
      <c r="B115" s="945"/>
      <c r="C115" s="913" t="s">
        <v>432</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27" t="s">
        <v>122</v>
      </c>
      <c r="AB115" s="928"/>
      <c r="AC115" s="928"/>
      <c r="AD115" s="928"/>
      <c r="AE115" s="929"/>
      <c r="AF115" s="930" t="s">
        <v>122</v>
      </c>
      <c r="AG115" s="928"/>
      <c r="AH115" s="928"/>
      <c r="AI115" s="928"/>
      <c r="AJ115" s="929"/>
      <c r="AK115" s="930" t="s">
        <v>122</v>
      </c>
      <c r="AL115" s="928"/>
      <c r="AM115" s="928"/>
      <c r="AN115" s="928"/>
      <c r="AO115" s="929"/>
      <c r="AP115" s="931" t="s">
        <v>122</v>
      </c>
      <c r="AQ115" s="932"/>
      <c r="AR115" s="932"/>
      <c r="AS115" s="932"/>
      <c r="AT115" s="933"/>
      <c r="AU115" s="898"/>
      <c r="AV115" s="899"/>
      <c r="AW115" s="899"/>
      <c r="AX115" s="899"/>
      <c r="AY115" s="899"/>
      <c r="AZ115" s="912" t="s">
        <v>433</v>
      </c>
      <c r="BA115" s="913"/>
      <c r="BB115" s="913"/>
      <c r="BC115" s="913"/>
      <c r="BD115" s="913"/>
      <c r="BE115" s="913"/>
      <c r="BF115" s="913"/>
      <c r="BG115" s="913"/>
      <c r="BH115" s="913"/>
      <c r="BI115" s="913"/>
      <c r="BJ115" s="913"/>
      <c r="BK115" s="913"/>
      <c r="BL115" s="913"/>
      <c r="BM115" s="913"/>
      <c r="BN115" s="913"/>
      <c r="BO115" s="913"/>
      <c r="BP115" s="914"/>
      <c r="BQ115" s="915" t="s">
        <v>122</v>
      </c>
      <c r="BR115" s="916"/>
      <c r="BS115" s="916"/>
      <c r="BT115" s="916"/>
      <c r="BU115" s="916"/>
      <c r="BV115" s="916" t="s">
        <v>122</v>
      </c>
      <c r="BW115" s="916"/>
      <c r="BX115" s="916"/>
      <c r="BY115" s="916"/>
      <c r="BZ115" s="916"/>
      <c r="CA115" s="916" t="s">
        <v>122</v>
      </c>
      <c r="CB115" s="916"/>
      <c r="CC115" s="916"/>
      <c r="CD115" s="916"/>
      <c r="CE115" s="916"/>
      <c r="CF115" s="910" t="s">
        <v>122</v>
      </c>
      <c r="CG115" s="911"/>
      <c r="CH115" s="911"/>
      <c r="CI115" s="911"/>
      <c r="CJ115" s="911"/>
      <c r="CK115" s="938"/>
      <c r="CL115" s="939"/>
      <c r="CM115" s="912" t="s">
        <v>434</v>
      </c>
      <c r="CN115" s="913"/>
      <c r="CO115" s="913"/>
      <c r="CP115" s="913"/>
      <c r="CQ115" s="913"/>
      <c r="CR115" s="913"/>
      <c r="CS115" s="913"/>
      <c r="CT115" s="913"/>
      <c r="CU115" s="913"/>
      <c r="CV115" s="913"/>
      <c r="CW115" s="913"/>
      <c r="CX115" s="913"/>
      <c r="CY115" s="913"/>
      <c r="CZ115" s="913"/>
      <c r="DA115" s="913"/>
      <c r="DB115" s="913"/>
      <c r="DC115" s="913"/>
      <c r="DD115" s="913"/>
      <c r="DE115" s="913"/>
      <c r="DF115" s="914"/>
      <c r="DG115" s="948" t="s">
        <v>122</v>
      </c>
      <c r="DH115" s="949"/>
      <c r="DI115" s="949"/>
      <c r="DJ115" s="949"/>
      <c r="DK115" s="950"/>
      <c r="DL115" s="951" t="s">
        <v>122</v>
      </c>
      <c r="DM115" s="949"/>
      <c r="DN115" s="949"/>
      <c r="DO115" s="949"/>
      <c r="DP115" s="950"/>
      <c r="DQ115" s="951" t="s">
        <v>122</v>
      </c>
      <c r="DR115" s="949"/>
      <c r="DS115" s="949"/>
      <c r="DT115" s="949"/>
      <c r="DU115" s="950"/>
      <c r="DV115" s="952" t="s">
        <v>122</v>
      </c>
      <c r="DW115" s="953"/>
      <c r="DX115" s="953"/>
      <c r="DY115" s="953"/>
      <c r="DZ115" s="954"/>
    </row>
    <row r="116" spans="1:130" s="222" customFormat="1" ht="26.25" customHeight="1" x14ac:dyDescent="0.15">
      <c r="A116" s="946"/>
      <c r="B116" s="947"/>
      <c r="C116" s="955" t="s">
        <v>435</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8" t="s">
        <v>122</v>
      </c>
      <c r="AB116" s="949"/>
      <c r="AC116" s="949"/>
      <c r="AD116" s="949"/>
      <c r="AE116" s="950"/>
      <c r="AF116" s="951" t="s">
        <v>122</v>
      </c>
      <c r="AG116" s="949"/>
      <c r="AH116" s="949"/>
      <c r="AI116" s="949"/>
      <c r="AJ116" s="950"/>
      <c r="AK116" s="951" t="s">
        <v>122</v>
      </c>
      <c r="AL116" s="949"/>
      <c r="AM116" s="949"/>
      <c r="AN116" s="949"/>
      <c r="AO116" s="950"/>
      <c r="AP116" s="952" t="s">
        <v>122</v>
      </c>
      <c r="AQ116" s="953"/>
      <c r="AR116" s="953"/>
      <c r="AS116" s="953"/>
      <c r="AT116" s="954"/>
      <c r="AU116" s="898"/>
      <c r="AV116" s="899"/>
      <c r="AW116" s="899"/>
      <c r="AX116" s="899"/>
      <c r="AY116" s="899"/>
      <c r="AZ116" s="957" t="s">
        <v>436</v>
      </c>
      <c r="BA116" s="958"/>
      <c r="BB116" s="958"/>
      <c r="BC116" s="958"/>
      <c r="BD116" s="958"/>
      <c r="BE116" s="958"/>
      <c r="BF116" s="958"/>
      <c r="BG116" s="958"/>
      <c r="BH116" s="958"/>
      <c r="BI116" s="958"/>
      <c r="BJ116" s="958"/>
      <c r="BK116" s="958"/>
      <c r="BL116" s="958"/>
      <c r="BM116" s="958"/>
      <c r="BN116" s="958"/>
      <c r="BO116" s="958"/>
      <c r="BP116" s="959"/>
      <c r="BQ116" s="915" t="s">
        <v>122</v>
      </c>
      <c r="BR116" s="916"/>
      <c r="BS116" s="916"/>
      <c r="BT116" s="916"/>
      <c r="BU116" s="916"/>
      <c r="BV116" s="916" t="s">
        <v>122</v>
      </c>
      <c r="BW116" s="916"/>
      <c r="BX116" s="916"/>
      <c r="BY116" s="916"/>
      <c r="BZ116" s="916"/>
      <c r="CA116" s="916" t="s">
        <v>122</v>
      </c>
      <c r="CB116" s="916"/>
      <c r="CC116" s="916"/>
      <c r="CD116" s="916"/>
      <c r="CE116" s="916"/>
      <c r="CF116" s="910" t="s">
        <v>122</v>
      </c>
      <c r="CG116" s="911"/>
      <c r="CH116" s="911"/>
      <c r="CI116" s="911"/>
      <c r="CJ116" s="911"/>
      <c r="CK116" s="938"/>
      <c r="CL116" s="939"/>
      <c r="CM116" s="912" t="s">
        <v>437</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48" t="s">
        <v>122</v>
      </c>
      <c r="DH116" s="949"/>
      <c r="DI116" s="949"/>
      <c r="DJ116" s="949"/>
      <c r="DK116" s="950"/>
      <c r="DL116" s="951" t="s">
        <v>122</v>
      </c>
      <c r="DM116" s="949"/>
      <c r="DN116" s="949"/>
      <c r="DO116" s="949"/>
      <c r="DP116" s="950"/>
      <c r="DQ116" s="951" t="s">
        <v>122</v>
      </c>
      <c r="DR116" s="949"/>
      <c r="DS116" s="949"/>
      <c r="DT116" s="949"/>
      <c r="DU116" s="950"/>
      <c r="DV116" s="952" t="s">
        <v>122</v>
      </c>
      <c r="DW116" s="953"/>
      <c r="DX116" s="953"/>
      <c r="DY116" s="953"/>
      <c r="DZ116" s="954"/>
    </row>
    <row r="117" spans="1:130" s="222" customFormat="1" ht="26.25" customHeight="1" x14ac:dyDescent="0.15">
      <c r="A117" s="90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67" t="s">
        <v>438</v>
      </c>
      <c r="Z117" s="884"/>
      <c r="AA117" s="968">
        <v>598789</v>
      </c>
      <c r="AB117" s="969"/>
      <c r="AC117" s="969"/>
      <c r="AD117" s="969"/>
      <c r="AE117" s="970"/>
      <c r="AF117" s="971">
        <v>581643</v>
      </c>
      <c r="AG117" s="969"/>
      <c r="AH117" s="969"/>
      <c r="AI117" s="969"/>
      <c r="AJ117" s="970"/>
      <c r="AK117" s="971">
        <v>555439</v>
      </c>
      <c r="AL117" s="969"/>
      <c r="AM117" s="969"/>
      <c r="AN117" s="969"/>
      <c r="AO117" s="970"/>
      <c r="AP117" s="972"/>
      <c r="AQ117" s="973"/>
      <c r="AR117" s="973"/>
      <c r="AS117" s="973"/>
      <c r="AT117" s="974"/>
      <c r="AU117" s="898"/>
      <c r="AV117" s="899"/>
      <c r="AW117" s="899"/>
      <c r="AX117" s="899"/>
      <c r="AY117" s="899"/>
      <c r="AZ117" s="964" t="s">
        <v>439</v>
      </c>
      <c r="BA117" s="965"/>
      <c r="BB117" s="965"/>
      <c r="BC117" s="965"/>
      <c r="BD117" s="965"/>
      <c r="BE117" s="965"/>
      <c r="BF117" s="965"/>
      <c r="BG117" s="965"/>
      <c r="BH117" s="965"/>
      <c r="BI117" s="965"/>
      <c r="BJ117" s="965"/>
      <c r="BK117" s="965"/>
      <c r="BL117" s="965"/>
      <c r="BM117" s="965"/>
      <c r="BN117" s="965"/>
      <c r="BO117" s="965"/>
      <c r="BP117" s="966"/>
      <c r="BQ117" s="915" t="s">
        <v>122</v>
      </c>
      <c r="BR117" s="916"/>
      <c r="BS117" s="916"/>
      <c r="BT117" s="916"/>
      <c r="BU117" s="916"/>
      <c r="BV117" s="916" t="s">
        <v>122</v>
      </c>
      <c r="BW117" s="916"/>
      <c r="BX117" s="916"/>
      <c r="BY117" s="916"/>
      <c r="BZ117" s="916"/>
      <c r="CA117" s="916" t="s">
        <v>122</v>
      </c>
      <c r="CB117" s="916"/>
      <c r="CC117" s="916"/>
      <c r="CD117" s="916"/>
      <c r="CE117" s="916"/>
      <c r="CF117" s="910" t="s">
        <v>122</v>
      </c>
      <c r="CG117" s="911"/>
      <c r="CH117" s="911"/>
      <c r="CI117" s="911"/>
      <c r="CJ117" s="911"/>
      <c r="CK117" s="938"/>
      <c r="CL117" s="939"/>
      <c r="CM117" s="912" t="s">
        <v>440</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48" t="s">
        <v>122</v>
      </c>
      <c r="DH117" s="949"/>
      <c r="DI117" s="949"/>
      <c r="DJ117" s="949"/>
      <c r="DK117" s="950"/>
      <c r="DL117" s="951" t="s">
        <v>122</v>
      </c>
      <c r="DM117" s="949"/>
      <c r="DN117" s="949"/>
      <c r="DO117" s="949"/>
      <c r="DP117" s="950"/>
      <c r="DQ117" s="951" t="s">
        <v>122</v>
      </c>
      <c r="DR117" s="949"/>
      <c r="DS117" s="949"/>
      <c r="DT117" s="949"/>
      <c r="DU117" s="950"/>
      <c r="DV117" s="952" t="s">
        <v>122</v>
      </c>
      <c r="DW117" s="953"/>
      <c r="DX117" s="953"/>
      <c r="DY117" s="953"/>
      <c r="DZ117" s="954"/>
    </row>
    <row r="118" spans="1:130" s="222" customFormat="1" ht="26.25" customHeight="1" x14ac:dyDescent="0.15">
      <c r="A118" s="90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411</v>
      </c>
      <c r="AB118" s="883"/>
      <c r="AC118" s="883"/>
      <c r="AD118" s="883"/>
      <c r="AE118" s="884"/>
      <c r="AF118" s="882" t="s">
        <v>412</v>
      </c>
      <c r="AG118" s="883"/>
      <c r="AH118" s="883"/>
      <c r="AI118" s="883"/>
      <c r="AJ118" s="884"/>
      <c r="AK118" s="882" t="s">
        <v>294</v>
      </c>
      <c r="AL118" s="883"/>
      <c r="AM118" s="883"/>
      <c r="AN118" s="883"/>
      <c r="AO118" s="884"/>
      <c r="AP118" s="960" t="s">
        <v>413</v>
      </c>
      <c r="AQ118" s="961"/>
      <c r="AR118" s="961"/>
      <c r="AS118" s="961"/>
      <c r="AT118" s="962"/>
      <c r="AU118" s="898"/>
      <c r="AV118" s="899"/>
      <c r="AW118" s="899"/>
      <c r="AX118" s="899"/>
      <c r="AY118" s="899"/>
      <c r="AZ118" s="963" t="s">
        <v>441</v>
      </c>
      <c r="BA118" s="955"/>
      <c r="BB118" s="955"/>
      <c r="BC118" s="955"/>
      <c r="BD118" s="955"/>
      <c r="BE118" s="955"/>
      <c r="BF118" s="955"/>
      <c r="BG118" s="955"/>
      <c r="BH118" s="955"/>
      <c r="BI118" s="955"/>
      <c r="BJ118" s="955"/>
      <c r="BK118" s="955"/>
      <c r="BL118" s="955"/>
      <c r="BM118" s="955"/>
      <c r="BN118" s="955"/>
      <c r="BO118" s="955"/>
      <c r="BP118" s="956"/>
      <c r="BQ118" s="989" t="s">
        <v>122</v>
      </c>
      <c r="BR118" s="990"/>
      <c r="BS118" s="990"/>
      <c r="BT118" s="990"/>
      <c r="BU118" s="990"/>
      <c r="BV118" s="990" t="s">
        <v>122</v>
      </c>
      <c r="BW118" s="990"/>
      <c r="BX118" s="990"/>
      <c r="BY118" s="990"/>
      <c r="BZ118" s="990"/>
      <c r="CA118" s="990" t="s">
        <v>122</v>
      </c>
      <c r="CB118" s="990"/>
      <c r="CC118" s="990"/>
      <c r="CD118" s="990"/>
      <c r="CE118" s="990"/>
      <c r="CF118" s="910" t="s">
        <v>122</v>
      </c>
      <c r="CG118" s="911"/>
      <c r="CH118" s="911"/>
      <c r="CI118" s="911"/>
      <c r="CJ118" s="911"/>
      <c r="CK118" s="938"/>
      <c r="CL118" s="939"/>
      <c r="CM118" s="912" t="s">
        <v>442</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48" t="s">
        <v>122</v>
      </c>
      <c r="DH118" s="949"/>
      <c r="DI118" s="949"/>
      <c r="DJ118" s="949"/>
      <c r="DK118" s="950"/>
      <c r="DL118" s="951" t="s">
        <v>122</v>
      </c>
      <c r="DM118" s="949"/>
      <c r="DN118" s="949"/>
      <c r="DO118" s="949"/>
      <c r="DP118" s="950"/>
      <c r="DQ118" s="951" t="s">
        <v>122</v>
      </c>
      <c r="DR118" s="949"/>
      <c r="DS118" s="949"/>
      <c r="DT118" s="949"/>
      <c r="DU118" s="950"/>
      <c r="DV118" s="952" t="s">
        <v>122</v>
      </c>
      <c r="DW118" s="953"/>
      <c r="DX118" s="953"/>
      <c r="DY118" s="953"/>
      <c r="DZ118" s="954"/>
    </row>
    <row r="119" spans="1:130" s="222" customFormat="1" ht="26.25" customHeight="1" x14ac:dyDescent="0.15">
      <c r="A119" s="1046" t="s">
        <v>417</v>
      </c>
      <c r="B119" s="937"/>
      <c r="C119" s="919" t="s">
        <v>418</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00"/>
      <c r="AV119" s="901"/>
      <c r="AW119" s="901"/>
      <c r="AX119" s="901"/>
      <c r="AY119" s="901"/>
      <c r="AZ119" s="243" t="s">
        <v>177</v>
      </c>
      <c r="BA119" s="243"/>
      <c r="BB119" s="243"/>
      <c r="BC119" s="243"/>
      <c r="BD119" s="243"/>
      <c r="BE119" s="243"/>
      <c r="BF119" s="243"/>
      <c r="BG119" s="243"/>
      <c r="BH119" s="243"/>
      <c r="BI119" s="243"/>
      <c r="BJ119" s="243"/>
      <c r="BK119" s="243"/>
      <c r="BL119" s="243"/>
      <c r="BM119" s="243"/>
      <c r="BN119" s="243"/>
      <c r="BO119" s="967" t="s">
        <v>443</v>
      </c>
      <c r="BP119" s="995"/>
      <c r="BQ119" s="989">
        <v>6226854</v>
      </c>
      <c r="BR119" s="990"/>
      <c r="BS119" s="990"/>
      <c r="BT119" s="990"/>
      <c r="BU119" s="990"/>
      <c r="BV119" s="990">
        <v>5762951</v>
      </c>
      <c r="BW119" s="990"/>
      <c r="BX119" s="990"/>
      <c r="BY119" s="990"/>
      <c r="BZ119" s="990"/>
      <c r="CA119" s="990">
        <v>5447666</v>
      </c>
      <c r="CB119" s="990"/>
      <c r="CC119" s="990"/>
      <c r="CD119" s="990"/>
      <c r="CE119" s="990"/>
      <c r="CF119" s="991"/>
      <c r="CG119" s="992"/>
      <c r="CH119" s="992"/>
      <c r="CI119" s="992"/>
      <c r="CJ119" s="993"/>
      <c r="CK119" s="940"/>
      <c r="CL119" s="941"/>
      <c r="CM119" s="963" t="s">
        <v>444</v>
      </c>
      <c r="CN119" s="955"/>
      <c r="CO119" s="955"/>
      <c r="CP119" s="955"/>
      <c r="CQ119" s="955"/>
      <c r="CR119" s="955"/>
      <c r="CS119" s="955"/>
      <c r="CT119" s="955"/>
      <c r="CU119" s="955"/>
      <c r="CV119" s="955"/>
      <c r="CW119" s="955"/>
      <c r="CX119" s="955"/>
      <c r="CY119" s="955"/>
      <c r="CZ119" s="955"/>
      <c r="DA119" s="955"/>
      <c r="DB119" s="955"/>
      <c r="DC119" s="955"/>
      <c r="DD119" s="955"/>
      <c r="DE119" s="955"/>
      <c r="DF119" s="956"/>
      <c r="DG119" s="994" t="s">
        <v>122</v>
      </c>
      <c r="DH119" s="976"/>
      <c r="DI119" s="976"/>
      <c r="DJ119" s="976"/>
      <c r="DK119" s="977"/>
      <c r="DL119" s="975" t="s">
        <v>122</v>
      </c>
      <c r="DM119" s="976"/>
      <c r="DN119" s="976"/>
      <c r="DO119" s="976"/>
      <c r="DP119" s="977"/>
      <c r="DQ119" s="975" t="s">
        <v>122</v>
      </c>
      <c r="DR119" s="976"/>
      <c r="DS119" s="976"/>
      <c r="DT119" s="976"/>
      <c r="DU119" s="977"/>
      <c r="DV119" s="978" t="s">
        <v>122</v>
      </c>
      <c r="DW119" s="979"/>
      <c r="DX119" s="979"/>
      <c r="DY119" s="979"/>
      <c r="DZ119" s="980"/>
    </row>
    <row r="120" spans="1:130" s="222" customFormat="1" ht="26.25" customHeight="1" x14ac:dyDescent="0.15">
      <c r="A120" s="1047"/>
      <c r="B120" s="939"/>
      <c r="C120" s="912" t="s">
        <v>421</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48" t="s">
        <v>122</v>
      </c>
      <c r="AB120" s="949"/>
      <c r="AC120" s="949"/>
      <c r="AD120" s="949"/>
      <c r="AE120" s="950"/>
      <c r="AF120" s="951" t="s">
        <v>122</v>
      </c>
      <c r="AG120" s="949"/>
      <c r="AH120" s="949"/>
      <c r="AI120" s="949"/>
      <c r="AJ120" s="950"/>
      <c r="AK120" s="951" t="s">
        <v>122</v>
      </c>
      <c r="AL120" s="949"/>
      <c r="AM120" s="949"/>
      <c r="AN120" s="949"/>
      <c r="AO120" s="950"/>
      <c r="AP120" s="952" t="s">
        <v>122</v>
      </c>
      <c r="AQ120" s="953"/>
      <c r="AR120" s="953"/>
      <c r="AS120" s="953"/>
      <c r="AT120" s="954"/>
      <c r="AU120" s="981" t="s">
        <v>445</v>
      </c>
      <c r="AV120" s="982"/>
      <c r="AW120" s="982"/>
      <c r="AX120" s="982"/>
      <c r="AY120" s="983"/>
      <c r="AZ120" s="919" t="s">
        <v>446</v>
      </c>
      <c r="BA120" s="887"/>
      <c r="BB120" s="887"/>
      <c r="BC120" s="887"/>
      <c r="BD120" s="887"/>
      <c r="BE120" s="887"/>
      <c r="BF120" s="887"/>
      <c r="BG120" s="887"/>
      <c r="BH120" s="887"/>
      <c r="BI120" s="887"/>
      <c r="BJ120" s="887"/>
      <c r="BK120" s="887"/>
      <c r="BL120" s="887"/>
      <c r="BM120" s="887"/>
      <c r="BN120" s="887"/>
      <c r="BO120" s="887"/>
      <c r="BP120" s="888"/>
      <c r="BQ120" s="920">
        <v>5831367</v>
      </c>
      <c r="BR120" s="921"/>
      <c r="BS120" s="921"/>
      <c r="BT120" s="921"/>
      <c r="BU120" s="921"/>
      <c r="BV120" s="921">
        <v>6547908</v>
      </c>
      <c r="BW120" s="921"/>
      <c r="BX120" s="921"/>
      <c r="BY120" s="921"/>
      <c r="BZ120" s="921"/>
      <c r="CA120" s="921">
        <v>6712815</v>
      </c>
      <c r="CB120" s="921"/>
      <c r="CC120" s="921"/>
      <c r="CD120" s="921"/>
      <c r="CE120" s="921"/>
      <c r="CF120" s="934">
        <v>274</v>
      </c>
      <c r="CG120" s="935"/>
      <c r="CH120" s="935"/>
      <c r="CI120" s="935"/>
      <c r="CJ120" s="935"/>
      <c r="CK120" s="996" t="s">
        <v>447</v>
      </c>
      <c r="CL120" s="997"/>
      <c r="CM120" s="997"/>
      <c r="CN120" s="997"/>
      <c r="CO120" s="998"/>
      <c r="CP120" s="1004" t="s">
        <v>395</v>
      </c>
      <c r="CQ120" s="1005"/>
      <c r="CR120" s="1005"/>
      <c r="CS120" s="1005"/>
      <c r="CT120" s="1005"/>
      <c r="CU120" s="1005"/>
      <c r="CV120" s="1005"/>
      <c r="CW120" s="1005"/>
      <c r="CX120" s="1005"/>
      <c r="CY120" s="1005"/>
      <c r="CZ120" s="1005"/>
      <c r="DA120" s="1005"/>
      <c r="DB120" s="1005"/>
      <c r="DC120" s="1005"/>
      <c r="DD120" s="1005"/>
      <c r="DE120" s="1005"/>
      <c r="DF120" s="1006"/>
      <c r="DG120" s="920">
        <v>2856193</v>
      </c>
      <c r="DH120" s="921"/>
      <c r="DI120" s="921"/>
      <c r="DJ120" s="921"/>
      <c r="DK120" s="921"/>
      <c r="DL120" s="921">
        <v>2598396</v>
      </c>
      <c r="DM120" s="921"/>
      <c r="DN120" s="921"/>
      <c r="DO120" s="921"/>
      <c r="DP120" s="921"/>
      <c r="DQ120" s="921">
        <v>2385358</v>
      </c>
      <c r="DR120" s="921"/>
      <c r="DS120" s="921"/>
      <c r="DT120" s="921"/>
      <c r="DU120" s="921"/>
      <c r="DV120" s="922">
        <v>97.4</v>
      </c>
      <c r="DW120" s="922"/>
      <c r="DX120" s="922"/>
      <c r="DY120" s="922"/>
      <c r="DZ120" s="923"/>
    </row>
    <row r="121" spans="1:130" s="222" customFormat="1" ht="26.25" customHeight="1" x14ac:dyDescent="0.15">
      <c r="A121" s="1047"/>
      <c r="B121" s="939"/>
      <c r="C121" s="964" t="s">
        <v>448</v>
      </c>
      <c r="D121" s="965"/>
      <c r="E121" s="965"/>
      <c r="F121" s="965"/>
      <c r="G121" s="965"/>
      <c r="H121" s="965"/>
      <c r="I121" s="965"/>
      <c r="J121" s="965"/>
      <c r="K121" s="965"/>
      <c r="L121" s="965"/>
      <c r="M121" s="965"/>
      <c r="N121" s="965"/>
      <c r="O121" s="965"/>
      <c r="P121" s="965"/>
      <c r="Q121" s="965"/>
      <c r="R121" s="965"/>
      <c r="S121" s="965"/>
      <c r="T121" s="965"/>
      <c r="U121" s="965"/>
      <c r="V121" s="965"/>
      <c r="W121" s="965"/>
      <c r="X121" s="965"/>
      <c r="Y121" s="965"/>
      <c r="Z121" s="966"/>
      <c r="AA121" s="948" t="s">
        <v>122</v>
      </c>
      <c r="AB121" s="949"/>
      <c r="AC121" s="949"/>
      <c r="AD121" s="949"/>
      <c r="AE121" s="950"/>
      <c r="AF121" s="951" t="s">
        <v>122</v>
      </c>
      <c r="AG121" s="949"/>
      <c r="AH121" s="949"/>
      <c r="AI121" s="949"/>
      <c r="AJ121" s="950"/>
      <c r="AK121" s="951" t="s">
        <v>122</v>
      </c>
      <c r="AL121" s="949"/>
      <c r="AM121" s="949"/>
      <c r="AN121" s="949"/>
      <c r="AO121" s="950"/>
      <c r="AP121" s="952" t="s">
        <v>122</v>
      </c>
      <c r="AQ121" s="953"/>
      <c r="AR121" s="953"/>
      <c r="AS121" s="953"/>
      <c r="AT121" s="954"/>
      <c r="AU121" s="984"/>
      <c r="AV121" s="985"/>
      <c r="AW121" s="985"/>
      <c r="AX121" s="985"/>
      <c r="AY121" s="986"/>
      <c r="AZ121" s="912" t="s">
        <v>449</v>
      </c>
      <c r="BA121" s="913"/>
      <c r="BB121" s="913"/>
      <c r="BC121" s="913"/>
      <c r="BD121" s="913"/>
      <c r="BE121" s="913"/>
      <c r="BF121" s="913"/>
      <c r="BG121" s="913"/>
      <c r="BH121" s="913"/>
      <c r="BI121" s="913"/>
      <c r="BJ121" s="913"/>
      <c r="BK121" s="913"/>
      <c r="BL121" s="913"/>
      <c r="BM121" s="913"/>
      <c r="BN121" s="913"/>
      <c r="BO121" s="913"/>
      <c r="BP121" s="914"/>
      <c r="BQ121" s="915">
        <v>4909</v>
      </c>
      <c r="BR121" s="916"/>
      <c r="BS121" s="916"/>
      <c r="BT121" s="916"/>
      <c r="BU121" s="916"/>
      <c r="BV121" s="916">
        <v>3966</v>
      </c>
      <c r="BW121" s="916"/>
      <c r="BX121" s="916"/>
      <c r="BY121" s="916"/>
      <c r="BZ121" s="916"/>
      <c r="CA121" s="916">
        <v>3023</v>
      </c>
      <c r="CB121" s="916"/>
      <c r="CC121" s="916"/>
      <c r="CD121" s="916"/>
      <c r="CE121" s="916"/>
      <c r="CF121" s="910">
        <v>0.1</v>
      </c>
      <c r="CG121" s="911"/>
      <c r="CH121" s="911"/>
      <c r="CI121" s="911"/>
      <c r="CJ121" s="911"/>
      <c r="CK121" s="999"/>
      <c r="CL121" s="1000"/>
      <c r="CM121" s="1000"/>
      <c r="CN121" s="1000"/>
      <c r="CO121" s="1001"/>
      <c r="CP121" s="1009" t="s">
        <v>393</v>
      </c>
      <c r="CQ121" s="1010"/>
      <c r="CR121" s="1010"/>
      <c r="CS121" s="1010"/>
      <c r="CT121" s="1010"/>
      <c r="CU121" s="1010"/>
      <c r="CV121" s="1010"/>
      <c r="CW121" s="1010"/>
      <c r="CX121" s="1010"/>
      <c r="CY121" s="1010"/>
      <c r="CZ121" s="1010"/>
      <c r="DA121" s="1010"/>
      <c r="DB121" s="1010"/>
      <c r="DC121" s="1010"/>
      <c r="DD121" s="1010"/>
      <c r="DE121" s="1010"/>
      <c r="DF121" s="1011"/>
      <c r="DG121" s="915">
        <v>12007</v>
      </c>
      <c r="DH121" s="916"/>
      <c r="DI121" s="916"/>
      <c r="DJ121" s="916"/>
      <c r="DK121" s="916"/>
      <c r="DL121" s="916">
        <v>11620</v>
      </c>
      <c r="DM121" s="916"/>
      <c r="DN121" s="916"/>
      <c r="DO121" s="916"/>
      <c r="DP121" s="916"/>
      <c r="DQ121" s="916">
        <v>7509</v>
      </c>
      <c r="DR121" s="916"/>
      <c r="DS121" s="916"/>
      <c r="DT121" s="916"/>
      <c r="DU121" s="916"/>
      <c r="DV121" s="917">
        <v>0.3</v>
      </c>
      <c r="DW121" s="917"/>
      <c r="DX121" s="917"/>
      <c r="DY121" s="917"/>
      <c r="DZ121" s="918"/>
    </row>
    <row r="122" spans="1:130" s="222" customFormat="1" ht="26.25" customHeight="1" x14ac:dyDescent="0.15">
      <c r="A122" s="1047"/>
      <c r="B122" s="939"/>
      <c r="C122" s="912" t="s">
        <v>431</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48" t="s">
        <v>122</v>
      </c>
      <c r="AB122" s="949"/>
      <c r="AC122" s="949"/>
      <c r="AD122" s="949"/>
      <c r="AE122" s="950"/>
      <c r="AF122" s="951" t="s">
        <v>122</v>
      </c>
      <c r="AG122" s="949"/>
      <c r="AH122" s="949"/>
      <c r="AI122" s="949"/>
      <c r="AJ122" s="950"/>
      <c r="AK122" s="951" t="s">
        <v>122</v>
      </c>
      <c r="AL122" s="949"/>
      <c r="AM122" s="949"/>
      <c r="AN122" s="949"/>
      <c r="AO122" s="950"/>
      <c r="AP122" s="952" t="s">
        <v>122</v>
      </c>
      <c r="AQ122" s="953"/>
      <c r="AR122" s="953"/>
      <c r="AS122" s="953"/>
      <c r="AT122" s="954"/>
      <c r="AU122" s="984"/>
      <c r="AV122" s="985"/>
      <c r="AW122" s="985"/>
      <c r="AX122" s="985"/>
      <c r="AY122" s="986"/>
      <c r="AZ122" s="963" t="s">
        <v>450</v>
      </c>
      <c r="BA122" s="955"/>
      <c r="BB122" s="955"/>
      <c r="BC122" s="955"/>
      <c r="BD122" s="955"/>
      <c r="BE122" s="955"/>
      <c r="BF122" s="955"/>
      <c r="BG122" s="955"/>
      <c r="BH122" s="955"/>
      <c r="BI122" s="955"/>
      <c r="BJ122" s="955"/>
      <c r="BK122" s="955"/>
      <c r="BL122" s="955"/>
      <c r="BM122" s="955"/>
      <c r="BN122" s="955"/>
      <c r="BO122" s="955"/>
      <c r="BP122" s="956"/>
      <c r="BQ122" s="989">
        <v>3317913</v>
      </c>
      <c r="BR122" s="990"/>
      <c r="BS122" s="990"/>
      <c r="BT122" s="990"/>
      <c r="BU122" s="990"/>
      <c r="BV122" s="990">
        <v>2974615</v>
      </c>
      <c r="BW122" s="990"/>
      <c r="BX122" s="990"/>
      <c r="BY122" s="990"/>
      <c r="BZ122" s="990"/>
      <c r="CA122" s="990">
        <v>2624546</v>
      </c>
      <c r="CB122" s="990"/>
      <c r="CC122" s="990"/>
      <c r="CD122" s="990"/>
      <c r="CE122" s="990"/>
      <c r="CF122" s="1007">
        <v>107.1</v>
      </c>
      <c r="CG122" s="1008"/>
      <c r="CH122" s="1008"/>
      <c r="CI122" s="1008"/>
      <c r="CJ122" s="1008"/>
      <c r="CK122" s="999"/>
      <c r="CL122" s="1000"/>
      <c r="CM122" s="1000"/>
      <c r="CN122" s="1000"/>
      <c r="CO122" s="1001"/>
      <c r="CP122" s="1009" t="s">
        <v>391</v>
      </c>
      <c r="CQ122" s="1010"/>
      <c r="CR122" s="1010"/>
      <c r="CS122" s="1010"/>
      <c r="CT122" s="1010"/>
      <c r="CU122" s="1010"/>
      <c r="CV122" s="1010"/>
      <c r="CW122" s="1010"/>
      <c r="CX122" s="1010"/>
      <c r="CY122" s="1010"/>
      <c r="CZ122" s="1010"/>
      <c r="DA122" s="1010"/>
      <c r="DB122" s="1010"/>
      <c r="DC122" s="1010"/>
      <c r="DD122" s="1010"/>
      <c r="DE122" s="1010"/>
      <c r="DF122" s="1011"/>
      <c r="DG122" s="915" t="s">
        <v>122</v>
      </c>
      <c r="DH122" s="916"/>
      <c r="DI122" s="916"/>
      <c r="DJ122" s="916"/>
      <c r="DK122" s="916"/>
      <c r="DL122" s="916" t="s">
        <v>122</v>
      </c>
      <c r="DM122" s="916"/>
      <c r="DN122" s="916"/>
      <c r="DO122" s="916"/>
      <c r="DP122" s="916"/>
      <c r="DQ122" s="916" t="s">
        <v>122</v>
      </c>
      <c r="DR122" s="916"/>
      <c r="DS122" s="916"/>
      <c r="DT122" s="916"/>
      <c r="DU122" s="916"/>
      <c r="DV122" s="917" t="s">
        <v>122</v>
      </c>
      <c r="DW122" s="917"/>
      <c r="DX122" s="917"/>
      <c r="DY122" s="917"/>
      <c r="DZ122" s="918"/>
    </row>
    <row r="123" spans="1:130" s="222" customFormat="1" ht="26.25" customHeight="1" x14ac:dyDescent="0.15">
      <c r="A123" s="1047"/>
      <c r="B123" s="939"/>
      <c r="C123" s="912" t="s">
        <v>437</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48" t="s">
        <v>122</v>
      </c>
      <c r="AB123" s="949"/>
      <c r="AC123" s="949"/>
      <c r="AD123" s="949"/>
      <c r="AE123" s="950"/>
      <c r="AF123" s="951" t="s">
        <v>122</v>
      </c>
      <c r="AG123" s="949"/>
      <c r="AH123" s="949"/>
      <c r="AI123" s="949"/>
      <c r="AJ123" s="950"/>
      <c r="AK123" s="951" t="s">
        <v>122</v>
      </c>
      <c r="AL123" s="949"/>
      <c r="AM123" s="949"/>
      <c r="AN123" s="949"/>
      <c r="AO123" s="950"/>
      <c r="AP123" s="952" t="s">
        <v>122</v>
      </c>
      <c r="AQ123" s="953"/>
      <c r="AR123" s="953"/>
      <c r="AS123" s="953"/>
      <c r="AT123" s="954"/>
      <c r="AU123" s="987"/>
      <c r="AV123" s="988"/>
      <c r="AW123" s="988"/>
      <c r="AX123" s="988"/>
      <c r="AY123" s="988"/>
      <c r="AZ123" s="243" t="s">
        <v>177</v>
      </c>
      <c r="BA123" s="243"/>
      <c r="BB123" s="243"/>
      <c r="BC123" s="243"/>
      <c r="BD123" s="243"/>
      <c r="BE123" s="243"/>
      <c r="BF123" s="243"/>
      <c r="BG123" s="243"/>
      <c r="BH123" s="243"/>
      <c r="BI123" s="243"/>
      <c r="BJ123" s="243"/>
      <c r="BK123" s="243"/>
      <c r="BL123" s="243"/>
      <c r="BM123" s="243"/>
      <c r="BN123" s="243"/>
      <c r="BO123" s="967" t="s">
        <v>451</v>
      </c>
      <c r="BP123" s="995"/>
      <c r="BQ123" s="1053">
        <v>9154189</v>
      </c>
      <c r="BR123" s="1054"/>
      <c r="BS123" s="1054"/>
      <c r="BT123" s="1054"/>
      <c r="BU123" s="1054"/>
      <c r="BV123" s="1054">
        <v>9526489</v>
      </c>
      <c r="BW123" s="1054"/>
      <c r="BX123" s="1054"/>
      <c r="BY123" s="1054"/>
      <c r="BZ123" s="1054"/>
      <c r="CA123" s="1054">
        <v>9340384</v>
      </c>
      <c r="CB123" s="1054"/>
      <c r="CC123" s="1054"/>
      <c r="CD123" s="1054"/>
      <c r="CE123" s="1054"/>
      <c r="CF123" s="991"/>
      <c r="CG123" s="992"/>
      <c r="CH123" s="992"/>
      <c r="CI123" s="992"/>
      <c r="CJ123" s="993"/>
      <c r="CK123" s="999"/>
      <c r="CL123" s="1000"/>
      <c r="CM123" s="1000"/>
      <c r="CN123" s="1000"/>
      <c r="CO123" s="1001"/>
      <c r="CP123" s="1009" t="s">
        <v>392</v>
      </c>
      <c r="CQ123" s="1010"/>
      <c r="CR123" s="1010"/>
      <c r="CS123" s="1010"/>
      <c r="CT123" s="1010"/>
      <c r="CU123" s="1010"/>
      <c r="CV123" s="1010"/>
      <c r="CW123" s="1010"/>
      <c r="CX123" s="1010"/>
      <c r="CY123" s="1010"/>
      <c r="CZ123" s="1010"/>
      <c r="DA123" s="1010"/>
      <c r="DB123" s="1010"/>
      <c r="DC123" s="1010"/>
      <c r="DD123" s="1010"/>
      <c r="DE123" s="1010"/>
      <c r="DF123" s="1011"/>
      <c r="DG123" s="948" t="s">
        <v>122</v>
      </c>
      <c r="DH123" s="949"/>
      <c r="DI123" s="949"/>
      <c r="DJ123" s="949"/>
      <c r="DK123" s="950"/>
      <c r="DL123" s="951" t="s">
        <v>122</v>
      </c>
      <c r="DM123" s="949"/>
      <c r="DN123" s="949"/>
      <c r="DO123" s="949"/>
      <c r="DP123" s="950"/>
      <c r="DQ123" s="951" t="s">
        <v>122</v>
      </c>
      <c r="DR123" s="949"/>
      <c r="DS123" s="949"/>
      <c r="DT123" s="949"/>
      <c r="DU123" s="950"/>
      <c r="DV123" s="952" t="s">
        <v>122</v>
      </c>
      <c r="DW123" s="953"/>
      <c r="DX123" s="953"/>
      <c r="DY123" s="953"/>
      <c r="DZ123" s="954"/>
    </row>
    <row r="124" spans="1:130" s="222" customFormat="1" ht="26.25" customHeight="1" thickBot="1" x14ac:dyDescent="0.2">
      <c r="A124" s="1047"/>
      <c r="B124" s="939"/>
      <c r="C124" s="912" t="s">
        <v>440</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48" t="s">
        <v>122</v>
      </c>
      <c r="AB124" s="949"/>
      <c r="AC124" s="949"/>
      <c r="AD124" s="949"/>
      <c r="AE124" s="950"/>
      <c r="AF124" s="951" t="s">
        <v>122</v>
      </c>
      <c r="AG124" s="949"/>
      <c r="AH124" s="949"/>
      <c r="AI124" s="949"/>
      <c r="AJ124" s="950"/>
      <c r="AK124" s="951" t="s">
        <v>122</v>
      </c>
      <c r="AL124" s="949"/>
      <c r="AM124" s="949"/>
      <c r="AN124" s="949"/>
      <c r="AO124" s="950"/>
      <c r="AP124" s="952" t="s">
        <v>122</v>
      </c>
      <c r="AQ124" s="953"/>
      <c r="AR124" s="953"/>
      <c r="AS124" s="953"/>
      <c r="AT124" s="954"/>
      <c r="AU124" s="1049" t="s">
        <v>452</v>
      </c>
      <c r="AV124" s="1050"/>
      <c r="AW124" s="1050"/>
      <c r="AX124" s="1050"/>
      <c r="AY124" s="1050"/>
      <c r="AZ124" s="1050"/>
      <c r="BA124" s="1050"/>
      <c r="BB124" s="1050"/>
      <c r="BC124" s="1050"/>
      <c r="BD124" s="1050"/>
      <c r="BE124" s="1050"/>
      <c r="BF124" s="1050"/>
      <c r="BG124" s="1050"/>
      <c r="BH124" s="1050"/>
      <c r="BI124" s="1050"/>
      <c r="BJ124" s="1050"/>
      <c r="BK124" s="1050"/>
      <c r="BL124" s="1050"/>
      <c r="BM124" s="1050"/>
      <c r="BN124" s="1050"/>
      <c r="BO124" s="1050"/>
      <c r="BP124" s="1051"/>
      <c r="BQ124" s="1052" t="s">
        <v>122</v>
      </c>
      <c r="BR124" s="1017"/>
      <c r="BS124" s="1017"/>
      <c r="BT124" s="1017"/>
      <c r="BU124" s="1017"/>
      <c r="BV124" s="1017" t="s">
        <v>122</v>
      </c>
      <c r="BW124" s="1017"/>
      <c r="BX124" s="1017"/>
      <c r="BY124" s="1017"/>
      <c r="BZ124" s="1017"/>
      <c r="CA124" s="1017" t="s">
        <v>122</v>
      </c>
      <c r="CB124" s="1017"/>
      <c r="CC124" s="1017"/>
      <c r="CD124" s="1017"/>
      <c r="CE124" s="1017"/>
      <c r="CF124" s="1018"/>
      <c r="CG124" s="1019"/>
      <c r="CH124" s="1019"/>
      <c r="CI124" s="1019"/>
      <c r="CJ124" s="1020"/>
      <c r="CK124" s="1002"/>
      <c r="CL124" s="1002"/>
      <c r="CM124" s="1002"/>
      <c r="CN124" s="1002"/>
      <c r="CO124" s="1003"/>
      <c r="CP124" s="1009" t="s">
        <v>453</v>
      </c>
      <c r="CQ124" s="1010"/>
      <c r="CR124" s="1010"/>
      <c r="CS124" s="1010"/>
      <c r="CT124" s="1010"/>
      <c r="CU124" s="1010"/>
      <c r="CV124" s="1010"/>
      <c r="CW124" s="1010"/>
      <c r="CX124" s="1010"/>
      <c r="CY124" s="1010"/>
      <c r="CZ124" s="1010"/>
      <c r="DA124" s="1010"/>
      <c r="DB124" s="1010"/>
      <c r="DC124" s="1010"/>
      <c r="DD124" s="1010"/>
      <c r="DE124" s="1010"/>
      <c r="DF124" s="1011"/>
      <c r="DG124" s="994" t="s">
        <v>122</v>
      </c>
      <c r="DH124" s="976"/>
      <c r="DI124" s="976"/>
      <c r="DJ124" s="976"/>
      <c r="DK124" s="977"/>
      <c r="DL124" s="975" t="s">
        <v>122</v>
      </c>
      <c r="DM124" s="976"/>
      <c r="DN124" s="976"/>
      <c r="DO124" s="976"/>
      <c r="DP124" s="977"/>
      <c r="DQ124" s="975" t="s">
        <v>122</v>
      </c>
      <c r="DR124" s="976"/>
      <c r="DS124" s="976"/>
      <c r="DT124" s="976"/>
      <c r="DU124" s="977"/>
      <c r="DV124" s="978" t="s">
        <v>122</v>
      </c>
      <c r="DW124" s="979"/>
      <c r="DX124" s="979"/>
      <c r="DY124" s="979"/>
      <c r="DZ124" s="980"/>
    </row>
    <row r="125" spans="1:130" s="222" customFormat="1" ht="26.25" customHeight="1" x14ac:dyDescent="0.15">
      <c r="A125" s="1047"/>
      <c r="B125" s="939"/>
      <c r="C125" s="912" t="s">
        <v>442</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48" t="s">
        <v>122</v>
      </c>
      <c r="AB125" s="949"/>
      <c r="AC125" s="949"/>
      <c r="AD125" s="949"/>
      <c r="AE125" s="950"/>
      <c r="AF125" s="951" t="s">
        <v>122</v>
      </c>
      <c r="AG125" s="949"/>
      <c r="AH125" s="949"/>
      <c r="AI125" s="949"/>
      <c r="AJ125" s="950"/>
      <c r="AK125" s="951" t="s">
        <v>122</v>
      </c>
      <c r="AL125" s="949"/>
      <c r="AM125" s="949"/>
      <c r="AN125" s="949"/>
      <c r="AO125" s="950"/>
      <c r="AP125" s="952" t="s">
        <v>122</v>
      </c>
      <c r="AQ125" s="953"/>
      <c r="AR125" s="953"/>
      <c r="AS125" s="953"/>
      <c r="AT125" s="954"/>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1012" t="s">
        <v>454</v>
      </c>
      <c r="CL125" s="997"/>
      <c r="CM125" s="997"/>
      <c r="CN125" s="997"/>
      <c r="CO125" s="998"/>
      <c r="CP125" s="919" t="s">
        <v>455</v>
      </c>
      <c r="CQ125" s="887"/>
      <c r="CR125" s="887"/>
      <c r="CS125" s="887"/>
      <c r="CT125" s="887"/>
      <c r="CU125" s="887"/>
      <c r="CV125" s="887"/>
      <c r="CW125" s="887"/>
      <c r="CX125" s="887"/>
      <c r="CY125" s="887"/>
      <c r="CZ125" s="887"/>
      <c r="DA125" s="887"/>
      <c r="DB125" s="887"/>
      <c r="DC125" s="887"/>
      <c r="DD125" s="887"/>
      <c r="DE125" s="887"/>
      <c r="DF125" s="888"/>
      <c r="DG125" s="920" t="s">
        <v>122</v>
      </c>
      <c r="DH125" s="921"/>
      <c r="DI125" s="921"/>
      <c r="DJ125" s="921"/>
      <c r="DK125" s="921"/>
      <c r="DL125" s="921" t="s">
        <v>122</v>
      </c>
      <c r="DM125" s="921"/>
      <c r="DN125" s="921"/>
      <c r="DO125" s="921"/>
      <c r="DP125" s="921"/>
      <c r="DQ125" s="921" t="s">
        <v>122</v>
      </c>
      <c r="DR125" s="921"/>
      <c r="DS125" s="921"/>
      <c r="DT125" s="921"/>
      <c r="DU125" s="921"/>
      <c r="DV125" s="922" t="s">
        <v>122</v>
      </c>
      <c r="DW125" s="922"/>
      <c r="DX125" s="922"/>
      <c r="DY125" s="922"/>
      <c r="DZ125" s="923"/>
    </row>
    <row r="126" spans="1:130" s="222" customFormat="1" ht="26.25" customHeight="1" thickBot="1" x14ac:dyDescent="0.2">
      <c r="A126" s="1047"/>
      <c r="B126" s="939"/>
      <c r="C126" s="912" t="s">
        <v>444</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48" t="s">
        <v>122</v>
      </c>
      <c r="AB126" s="949"/>
      <c r="AC126" s="949"/>
      <c r="AD126" s="949"/>
      <c r="AE126" s="950"/>
      <c r="AF126" s="951" t="s">
        <v>122</v>
      </c>
      <c r="AG126" s="949"/>
      <c r="AH126" s="949"/>
      <c r="AI126" s="949"/>
      <c r="AJ126" s="950"/>
      <c r="AK126" s="951" t="s">
        <v>122</v>
      </c>
      <c r="AL126" s="949"/>
      <c r="AM126" s="949"/>
      <c r="AN126" s="949"/>
      <c r="AO126" s="950"/>
      <c r="AP126" s="952" t="s">
        <v>122</v>
      </c>
      <c r="AQ126" s="953"/>
      <c r="AR126" s="953"/>
      <c r="AS126" s="953"/>
      <c r="AT126" s="954"/>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1013"/>
      <c r="CL126" s="1000"/>
      <c r="CM126" s="1000"/>
      <c r="CN126" s="1000"/>
      <c r="CO126" s="1001"/>
      <c r="CP126" s="912" t="s">
        <v>456</v>
      </c>
      <c r="CQ126" s="913"/>
      <c r="CR126" s="913"/>
      <c r="CS126" s="913"/>
      <c r="CT126" s="913"/>
      <c r="CU126" s="913"/>
      <c r="CV126" s="913"/>
      <c r="CW126" s="913"/>
      <c r="CX126" s="913"/>
      <c r="CY126" s="913"/>
      <c r="CZ126" s="913"/>
      <c r="DA126" s="913"/>
      <c r="DB126" s="913"/>
      <c r="DC126" s="913"/>
      <c r="DD126" s="913"/>
      <c r="DE126" s="913"/>
      <c r="DF126" s="914"/>
      <c r="DG126" s="915" t="s">
        <v>122</v>
      </c>
      <c r="DH126" s="916"/>
      <c r="DI126" s="916"/>
      <c r="DJ126" s="916"/>
      <c r="DK126" s="916"/>
      <c r="DL126" s="916" t="s">
        <v>122</v>
      </c>
      <c r="DM126" s="916"/>
      <c r="DN126" s="916"/>
      <c r="DO126" s="916"/>
      <c r="DP126" s="916"/>
      <c r="DQ126" s="916" t="s">
        <v>122</v>
      </c>
      <c r="DR126" s="916"/>
      <c r="DS126" s="916"/>
      <c r="DT126" s="916"/>
      <c r="DU126" s="916"/>
      <c r="DV126" s="917" t="s">
        <v>122</v>
      </c>
      <c r="DW126" s="917"/>
      <c r="DX126" s="917"/>
      <c r="DY126" s="917"/>
      <c r="DZ126" s="918"/>
    </row>
    <row r="127" spans="1:130" s="222" customFormat="1" ht="26.25" customHeight="1" x14ac:dyDescent="0.15">
      <c r="A127" s="1048"/>
      <c r="B127" s="941"/>
      <c r="C127" s="963" t="s">
        <v>457</v>
      </c>
      <c r="D127" s="955"/>
      <c r="E127" s="955"/>
      <c r="F127" s="955"/>
      <c r="G127" s="955"/>
      <c r="H127" s="955"/>
      <c r="I127" s="955"/>
      <c r="J127" s="955"/>
      <c r="K127" s="955"/>
      <c r="L127" s="955"/>
      <c r="M127" s="955"/>
      <c r="N127" s="955"/>
      <c r="O127" s="955"/>
      <c r="P127" s="955"/>
      <c r="Q127" s="955"/>
      <c r="R127" s="955"/>
      <c r="S127" s="955"/>
      <c r="T127" s="955"/>
      <c r="U127" s="955"/>
      <c r="V127" s="955"/>
      <c r="W127" s="955"/>
      <c r="X127" s="955"/>
      <c r="Y127" s="955"/>
      <c r="Z127" s="956"/>
      <c r="AA127" s="948" t="s">
        <v>122</v>
      </c>
      <c r="AB127" s="949"/>
      <c r="AC127" s="949"/>
      <c r="AD127" s="949"/>
      <c r="AE127" s="950"/>
      <c r="AF127" s="951" t="s">
        <v>122</v>
      </c>
      <c r="AG127" s="949"/>
      <c r="AH127" s="949"/>
      <c r="AI127" s="949"/>
      <c r="AJ127" s="950"/>
      <c r="AK127" s="951" t="s">
        <v>122</v>
      </c>
      <c r="AL127" s="949"/>
      <c r="AM127" s="949"/>
      <c r="AN127" s="949"/>
      <c r="AO127" s="950"/>
      <c r="AP127" s="952" t="s">
        <v>122</v>
      </c>
      <c r="AQ127" s="953"/>
      <c r="AR127" s="953"/>
      <c r="AS127" s="953"/>
      <c r="AT127" s="954"/>
      <c r="AU127" s="224"/>
      <c r="AV127" s="224"/>
      <c r="AW127" s="224"/>
      <c r="AX127" s="1021" t="s">
        <v>458</v>
      </c>
      <c r="AY127" s="1022"/>
      <c r="AZ127" s="1022"/>
      <c r="BA127" s="1022"/>
      <c r="BB127" s="1022"/>
      <c r="BC127" s="1022"/>
      <c r="BD127" s="1022"/>
      <c r="BE127" s="1023"/>
      <c r="BF127" s="1024" t="s">
        <v>459</v>
      </c>
      <c r="BG127" s="1022"/>
      <c r="BH127" s="1022"/>
      <c r="BI127" s="1022"/>
      <c r="BJ127" s="1022"/>
      <c r="BK127" s="1022"/>
      <c r="BL127" s="1023"/>
      <c r="BM127" s="1024" t="s">
        <v>460</v>
      </c>
      <c r="BN127" s="1022"/>
      <c r="BO127" s="1022"/>
      <c r="BP127" s="1022"/>
      <c r="BQ127" s="1022"/>
      <c r="BR127" s="1022"/>
      <c r="BS127" s="1023"/>
      <c r="BT127" s="1024" t="s">
        <v>461</v>
      </c>
      <c r="BU127" s="1022"/>
      <c r="BV127" s="1022"/>
      <c r="BW127" s="1022"/>
      <c r="BX127" s="1022"/>
      <c r="BY127" s="1022"/>
      <c r="BZ127" s="1045"/>
      <c r="CA127" s="224"/>
      <c r="CB127" s="224"/>
      <c r="CC127" s="224"/>
      <c r="CD127" s="247"/>
      <c r="CE127" s="247"/>
      <c r="CF127" s="247"/>
      <c r="CG127" s="224"/>
      <c r="CH127" s="224"/>
      <c r="CI127" s="224"/>
      <c r="CJ127" s="246"/>
      <c r="CK127" s="1013"/>
      <c r="CL127" s="1000"/>
      <c r="CM127" s="1000"/>
      <c r="CN127" s="1000"/>
      <c r="CO127" s="1001"/>
      <c r="CP127" s="912" t="s">
        <v>462</v>
      </c>
      <c r="CQ127" s="913"/>
      <c r="CR127" s="913"/>
      <c r="CS127" s="913"/>
      <c r="CT127" s="913"/>
      <c r="CU127" s="913"/>
      <c r="CV127" s="913"/>
      <c r="CW127" s="913"/>
      <c r="CX127" s="913"/>
      <c r="CY127" s="913"/>
      <c r="CZ127" s="913"/>
      <c r="DA127" s="913"/>
      <c r="DB127" s="913"/>
      <c r="DC127" s="913"/>
      <c r="DD127" s="913"/>
      <c r="DE127" s="913"/>
      <c r="DF127" s="914"/>
      <c r="DG127" s="915" t="s">
        <v>122</v>
      </c>
      <c r="DH127" s="916"/>
      <c r="DI127" s="916"/>
      <c r="DJ127" s="916"/>
      <c r="DK127" s="916"/>
      <c r="DL127" s="916" t="s">
        <v>122</v>
      </c>
      <c r="DM127" s="916"/>
      <c r="DN127" s="916"/>
      <c r="DO127" s="916"/>
      <c r="DP127" s="916"/>
      <c r="DQ127" s="916" t="s">
        <v>122</v>
      </c>
      <c r="DR127" s="916"/>
      <c r="DS127" s="916"/>
      <c r="DT127" s="916"/>
      <c r="DU127" s="916"/>
      <c r="DV127" s="917" t="s">
        <v>122</v>
      </c>
      <c r="DW127" s="917"/>
      <c r="DX127" s="917"/>
      <c r="DY127" s="917"/>
      <c r="DZ127" s="918"/>
    </row>
    <row r="128" spans="1:130" s="222" customFormat="1" ht="26.25" customHeight="1" thickBot="1" x14ac:dyDescent="0.2">
      <c r="A128" s="1031" t="s">
        <v>463</v>
      </c>
      <c r="B128" s="1032"/>
      <c r="C128" s="1032"/>
      <c r="D128" s="1032"/>
      <c r="E128" s="1032"/>
      <c r="F128" s="1032"/>
      <c r="G128" s="1032"/>
      <c r="H128" s="1032"/>
      <c r="I128" s="1032"/>
      <c r="J128" s="1032"/>
      <c r="K128" s="1032"/>
      <c r="L128" s="1032"/>
      <c r="M128" s="1032"/>
      <c r="N128" s="1032"/>
      <c r="O128" s="1032"/>
      <c r="P128" s="1032"/>
      <c r="Q128" s="1032"/>
      <c r="R128" s="1032"/>
      <c r="S128" s="1032"/>
      <c r="T128" s="1032"/>
      <c r="U128" s="1032"/>
      <c r="V128" s="1032"/>
      <c r="W128" s="1033" t="s">
        <v>464</v>
      </c>
      <c r="X128" s="1033"/>
      <c r="Y128" s="1033"/>
      <c r="Z128" s="1034"/>
      <c r="AA128" s="1035">
        <v>943</v>
      </c>
      <c r="AB128" s="1036"/>
      <c r="AC128" s="1036"/>
      <c r="AD128" s="1036"/>
      <c r="AE128" s="1037"/>
      <c r="AF128" s="1038">
        <v>943</v>
      </c>
      <c r="AG128" s="1036"/>
      <c r="AH128" s="1036"/>
      <c r="AI128" s="1036"/>
      <c r="AJ128" s="1037"/>
      <c r="AK128" s="1038">
        <v>943</v>
      </c>
      <c r="AL128" s="1036"/>
      <c r="AM128" s="1036"/>
      <c r="AN128" s="1036"/>
      <c r="AO128" s="1037"/>
      <c r="AP128" s="1039"/>
      <c r="AQ128" s="1040"/>
      <c r="AR128" s="1040"/>
      <c r="AS128" s="1040"/>
      <c r="AT128" s="1041"/>
      <c r="AU128" s="224"/>
      <c r="AV128" s="224"/>
      <c r="AW128" s="224"/>
      <c r="AX128" s="886" t="s">
        <v>465</v>
      </c>
      <c r="AY128" s="887"/>
      <c r="AZ128" s="887"/>
      <c r="BA128" s="887"/>
      <c r="BB128" s="887"/>
      <c r="BC128" s="887"/>
      <c r="BD128" s="887"/>
      <c r="BE128" s="888"/>
      <c r="BF128" s="1042" t="s">
        <v>122</v>
      </c>
      <c r="BG128" s="1043"/>
      <c r="BH128" s="1043"/>
      <c r="BI128" s="1043"/>
      <c r="BJ128" s="1043"/>
      <c r="BK128" s="1043"/>
      <c r="BL128" s="1044"/>
      <c r="BM128" s="1042">
        <v>15</v>
      </c>
      <c r="BN128" s="1043"/>
      <c r="BO128" s="1043"/>
      <c r="BP128" s="1043"/>
      <c r="BQ128" s="1043"/>
      <c r="BR128" s="1043"/>
      <c r="BS128" s="1044"/>
      <c r="BT128" s="1042">
        <v>20</v>
      </c>
      <c r="BU128" s="1043"/>
      <c r="BV128" s="1043"/>
      <c r="BW128" s="1043"/>
      <c r="BX128" s="1043"/>
      <c r="BY128" s="1043"/>
      <c r="BZ128" s="1066"/>
      <c r="CA128" s="247"/>
      <c r="CB128" s="247"/>
      <c r="CC128" s="247"/>
      <c r="CD128" s="247"/>
      <c r="CE128" s="247"/>
      <c r="CF128" s="247"/>
      <c r="CG128" s="224"/>
      <c r="CH128" s="224"/>
      <c r="CI128" s="224"/>
      <c r="CJ128" s="246"/>
      <c r="CK128" s="1014"/>
      <c r="CL128" s="1015"/>
      <c r="CM128" s="1015"/>
      <c r="CN128" s="1015"/>
      <c r="CO128" s="1016"/>
      <c r="CP128" s="1025" t="s">
        <v>466</v>
      </c>
      <c r="CQ128" s="713"/>
      <c r="CR128" s="713"/>
      <c r="CS128" s="713"/>
      <c r="CT128" s="713"/>
      <c r="CU128" s="713"/>
      <c r="CV128" s="713"/>
      <c r="CW128" s="713"/>
      <c r="CX128" s="713"/>
      <c r="CY128" s="713"/>
      <c r="CZ128" s="713"/>
      <c r="DA128" s="713"/>
      <c r="DB128" s="713"/>
      <c r="DC128" s="713"/>
      <c r="DD128" s="713"/>
      <c r="DE128" s="713"/>
      <c r="DF128" s="1026"/>
      <c r="DG128" s="1027" t="s">
        <v>122</v>
      </c>
      <c r="DH128" s="1028"/>
      <c r="DI128" s="1028"/>
      <c r="DJ128" s="1028"/>
      <c r="DK128" s="1028"/>
      <c r="DL128" s="1028" t="s">
        <v>122</v>
      </c>
      <c r="DM128" s="1028"/>
      <c r="DN128" s="1028"/>
      <c r="DO128" s="1028"/>
      <c r="DP128" s="1028"/>
      <c r="DQ128" s="1028" t="s">
        <v>122</v>
      </c>
      <c r="DR128" s="1028"/>
      <c r="DS128" s="1028"/>
      <c r="DT128" s="1028"/>
      <c r="DU128" s="1028"/>
      <c r="DV128" s="1029" t="s">
        <v>122</v>
      </c>
      <c r="DW128" s="1029"/>
      <c r="DX128" s="1029"/>
      <c r="DY128" s="1029"/>
      <c r="DZ128" s="1030"/>
    </row>
    <row r="129" spans="1:131" s="222" customFormat="1" ht="26.25" customHeight="1" x14ac:dyDescent="0.15">
      <c r="A129" s="924" t="s">
        <v>102</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60" t="s">
        <v>467</v>
      </c>
      <c r="X129" s="1061"/>
      <c r="Y129" s="1061"/>
      <c r="Z129" s="1062"/>
      <c r="AA129" s="948">
        <v>2911266</v>
      </c>
      <c r="AB129" s="949"/>
      <c r="AC129" s="949"/>
      <c r="AD129" s="949"/>
      <c r="AE129" s="950"/>
      <c r="AF129" s="951">
        <v>2828157</v>
      </c>
      <c r="AG129" s="949"/>
      <c r="AH129" s="949"/>
      <c r="AI129" s="949"/>
      <c r="AJ129" s="950"/>
      <c r="AK129" s="951">
        <v>2818816</v>
      </c>
      <c r="AL129" s="949"/>
      <c r="AM129" s="949"/>
      <c r="AN129" s="949"/>
      <c r="AO129" s="950"/>
      <c r="AP129" s="1063"/>
      <c r="AQ129" s="1064"/>
      <c r="AR129" s="1064"/>
      <c r="AS129" s="1064"/>
      <c r="AT129" s="1065"/>
      <c r="AU129" s="225"/>
      <c r="AV129" s="225"/>
      <c r="AW129" s="225"/>
      <c r="AX129" s="1055" t="s">
        <v>468</v>
      </c>
      <c r="AY129" s="913"/>
      <c r="AZ129" s="913"/>
      <c r="BA129" s="913"/>
      <c r="BB129" s="913"/>
      <c r="BC129" s="913"/>
      <c r="BD129" s="913"/>
      <c r="BE129" s="914"/>
      <c r="BF129" s="1056" t="s">
        <v>122</v>
      </c>
      <c r="BG129" s="1057"/>
      <c r="BH129" s="1057"/>
      <c r="BI129" s="1057"/>
      <c r="BJ129" s="1057"/>
      <c r="BK129" s="1057"/>
      <c r="BL129" s="1058"/>
      <c r="BM129" s="1056">
        <v>20</v>
      </c>
      <c r="BN129" s="1057"/>
      <c r="BO129" s="1057"/>
      <c r="BP129" s="1057"/>
      <c r="BQ129" s="1057"/>
      <c r="BR129" s="1057"/>
      <c r="BS129" s="1058"/>
      <c r="BT129" s="1056">
        <v>30</v>
      </c>
      <c r="BU129" s="1057"/>
      <c r="BV129" s="1057"/>
      <c r="BW129" s="1057"/>
      <c r="BX129" s="1057"/>
      <c r="BY129" s="1057"/>
      <c r="BZ129" s="1059"/>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924" t="s">
        <v>469</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60" t="s">
        <v>470</v>
      </c>
      <c r="X130" s="1061"/>
      <c r="Y130" s="1061"/>
      <c r="Z130" s="1062"/>
      <c r="AA130" s="948">
        <v>415308</v>
      </c>
      <c r="AB130" s="949"/>
      <c r="AC130" s="949"/>
      <c r="AD130" s="949"/>
      <c r="AE130" s="950"/>
      <c r="AF130" s="951">
        <v>398029</v>
      </c>
      <c r="AG130" s="949"/>
      <c r="AH130" s="949"/>
      <c r="AI130" s="949"/>
      <c r="AJ130" s="950"/>
      <c r="AK130" s="951">
        <v>369029</v>
      </c>
      <c r="AL130" s="949"/>
      <c r="AM130" s="949"/>
      <c r="AN130" s="949"/>
      <c r="AO130" s="950"/>
      <c r="AP130" s="1063"/>
      <c r="AQ130" s="1064"/>
      <c r="AR130" s="1064"/>
      <c r="AS130" s="1064"/>
      <c r="AT130" s="1065"/>
      <c r="AU130" s="225"/>
      <c r="AV130" s="225"/>
      <c r="AW130" s="225"/>
      <c r="AX130" s="1055" t="s">
        <v>471</v>
      </c>
      <c r="AY130" s="913"/>
      <c r="AZ130" s="913"/>
      <c r="BA130" s="913"/>
      <c r="BB130" s="913"/>
      <c r="BC130" s="913"/>
      <c r="BD130" s="913"/>
      <c r="BE130" s="914"/>
      <c r="BF130" s="1091">
        <v>7.4</v>
      </c>
      <c r="BG130" s="1092"/>
      <c r="BH130" s="1092"/>
      <c r="BI130" s="1092"/>
      <c r="BJ130" s="1092"/>
      <c r="BK130" s="1092"/>
      <c r="BL130" s="1093"/>
      <c r="BM130" s="1091">
        <v>25</v>
      </c>
      <c r="BN130" s="1092"/>
      <c r="BO130" s="1092"/>
      <c r="BP130" s="1092"/>
      <c r="BQ130" s="1092"/>
      <c r="BR130" s="1092"/>
      <c r="BS130" s="1093"/>
      <c r="BT130" s="1091">
        <v>35</v>
      </c>
      <c r="BU130" s="1092"/>
      <c r="BV130" s="1092"/>
      <c r="BW130" s="1092"/>
      <c r="BX130" s="1092"/>
      <c r="BY130" s="1092"/>
      <c r="BZ130" s="1094"/>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1095"/>
      <c r="B131" s="1096"/>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7" t="s">
        <v>472</v>
      </c>
      <c r="X131" s="1098"/>
      <c r="Y131" s="1098"/>
      <c r="Z131" s="1099"/>
      <c r="AA131" s="994">
        <v>2495958</v>
      </c>
      <c r="AB131" s="976"/>
      <c r="AC131" s="976"/>
      <c r="AD131" s="976"/>
      <c r="AE131" s="977"/>
      <c r="AF131" s="975">
        <v>2430128</v>
      </c>
      <c r="AG131" s="976"/>
      <c r="AH131" s="976"/>
      <c r="AI131" s="976"/>
      <c r="AJ131" s="977"/>
      <c r="AK131" s="975">
        <v>2449787</v>
      </c>
      <c r="AL131" s="976"/>
      <c r="AM131" s="976"/>
      <c r="AN131" s="976"/>
      <c r="AO131" s="977"/>
      <c r="AP131" s="1100"/>
      <c r="AQ131" s="1101"/>
      <c r="AR131" s="1101"/>
      <c r="AS131" s="1101"/>
      <c r="AT131" s="1102"/>
      <c r="AU131" s="225"/>
      <c r="AV131" s="225"/>
      <c r="AW131" s="225"/>
      <c r="AX131" s="1073" t="s">
        <v>473</v>
      </c>
      <c r="AY131" s="713"/>
      <c r="AZ131" s="713"/>
      <c r="BA131" s="713"/>
      <c r="BB131" s="713"/>
      <c r="BC131" s="713"/>
      <c r="BD131" s="713"/>
      <c r="BE131" s="1026"/>
      <c r="BF131" s="1074" t="s">
        <v>122</v>
      </c>
      <c r="BG131" s="1075"/>
      <c r="BH131" s="1075"/>
      <c r="BI131" s="1075"/>
      <c r="BJ131" s="1075"/>
      <c r="BK131" s="1075"/>
      <c r="BL131" s="1076"/>
      <c r="BM131" s="1074">
        <v>350</v>
      </c>
      <c r="BN131" s="1075"/>
      <c r="BO131" s="1075"/>
      <c r="BP131" s="1075"/>
      <c r="BQ131" s="1075"/>
      <c r="BR131" s="1075"/>
      <c r="BS131" s="1076"/>
      <c r="BT131" s="1077"/>
      <c r="BU131" s="1078"/>
      <c r="BV131" s="1078"/>
      <c r="BW131" s="1078"/>
      <c r="BX131" s="1078"/>
      <c r="BY131" s="1078"/>
      <c r="BZ131" s="1079"/>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1080" t="s">
        <v>474</v>
      </c>
      <c r="B132" s="1081"/>
      <c r="C132" s="1081"/>
      <c r="D132" s="1081"/>
      <c r="E132" s="1081"/>
      <c r="F132" s="1081"/>
      <c r="G132" s="1081"/>
      <c r="H132" s="1081"/>
      <c r="I132" s="1081"/>
      <c r="J132" s="1081"/>
      <c r="K132" s="1081"/>
      <c r="L132" s="1081"/>
      <c r="M132" s="1081"/>
      <c r="N132" s="1081"/>
      <c r="O132" s="1081"/>
      <c r="P132" s="1081"/>
      <c r="Q132" s="1081"/>
      <c r="R132" s="1081"/>
      <c r="S132" s="1081"/>
      <c r="T132" s="1081"/>
      <c r="U132" s="1081"/>
      <c r="V132" s="1084" t="s">
        <v>475</v>
      </c>
      <c r="W132" s="1084"/>
      <c r="X132" s="1084"/>
      <c r="Y132" s="1084"/>
      <c r="Z132" s="1085"/>
      <c r="AA132" s="1086">
        <v>7.3133442149999999</v>
      </c>
      <c r="AB132" s="1087"/>
      <c r="AC132" s="1087"/>
      <c r="AD132" s="1087"/>
      <c r="AE132" s="1088"/>
      <c r="AF132" s="1089">
        <v>7.5169291490000001</v>
      </c>
      <c r="AG132" s="1087"/>
      <c r="AH132" s="1087"/>
      <c r="AI132" s="1087"/>
      <c r="AJ132" s="1088"/>
      <c r="AK132" s="1089">
        <v>7.5707398240000003</v>
      </c>
      <c r="AL132" s="1087"/>
      <c r="AM132" s="1087"/>
      <c r="AN132" s="1087"/>
      <c r="AO132" s="1088"/>
      <c r="AP132" s="991"/>
      <c r="AQ132" s="992"/>
      <c r="AR132" s="992"/>
      <c r="AS132" s="992"/>
      <c r="AT132" s="1090"/>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1082"/>
      <c r="B133" s="1083"/>
      <c r="C133" s="1083"/>
      <c r="D133" s="1083"/>
      <c r="E133" s="1083"/>
      <c r="F133" s="1083"/>
      <c r="G133" s="1083"/>
      <c r="H133" s="1083"/>
      <c r="I133" s="1083"/>
      <c r="J133" s="1083"/>
      <c r="K133" s="1083"/>
      <c r="L133" s="1083"/>
      <c r="M133" s="1083"/>
      <c r="N133" s="1083"/>
      <c r="O133" s="1083"/>
      <c r="P133" s="1083"/>
      <c r="Q133" s="1083"/>
      <c r="R133" s="1083"/>
      <c r="S133" s="1083"/>
      <c r="T133" s="1083"/>
      <c r="U133" s="1083"/>
      <c r="V133" s="1067" t="s">
        <v>476</v>
      </c>
      <c r="W133" s="1067"/>
      <c r="X133" s="1067"/>
      <c r="Y133" s="1067"/>
      <c r="Z133" s="1068"/>
      <c r="AA133" s="1069">
        <v>7.3</v>
      </c>
      <c r="AB133" s="1070"/>
      <c r="AC133" s="1070"/>
      <c r="AD133" s="1070"/>
      <c r="AE133" s="1071"/>
      <c r="AF133" s="1069">
        <v>7.3</v>
      </c>
      <c r="AG133" s="1070"/>
      <c r="AH133" s="1070"/>
      <c r="AI133" s="1070"/>
      <c r="AJ133" s="1071"/>
      <c r="AK133" s="1069">
        <v>7.4</v>
      </c>
      <c r="AL133" s="1070"/>
      <c r="AM133" s="1070"/>
      <c r="AN133" s="1070"/>
      <c r="AO133" s="1071"/>
      <c r="AP133" s="1018"/>
      <c r="AQ133" s="1019"/>
      <c r="AR133" s="1019"/>
      <c r="AS133" s="1019"/>
      <c r="AT133" s="1072"/>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cHTa+wf62m9gQiIA3kPmcqtwnjd7gcwXfb/Y/Dj2fh0qJhQaf5noP9MglHgQ/DqJKa1jnjG12AGJOUeN0wK1UQ==" saltValue="9Tb6sUI0KkGDt2Od/CUt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477</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sheetProtection algorithmName="SHA-512" hashValue="RFrcZNn52pWgwRP5WXqen37gJp1eQPQLatjNfbHwyznhaPiljO2xb/1H/LsDEM0uYyp20nbwguNqvKPJorA/Yg==" saltValue="+X306xNOXzmmRQND4yclM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1yNZGNRPhf/05TsFKM9gObDLeDcUH8W1ApXDyMXlnXSAYUCg4FZ12XeYUkPvpkExg/ErmNoP1XPbd4Qk/K/w==" saltValue="OmeIlunDJ7UtAljnWzpOkA=="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478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AK6" s="258" t="s">
        <v>479</v>
      </c>
      <c r="AL6" s="258"/>
      <c r="AM6" s="258"/>
      <c r="AN6" s="258"/>
    </row>
    <row r="7" spans="1:46" ht="13.5" customHeight="1" x14ac:dyDescent="0.15">
      <c r="A7" s="257"/>
      <c r="AK7" s="260"/>
      <c r="AL7" s="261"/>
      <c r="AM7" s="261"/>
      <c r="AN7" s="262"/>
      <c r="AO7" s="1104" t="s">
        <v>480</v>
      </c>
      <c r="AP7" s="263"/>
      <c r="AQ7" s="264" t="s">
        <v>481</v>
      </c>
      <c r="AR7" s="265"/>
    </row>
    <row r="8" spans="1:46" x14ac:dyDescent="0.15">
      <c r="A8" s="257"/>
      <c r="AK8" s="266"/>
      <c r="AL8" s="267"/>
      <c r="AM8" s="267"/>
      <c r="AN8" s="268"/>
      <c r="AO8" s="1105"/>
      <c r="AP8" s="269" t="s">
        <v>482</v>
      </c>
      <c r="AQ8" s="270" t="s">
        <v>483</v>
      </c>
      <c r="AR8" s="271" t="s">
        <v>484</v>
      </c>
    </row>
    <row r="9" spans="1:46" x14ac:dyDescent="0.15">
      <c r="A9" s="257"/>
      <c r="AK9" s="1106" t="s">
        <v>485</v>
      </c>
      <c r="AL9" s="1107"/>
      <c r="AM9" s="1107"/>
      <c r="AN9" s="1108"/>
      <c r="AO9" s="272">
        <v>1083750</v>
      </c>
      <c r="AP9" s="272">
        <v>235444</v>
      </c>
      <c r="AQ9" s="273">
        <v>273733</v>
      </c>
      <c r="AR9" s="274">
        <v>-14</v>
      </c>
    </row>
    <row r="10" spans="1:46" ht="13.5" customHeight="1" x14ac:dyDescent="0.15">
      <c r="A10" s="257"/>
      <c r="AK10" s="1106" t="s">
        <v>486</v>
      </c>
      <c r="AL10" s="1107"/>
      <c r="AM10" s="1107"/>
      <c r="AN10" s="1108"/>
      <c r="AO10" s="275">
        <v>17850</v>
      </c>
      <c r="AP10" s="275">
        <v>3878</v>
      </c>
      <c r="AQ10" s="276">
        <v>30345</v>
      </c>
      <c r="AR10" s="277">
        <v>-87.2</v>
      </c>
    </row>
    <row r="11" spans="1:46" ht="13.5" customHeight="1" x14ac:dyDescent="0.15">
      <c r="A11" s="257"/>
      <c r="AK11" s="1106" t="s">
        <v>487</v>
      </c>
      <c r="AL11" s="1107"/>
      <c r="AM11" s="1107"/>
      <c r="AN11" s="1108"/>
      <c r="AO11" s="275" t="s">
        <v>488</v>
      </c>
      <c r="AP11" s="275" t="s">
        <v>488</v>
      </c>
      <c r="AQ11" s="276">
        <v>4149</v>
      </c>
      <c r="AR11" s="277" t="s">
        <v>488</v>
      </c>
    </row>
    <row r="12" spans="1:46" ht="13.5" customHeight="1" x14ac:dyDescent="0.15">
      <c r="A12" s="257"/>
      <c r="AK12" s="1106" t="s">
        <v>489</v>
      </c>
      <c r="AL12" s="1107"/>
      <c r="AM12" s="1107"/>
      <c r="AN12" s="1108"/>
      <c r="AO12" s="275" t="s">
        <v>488</v>
      </c>
      <c r="AP12" s="275" t="s">
        <v>488</v>
      </c>
      <c r="AQ12" s="276" t="s">
        <v>488</v>
      </c>
      <c r="AR12" s="277" t="s">
        <v>488</v>
      </c>
    </row>
    <row r="13" spans="1:46" ht="13.5" customHeight="1" x14ac:dyDescent="0.15">
      <c r="A13" s="257"/>
      <c r="AK13" s="1106" t="s">
        <v>490</v>
      </c>
      <c r="AL13" s="1107"/>
      <c r="AM13" s="1107"/>
      <c r="AN13" s="1108"/>
      <c r="AO13" s="275">
        <v>45314</v>
      </c>
      <c r="AP13" s="275">
        <v>9844</v>
      </c>
      <c r="AQ13" s="276">
        <v>9494</v>
      </c>
      <c r="AR13" s="277">
        <v>3.7</v>
      </c>
    </row>
    <row r="14" spans="1:46" ht="13.5" customHeight="1" x14ac:dyDescent="0.15">
      <c r="A14" s="257"/>
      <c r="AK14" s="1106" t="s">
        <v>491</v>
      </c>
      <c r="AL14" s="1107"/>
      <c r="AM14" s="1107"/>
      <c r="AN14" s="1108"/>
      <c r="AO14" s="275">
        <v>49693</v>
      </c>
      <c r="AP14" s="275">
        <v>10796</v>
      </c>
      <c r="AQ14" s="276">
        <v>5033</v>
      </c>
      <c r="AR14" s="277">
        <v>114.5</v>
      </c>
    </row>
    <row r="15" spans="1:46" ht="13.5" customHeight="1" x14ac:dyDescent="0.15">
      <c r="A15" s="257"/>
      <c r="AK15" s="1109" t="s">
        <v>492</v>
      </c>
      <c r="AL15" s="1110"/>
      <c r="AM15" s="1110"/>
      <c r="AN15" s="1111"/>
      <c r="AO15" s="275">
        <v>-79900</v>
      </c>
      <c r="AP15" s="275">
        <v>-17358</v>
      </c>
      <c r="AQ15" s="276">
        <v>-17000</v>
      </c>
      <c r="AR15" s="277">
        <v>2.1</v>
      </c>
    </row>
    <row r="16" spans="1:46" x14ac:dyDescent="0.15">
      <c r="A16" s="257"/>
      <c r="AK16" s="1109" t="s">
        <v>177</v>
      </c>
      <c r="AL16" s="1110"/>
      <c r="AM16" s="1110"/>
      <c r="AN16" s="1111"/>
      <c r="AO16" s="275">
        <v>1116707</v>
      </c>
      <c r="AP16" s="275">
        <v>242604</v>
      </c>
      <c r="AQ16" s="276">
        <v>305754</v>
      </c>
      <c r="AR16" s="277">
        <v>-20.7</v>
      </c>
    </row>
    <row r="17" spans="1:46" x14ac:dyDescent="0.15">
      <c r="A17" s="257"/>
    </row>
    <row r="18" spans="1:46" x14ac:dyDescent="0.15">
      <c r="A18" s="257"/>
      <c r="AQ18" s="278"/>
      <c r="AR18" s="278"/>
    </row>
    <row r="19" spans="1:46" x14ac:dyDescent="0.15">
      <c r="A19" s="257"/>
      <c r="AK19" s="253" t="s">
        <v>493</v>
      </c>
    </row>
    <row r="20" spans="1:46" x14ac:dyDescent="0.15">
      <c r="A20" s="257"/>
      <c r="AK20" s="279"/>
      <c r="AL20" s="280"/>
      <c r="AM20" s="280"/>
      <c r="AN20" s="281"/>
      <c r="AO20" s="282" t="s">
        <v>494</v>
      </c>
      <c r="AP20" s="283" t="s">
        <v>495</v>
      </c>
      <c r="AQ20" s="284" t="s">
        <v>496</v>
      </c>
      <c r="AR20" s="285"/>
    </row>
    <row r="21" spans="1:46" s="258" customFormat="1" x14ac:dyDescent="0.15">
      <c r="A21" s="286"/>
      <c r="AK21" s="1112" t="s">
        <v>497</v>
      </c>
      <c r="AL21" s="1113"/>
      <c r="AM21" s="1113"/>
      <c r="AN21" s="1114"/>
      <c r="AO21" s="287">
        <v>19.989999999999998</v>
      </c>
      <c r="AP21" s="288">
        <v>26.54</v>
      </c>
      <c r="AQ21" s="289">
        <v>-6.55</v>
      </c>
      <c r="AS21" s="290"/>
      <c r="AT21" s="286"/>
    </row>
    <row r="22" spans="1:46" s="258" customFormat="1" x14ac:dyDescent="0.15">
      <c r="A22" s="286"/>
      <c r="AK22" s="1112" t="s">
        <v>498</v>
      </c>
      <c r="AL22" s="1113"/>
      <c r="AM22" s="1113"/>
      <c r="AN22" s="1114"/>
      <c r="AO22" s="291">
        <v>99.9</v>
      </c>
      <c r="AP22" s="292">
        <v>93.9</v>
      </c>
      <c r="AQ22" s="293">
        <v>6</v>
      </c>
      <c r="AR22" s="278"/>
      <c r="AS22" s="290"/>
      <c r="AT22" s="286"/>
    </row>
    <row r="23" spans="1:46" s="258" customFormat="1" x14ac:dyDescent="0.15">
      <c r="A23" s="286"/>
      <c r="AP23" s="278"/>
      <c r="AQ23" s="278"/>
      <c r="AR23" s="278"/>
      <c r="AS23" s="290"/>
      <c r="AT23" s="286"/>
    </row>
    <row r="24" spans="1:46" s="258" customFormat="1" x14ac:dyDescent="0.15">
      <c r="A24" s="286"/>
      <c r="AP24" s="278"/>
      <c r="AQ24" s="278"/>
      <c r="AR24" s="278"/>
      <c r="AS24" s="290"/>
      <c r="AT24" s="286"/>
    </row>
    <row r="25" spans="1:46" s="258"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x14ac:dyDescent="0.15">
      <c r="A26" s="1103" t="s">
        <v>499</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row>
    <row r="27" spans="1:46" x14ac:dyDescent="0.15">
      <c r="A27" s="298"/>
      <c r="AS27" s="253"/>
      <c r="AT27" s="253"/>
    </row>
    <row r="28" spans="1:46" ht="17.25" x14ac:dyDescent="0.15">
      <c r="A28" s="254" t="s">
        <v>500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x14ac:dyDescent="0.15">
      <c r="A29" s="257"/>
      <c r="AK29" s="258" t="s">
        <v>501</v>
      </c>
      <c r="AL29" s="258"/>
      <c r="AM29" s="258"/>
      <c r="AN29" s="258"/>
      <c r="AS29" s="300"/>
    </row>
    <row r="30" spans="1:46" ht="13.5" customHeight="1" x14ac:dyDescent="0.15">
      <c r="A30" s="257"/>
      <c r="AK30" s="260"/>
      <c r="AL30" s="261"/>
      <c r="AM30" s="261"/>
      <c r="AN30" s="262"/>
      <c r="AO30" s="1104" t="s">
        <v>480</v>
      </c>
      <c r="AP30" s="263"/>
      <c r="AQ30" s="264" t="s">
        <v>481</v>
      </c>
      <c r="AR30" s="265"/>
    </row>
    <row r="31" spans="1:46" x14ac:dyDescent="0.15">
      <c r="A31" s="257"/>
      <c r="AK31" s="266"/>
      <c r="AL31" s="267"/>
      <c r="AM31" s="267"/>
      <c r="AN31" s="268"/>
      <c r="AO31" s="1105"/>
      <c r="AP31" s="269" t="s">
        <v>482</v>
      </c>
      <c r="AQ31" s="270" t="s">
        <v>483</v>
      </c>
      <c r="AR31" s="271" t="s">
        <v>484</v>
      </c>
    </row>
    <row r="32" spans="1:46" ht="27" customHeight="1" x14ac:dyDescent="0.15">
      <c r="A32" s="257"/>
      <c r="AK32" s="1120" t="s">
        <v>502</v>
      </c>
      <c r="AL32" s="1121"/>
      <c r="AM32" s="1121"/>
      <c r="AN32" s="1122"/>
      <c r="AO32" s="301">
        <v>198096</v>
      </c>
      <c r="AP32" s="301">
        <v>43036</v>
      </c>
      <c r="AQ32" s="302">
        <v>170830</v>
      </c>
      <c r="AR32" s="303">
        <v>-74.8</v>
      </c>
    </row>
    <row r="33" spans="1:46" ht="13.5" customHeight="1" x14ac:dyDescent="0.15">
      <c r="A33" s="257"/>
      <c r="AK33" s="1120" t="s">
        <v>503</v>
      </c>
      <c r="AL33" s="1121"/>
      <c r="AM33" s="1121"/>
      <c r="AN33" s="1122"/>
      <c r="AO33" s="301" t="s">
        <v>488</v>
      </c>
      <c r="AP33" s="301" t="s">
        <v>488</v>
      </c>
      <c r="AQ33" s="302" t="s">
        <v>488</v>
      </c>
      <c r="AR33" s="303" t="s">
        <v>488</v>
      </c>
    </row>
    <row r="34" spans="1:46" ht="27" customHeight="1" x14ac:dyDescent="0.15">
      <c r="A34" s="257"/>
      <c r="AK34" s="1120" t="s">
        <v>504</v>
      </c>
      <c r="AL34" s="1121"/>
      <c r="AM34" s="1121"/>
      <c r="AN34" s="1122"/>
      <c r="AO34" s="301" t="s">
        <v>488</v>
      </c>
      <c r="AP34" s="301" t="s">
        <v>488</v>
      </c>
      <c r="AQ34" s="302" t="s">
        <v>488</v>
      </c>
      <c r="AR34" s="303" t="s">
        <v>488</v>
      </c>
    </row>
    <row r="35" spans="1:46" ht="27" customHeight="1" x14ac:dyDescent="0.15">
      <c r="A35" s="257"/>
      <c r="AK35" s="1120" t="s">
        <v>505</v>
      </c>
      <c r="AL35" s="1121"/>
      <c r="AM35" s="1121"/>
      <c r="AN35" s="1122"/>
      <c r="AO35" s="301">
        <v>320276</v>
      </c>
      <c r="AP35" s="301">
        <v>69580</v>
      </c>
      <c r="AQ35" s="302">
        <v>32606</v>
      </c>
      <c r="AR35" s="303">
        <v>113.4</v>
      </c>
    </row>
    <row r="36" spans="1:46" ht="27" customHeight="1" x14ac:dyDescent="0.15">
      <c r="A36" s="257"/>
      <c r="AK36" s="1120" t="s">
        <v>506</v>
      </c>
      <c r="AL36" s="1121"/>
      <c r="AM36" s="1121"/>
      <c r="AN36" s="1122"/>
      <c r="AO36" s="301">
        <v>37067</v>
      </c>
      <c r="AP36" s="301">
        <v>8053</v>
      </c>
      <c r="AQ36" s="302">
        <v>4875</v>
      </c>
      <c r="AR36" s="303">
        <v>65.2</v>
      </c>
    </row>
    <row r="37" spans="1:46" ht="13.5" customHeight="1" x14ac:dyDescent="0.15">
      <c r="A37" s="257"/>
      <c r="AK37" s="1120" t="s">
        <v>507</v>
      </c>
      <c r="AL37" s="1121"/>
      <c r="AM37" s="1121"/>
      <c r="AN37" s="1122"/>
      <c r="AO37" s="301" t="s">
        <v>488</v>
      </c>
      <c r="AP37" s="301" t="s">
        <v>488</v>
      </c>
      <c r="AQ37" s="302">
        <v>993</v>
      </c>
      <c r="AR37" s="303" t="s">
        <v>488</v>
      </c>
    </row>
    <row r="38" spans="1:46" ht="27" customHeight="1" x14ac:dyDescent="0.15">
      <c r="A38" s="257"/>
      <c r="AK38" s="1123" t="s">
        <v>508</v>
      </c>
      <c r="AL38" s="1124"/>
      <c r="AM38" s="1124"/>
      <c r="AN38" s="1125"/>
      <c r="AO38" s="304" t="s">
        <v>488</v>
      </c>
      <c r="AP38" s="304" t="s">
        <v>488</v>
      </c>
      <c r="AQ38" s="305">
        <v>50</v>
      </c>
      <c r="AR38" s="293" t="s">
        <v>488</v>
      </c>
      <c r="AS38" s="300"/>
    </row>
    <row r="39" spans="1:46" x14ac:dyDescent="0.15">
      <c r="A39" s="257"/>
      <c r="AK39" s="1123" t="s">
        <v>509</v>
      </c>
      <c r="AL39" s="1124"/>
      <c r="AM39" s="1124"/>
      <c r="AN39" s="1125"/>
      <c r="AO39" s="301">
        <v>-943</v>
      </c>
      <c r="AP39" s="301">
        <v>-205</v>
      </c>
      <c r="AQ39" s="302">
        <v>-6626</v>
      </c>
      <c r="AR39" s="303">
        <v>-96.9</v>
      </c>
      <c r="AS39" s="300"/>
    </row>
    <row r="40" spans="1:46" ht="27" customHeight="1" x14ac:dyDescent="0.15">
      <c r="A40" s="257"/>
      <c r="AK40" s="1120" t="s">
        <v>510</v>
      </c>
      <c r="AL40" s="1121"/>
      <c r="AM40" s="1121"/>
      <c r="AN40" s="1122"/>
      <c r="AO40" s="301">
        <v>-369029</v>
      </c>
      <c r="AP40" s="301">
        <v>-80171</v>
      </c>
      <c r="AQ40" s="302">
        <v>-145454</v>
      </c>
      <c r="AR40" s="303">
        <v>-44.9</v>
      </c>
      <c r="AS40" s="300"/>
    </row>
    <row r="41" spans="1:46" x14ac:dyDescent="0.15">
      <c r="A41" s="257"/>
      <c r="AK41" s="1126" t="s">
        <v>287</v>
      </c>
      <c r="AL41" s="1127"/>
      <c r="AM41" s="1127"/>
      <c r="AN41" s="1128"/>
      <c r="AO41" s="301">
        <v>185467</v>
      </c>
      <c r="AP41" s="301">
        <v>40293</v>
      </c>
      <c r="AQ41" s="302">
        <v>57274</v>
      </c>
      <c r="AR41" s="303">
        <v>-29.6</v>
      </c>
      <c r="AS41" s="300"/>
    </row>
    <row r="42" spans="1:46" x14ac:dyDescent="0.15">
      <c r="A42" s="257"/>
      <c r="AK42" s="306"/>
      <c r="AQ42" s="278"/>
      <c r="AR42" s="278"/>
      <c r="AS42" s="300"/>
    </row>
    <row r="43" spans="1:46" x14ac:dyDescent="0.15">
      <c r="A43" s="257"/>
      <c r="AP43" s="307"/>
      <c r="AQ43" s="278"/>
      <c r="AS43" s="300"/>
    </row>
    <row r="44" spans="1:46" x14ac:dyDescent="0.15">
      <c r="A44" s="257"/>
      <c r="AQ44" s="278"/>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15">
      <c r="A47" s="310" t="s">
        <v>511</v>
      </c>
    </row>
    <row r="48" spans="1:46" x14ac:dyDescent="0.15">
      <c r="A48" s="257"/>
      <c r="AK48" s="311" t="s">
        <v>512</v>
      </c>
      <c r="AL48" s="311"/>
      <c r="AM48" s="311"/>
      <c r="AN48" s="311"/>
      <c r="AO48" s="311"/>
      <c r="AP48" s="311"/>
      <c r="AQ48" s="312"/>
      <c r="AR48" s="311"/>
    </row>
    <row r="49" spans="1:44" ht="13.5" customHeight="1" x14ac:dyDescent="0.15">
      <c r="A49" s="257"/>
      <c r="AK49" s="313"/>
      <c r="AL49" s="314"/>
      <c r="AM49" s="1115" t="s">
        <v>480</v>
      </c>
      <c r="AN49" s="1117" t="s">
        <v>513</v>
      </c>
      <c r="AO49" s="1118"/>
      <c r="AP49" s="1118"/>
      <c r="AQ49" s="1118"/>
      <c r="AR49" s="1119"/>
    </row>
    <row r="50" spans="1:44" x14ac:dyDescent="0.15">
      <c r="A50" s="257"/>
      <c r="AK50" s="315"/>
      <c r="AL50" s="316"/>
      <c r="AM50" s="1116"/>
      <c r="AN50" s="317" t="s">
        <v>514</v>
      </c>
      <c r="AO50" s="318" t="s">
        <v>515</v>
      </c>
      <c r="AP50" s="319" t="s">
        <v>516</v>
      </c>
      <c r="AQ50" s="320" t="s">
        <v>517</v>
      </c>
      <c r="AR50" s="321" t="s">
        <v>518</v>
      </c>
    </row>
    <row r="51" spans="1:44" x14ac:dyDescent="0.15">
      <c r="A51" s="257"/>
      <c r="AK51" s="313" t="s">
        <v>519</v>
      </c>
      <c r="AL51" s="314"/>
      <c r="AM51" s="322">
        <v>1343788</v>
      </c>
      <c r="AN51" s="323">
        <v>266730</v>
      </c>
      <c r="AO51" s="324">
        <v>7.9</v>
      </c>
      <c r="AP51" s="325">
        <v>145139</v>
      </c>
      <c r="AQ51" s="326">
        <v>19.5</v>
      </c>
      <c r="AR51" s="327">
        <v>-11.6</v>
      </c>
    </row>
    <row r="52" spans="1:44" x14ac:dyDescent="0.15">
      <c r="A52" s="257"/>
      <c r="AK52" s="328"/>
      <c r="AL52" s="329" t="s">
        <v>520</v>
      </c>
      <c r="AM52" s="330">
        <v>1298604</v>
      </c>
      <c r="AN52" s="331">
        <v>257762</v>
      </c>
      <c r="AO52" s="332">
        <v>5</v>
      </c>
      <c r="AP52" s="333">
        <v>83762</v>
      </c>
      <c r="AQ52" s="334">
        <v>33.1</v>
      </c>
      <c r="AR52" s="335">
        <v>-28.1</v>
      </c>
    </row>
    <row r="53" spans="1:44" x14ac:dyDescent="0.15">
      <c r="A53" s="257"/>
      <c r="AK53" s="313" t="s">
        <v>521</v>
      </c>
      <c r="AL53" s="314"/>
      <c r="AM53" s="322">
        <v>743844</v>
      </c>
      <c r="AN53" s="323">
        <v>149037</v>
      </c>
      <c r="AO53" s="324">
        <v>-44.1</v>
      </c>
      <c r="AP53" s="325">
        <v>332350</v>
      </c>
      <c r="AQ53" s="326">
        <v>129</v>
      </c>
      <c r="AR53" s="327">
        <v>-173.1</v>
      </c>
    </row>
    <row r="54" spans="1:44" x14ac:dyDescent="0.15">
      <c r="A54" s="257"/>
      <c r="AK54" s="328"/>
      <c r="AL54" s="329" t="s">
        <v>520</v>
      </c>
      <c r="AM54" s="330">
        <v>699795</v>
      </c>
      <c r="AN54" s="331">
        <v>140211</v>
      </c>
      <c r="AO54" s="332">
        <v>-45.6</v>
      </c>
      <c r="AP54" s="333">
        <v>200453</v>
      </c>
      <c r="AQ54" s="334">
        <v>139.30000000000001</v>
      </c>
      <c r="AR54" s="335">
        <v>-184.9</v>
      </c>
    </row>
    <row r="55" spans="1:44" x14ac:dyDescent="0.15">
      <c r="A55" s="257"/>
      <c r="AK55" s="313" t="s">
        <v>522</v>
      </c>
      <c r="AL55" s="314"/>
      <c r="AM55" s="322">
        <v>751309</v>
      </c>
      <c r="AN55" s="323">
        <v>153422</v>
      </c>
      <c r="AO55" s="324">
        <v>2.9</v>
      </c>
      <c r="AP55" s="325">
        <v>362690</v>
      </c>
      <c r="AQ55" s="326">
        <v>9.1</v>
      </c>
      <c r="AR55" s="327">
        <v>-6.2</v>
      </c>
    </row>
    <row r="56" spans="1:44" x14ac:dyDescent="0.15">
      <c r="A56" s="257"/>
      <c r="AK56" s="328"/>
      <c r="AL56" s="329" t="s">
        <v>520</v>
      </c>
      <c r="AM56" s="330">
        <v>614670</v>
      </c>
      <c r="AN56" s="331">
        <v>125520</v>
      </c>
      <c r="AO56" s="332">
        <v>-10.5</v>
      </c>
      <c r="AP56" s="333">
        <v>172580</v>
      </c>
      <c r="AQ56" s="334">
        <v>-13.9</v>
      </c>
      <c r="AR56" s="335">
        <v>3.4</v>
      </c>
    </row>
    <row r="57" spans="1:44" x14ac:dyDescent="0.15">
      <c r="A57" s="257"/>
      <c r="AK57" s="313" t="s">
        <v>523</v>
      </c>
      <c r="AL57" s="314"/>
      <c r="AM57" s="322">
        <v>849549</v>
      </c>
      <c r="AN57" s="323">
        <v>179003</v>
      </c>
      <c r="AO57" s="324">
        <v>16.7</v>
      </c>
      <c r="AP57" s="325">
        <v>296093</v>
      </c>
      <c r="AQ57" s="326">
        <v>-18.399999999999999</v>
      </c>
      <c r="AR57" s="327">
        <v>35.1</v>
      </c>
    </row>
    <row r="58" spans="1:44" x14ac:dyDescent="0.15">
      <c r="A58" s="257"/>
      <c r="AK58" s="328"/>
      <c r="AL58" s="329" t="s">
        <v>520</v>
      </c>
      <c r="AM58" s="330">
        <v>744565</v>
      </c>
      <c r="AN58" s="331">
        <v>156883</v>
      </c>
      <c r="AO58" s="332">
        <v>25</v>
      </c>
      <c r="AP58" s="333">
        <v>140545</v>
      </c>
      <c r="AQ58" s="334">
        <v>-18.600000000000001</v>
      </c>
      <c r="AR58" s="335">
        <v>43.6</v>
      </c>
    </row>
    <row r="59" spans="1:44" x14ac:dyDescent="0.15">
      <c r="A59" s="257"/>
      <c r="AK59" s="313" t="s">
        <v>524</v>
      </c>
      <c r="AL59" s="314"/>
      <c r="AM59" s="322">
        <v>1292038</v>
      </c>
      <c r="AN59" s="323">
        <v>280695</v>
      </c>
      <c r="AO59" s="324">
        <v>56.8</v>
      </c>
      <c r="AP59" s="325">
        <v>308655</v>
      </c>
      <c r="AQ59" s="326">
        <v>4.2</v>
      </c>
      <c r="AR59" s="327">
        <v>52.6</v>
      </c>
    </row>
    <row r="60" spans="1:44" x14ac:dyDescent="0.15">
      <c r="A60" s="257"/>
      <c r="AK60" s="328"/>
      <c r="AL60" s="329" t="s">
        <v>520</v>
      </c>
      <c r="AM60" s="330">
        <v>1235805</v>
      </c>
      <c r="AN60" s="331">
        <v>268478</v>
      </c>
      <c r="AO60" s="332">
        <v>71.099999999999994</v>
      </c>
      <c r="AP60" s="333">
        <v>169887</v>
      </c>
      <c r="AQ60" s="334">
        <v>20.9</v>
      </c>
      <c r="AR60" s="335">
        <v>50.2</v>
      </c>
    </row>
    <row r="61" spans="1:44" x14ac:dyDescent="0.15">
      <c r="A61" s="257"/>
      <c r="AK61" s="313" t="s">
        <v>525</v>
      </c>
      <c r="AL61" s="336"/>
      <c r="AM61" s="322">
        <v>996106</v>
      </c>
      <c r="AN61" s="323">
        <v>205777</v>
      </c>
      <c r="AO61" s="324">
        <v>8</v>
      </c>
      <c r="AP61" s="325">
        <v>288985</v>
      </c>
      <c r="AQ61" s="337">
        <v>28.7</v>
      </c>
      <c r="AR61" s="327">
        <v>-20.7</v>
      </c>
    </row>
    <row r="62" spans="1:44" x14ac:dyDescent="0.15">
      <c r="A62" s="257"/>
      <c r="AK62" s="328"/>
      <c r="AL62" s="329" t="s">
        <v>520</v>
      </c>
      <c r="AM62" s="330">
        <v>918688</v>
      </c>
      <c r="AN62" s="331">
        <v>189771</v>
      </c>
      <c r="AO62" s="332">
        <v>9</v>
      </c>
      <c r="AP62" s="333">
        <v>153445</v>
      </c>
      <c r="AQ62" s="334">
        <v>32.200000000000003</v>
      </c>
      <c r="AR62" s="335">
        <v>-23.2</v>
      </c>
    </row>
    <row r="63" spans="1:44" x14ac:dyDescent="0.15">
      <c r="A63" s="257"/>
    </row>
    <row r="64" spans="1:44" x14ac:dyDescent="0.15">
      <c r="A64" s="257"/>
    </row>
    <row r="65" spans="1:46" x14ac:dyDescent="0.15">
      <c r="A65" s="257"/>
    </row>
    <row r="66" spans="1:46" x14ac:dyDescent="0.15">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15">
      <c r="AS67" s="253"/>
      <c r="AT67" s="253"/>
    </row>
    <row r="70" spans="1:46" hidden="1" x14ac:dyDescent="0.15"/>
    <row r="71" spans="1:46" hidden="1" x14ac:dyDescent="0.15"/>
    <row r="72" spans="1:46" hidden="1" x14ac:dyDescent="0.15"/>
    <row r="73" spans="1:46" hidden="1" x14ac:dyDescent="0.15"/>
  </sheetData>
  <sheetProtection algorithmName="SHA-512" hashValue="U1HMpx4EHyKsPHOK1YX3d4/ZqWwh34Eybrck2z1SRPOQKO3y+JE5oiEa25jWo9BTdJpeEJp2BD63G9RJP9iqjQ==" saltValue="Q+CswSw4EN4288GXcysF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477</v>
      </c>
    </row>
    <row r="121" spans="125:125" ht="13.5" hidden="1" customHeight="1" x14ac:dyDescent="0.15">
      <c r="DU121" s="251"/>
    </row>
  </sheetData>
  <sheetProtection algorithmName="SHA-512" hashValue="AFlLS1nF/ryRrUe6eZLlOixLwW19OGIGzd4bpK9E4OQiyjdT0/6npNin+speIlnczSUsYo7rTNFu8vN6KvBhUA==" saltValue="og7YewiRWX/pTQyqXZIhw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477</v>
      </c>
    </row>
  </sheetData>
  <sheetProtection algorithmName="SHA-512" hashValue="4kgVhAJjGF5k7FLf/YXL6z9YSSbQJ5SActHD4GpcSK17FCPVcIC9D2RmNKqyhXsYPqZgv3TyqNBPNYxT3vmwug==" saltValue="AqnJqsdwEgpdtCOdmsIFb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9" t="s">
        <v>3</v>
      </c>
      <c r="D47" s="1129"/>
      <c r="E47" s="1130"/>
      <c r="F47" s="11">
        <v>57.85</v>
      </c>
      <c r="G47" s="12">
        <v>59.74</v>
      </c>
      <c r="H47" s="12">
        <v>60.58</v>
      </c>
      <c r="I47" s="12">
        <v>65.040000000000006</v>
      </c>
      <c r="J47" s="13">
        <v>62.76</v>
      </c>
    </row>
    <row r="48" spans="2:10" ht="57.75" customHeight="1" x14ac:dyDescent="0.15">
      <c r="B48" s="14"/>
      <c r="C48" s="1131" t="s">
        <v>4</v>
      </c>
      <c r="D48" s="1131"/>
      <c r="E48" s="1132"/>
      <c r="F48" s="15">
        <v>7.53</v>
      </c>
      <c r="G48" s="16">
        <v>9.3000000000000007</v>
      </c>
      <c r="H48" s="16">
        <v>13.75</v>
      </c>
      <c r="I48" s="16">
        <v>8.58</v>
      </c>
      <c r="J48" s="17">
        <v>10.17</v>
      </c>
    </row>
    <row r="49" spans="2:10" ht="57.75" customHeight="1" thickBot="1" x14ac:dyDescent="0.2">
      <c r="B49" s="18"/>
      <c r="C49" s="1133" t="s">
        <v>5</v>
      </c>
      <c r="D49" s="1133"/>
      <c r="E49" s="1134"/>
      <c r="F49" s="19">
        <v>4.2699999999999996</v>
      </c>
      <c r="G49" s="20">
        <v>6.87</v>
      </c>
      <c r="H49" s="20">
        <v>9.9600000000000009</v>
      </c>
      <c r="I49" s="20" t="s">
        <v>532</v>
      </c>
      <c r="J49" s="21" t="s">
        <v>533</v>
      </c>
    </row>
    <row r="50" spans="2:10" x14ac:dyDescent="0.15"/>
  </sheetData>
  <sheetProtection algorithmName="SHA-512" hashValue="shcKW+H2If7DHkUhaY5ShersfE/16/5m6Ius4B6T9j7LYzQ/7Mrx9WyBAak8415Kr8IqHVXfHRuhszP5easMqg==" saltValue="ZGRoEvUjkuOboFDHG7Uv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9" t="s">
        <v>534</v>
      </c>
      <c r="D34" s="1139"/>
      <c r="E34" s="1140"/>
      <c r="F34" s="32">
        <v>11.79</v>
      </c>
      <c r="G34" s="33">
        <v>13.54</v>
      </c>
      <c r="H34" s="33">
        <v>13.42</v>
      </c>
      <c r="I34" s="33">
        <v>14.42</v>
      </c>
      <c r="J34" s="34">
        <v>14.08</v>
      </c>
      <c r="K34" s="22"/>
      <c r="L34" s="22"/>
      <c r="M34" s="22"/>
      <c r="N34" s="22"/>
      <c r="O34" s="22"/>
      <c r="P34" s="22"/>
    </row>
    <row r="35" spans="1:16" ht="39" customHeight="1" x14ac:dyDescent="0.15">
      <c r="A35" s="22"/>
      <c r="B35" s="35"/>
      <c r="C35" s="1135" t="s">
        <v>535</v>
      </c>
      <c r="D35" s="1135"/>
      <c r="E35" s="1136"/>
      <c r="F35" s="36">
        <v>7.26</v>
      </c>
      <c r="G35" s="37">
        <v>9</v>
      </c>
      <c r="H35" s="37">
        <v>13.45</v>
      </c>
      <c r="I35" s="37">
        <v>8</v>
      </c>
      <c r="J35" s="38">
        <v>9.25</v>
      </c>
      <c r="K35" s="22"/>
      <c r="L35" s="22"/>
      <c r="M35" s="22"/>
      <c r="N35" s="22"/>
      <c r="O35" s="22"/>
      <c r="P35" s="22"/>
    </row>
    <row r="36" spans="1:16" ht="39" customHeight="1" x14ac:dyDescent="0.15">
      <c r="A36" s="22"/>
      <c r="B36" s="35"/>
      <c r="C36" s="1135" t="s">
        <v>536</v>
      </c>
      <c r="D36" s="1135"/>
      <c r="E36" s="1136"/>
      <c r="F36" s="36">
        <v>0</v>
      </c>
      <c r="G36" s="37">
        <v>0</v>
      </c>
      <c r="H36" s="37">
        <v>0</v>
      </c>
      <c r="I36" s="37">
        <v>0</v>
      </c>
      <c r="J36" s="38">
        <v>2.88</v>
      </c>
      <c r="K36" s="22"/>
      <c r="L36" s="22"/>
      <c r="M36" s="22"/>
      <c r="N36" s="22"/>
      <c r="O36" s="22"/>
      <c r="P36" s="22"/>
    </row>
    <row r="37" spans="1:16" ht="39" customHeight="1" x14ac:dyDescent="0.15">
      <c r="A37" s="22"/>
      <c r="B37" s="35"/>
      <c r="C37" s="1135" t="s">
        <v>537</v>
      </c>
      <c r="D37" s="1135"/>
      <c r="E37" s="1136"/>
      <c r="F37" s="36">
        <v>0.62</v>
      </c>
      <c r="G37" s="37">
        <v>0.56999999999999995</v>
      </c>
      <c r="H37" s="37">
        <v>1.41</v>
      </c>
      <c r="I37" s="37">
        <v>1.94</v>
      </c>
      <c r="J37" s="38">
        <v>1.07</v>
      </c>
      <c r="K37" s="22"/>
      <c r="L37" s="22"/>
      <c r="M37" s="22"/>
      <c r="N37" s="22"/>
      <c r="O37" s="22"/>
      <c r="P37" s="22"/>
    </row>
    <row r="38" spans="1:16" ht="39" customHeight="1" x14ac:dyDescent="0.15">
      <c r="A38" s="22"/>
      <c r="B38" s="35"/>
      <c r="C38" s="1135" t="s">
        <v>538</v>
      </c>
      <c r="D38" s="1135"/>
      <c r="E38" s="1136"/>
      <c r="F38" s="36">
        <v>0.2</v>
      </c>
      <c r="G38" s="37">
        <v>0.2</v>
      </c>
      <c r="H38" s="37">
        <v>0.27</v>
      </c>
      <c r="I38" s="37">
        <v>0.56999999999999995</v>
      </c>
      <c r="J38" s="38">
        <v>0.56999999999999995</v>
      </c>
      <c r="K38" s="22"/>
      <c r="L38" s="22"/>
      <c r="M38" s="22"/>
      <c r="N38" s="22"/>
      <c r="O38" s="22"/>
      <c r="P38" s="22"/>
    </row>
    <row r="39" spans="1:16" ht="39" customHeight="1" x14ac:dyDescent="0.15">
      <c r="A39" s="22"/>
      <c r="B39" s="35"/>
      <c r="C39" s="1135" t="s">
        <v>539</v>
      </c>
      <c r="D39" s="1135"/>
      <c r="E39" s="1136"/>
      <c r="F39" s="36">
        <v>0.06</v>
      </c>
      <c r="G39" s="37">
        <v>0.08</v>
      </c>
      <c r="H39" s="37">
        <v>0.01</v>
      </c>
      <c r="I39" s="37">
        <v>0</v>
      </c>
      <c r="J39" s="38">
        <v>0.33</v>
      </c>
      <c r="K39" s="22"/>
      <c r="L39" s="22"/>
      <c r="M39" s="22"/>
      <c r="N39" s="22"/>
      <c r="O39" s="22"/>
      <c r="P39" s="22"/>
    </row>
    <row r="40" spans="1:16" ht="39" customHeight="1" x14ac:dyDescent="0.15">
      <c r="A40" s="22"/>
      <c r="B40" s="35"/>
      <c r="C40" s="1135" t="s">
        <v>540</v>
      </c>
      <c r="D40" s="1135"/>
      <c r="E40" s="1136"/>
      <c r="F40" s="36">
        <v>0.22</v>
      </c>
      <c r="G40" s="37">
        <v>0.22</v>
      </c>
      <c r="H40" s="37">
        <v>0.2</v>
      </c>
      <c r="I40" s="37">
        <v>0.23</v>
      </c>
      <c r="J40" s="38">
        <v>0.23</v>
      </c>
      <c r="K40" s="22"/>
      <c r="L40" s="22"/>
      <c r="M40" s="22"/>
      <c r="N40" s="22"/>
      <c r="O40" s="22"/>
      <c r="P40" s="22"/>
    </row>
    <row r="41" spans="1:16" ht="39" customHeight="1" x14ac:dyDescent="0.15">
      <c r="A41" s="22"/>
      <c r="B41" s="35"/>
      <c r="C41" s="1135" t="s">
        <v>541</v>
      </c>
      <c r="D41" s="1135"/>
      <c r="E41" s="1136"/>
      <c r="F41" s="36">
        <v>0.7</v>
      </c>
      <c r="G41" s="37">
        <v>1.04</v>
      </c>
      <c r="H41" s="37">
        <v>1.05</v>
      </c>
      <c r="I41" s="37">
        <v>1.01</v>
      </c>
      <c r="J41" s="38">
        <v>0.04</v>
      </c>
      <c r="K41" s="22"/>
      <c r="L41" s="22"/>
      <c r="M41" s="22"/>
      <c r="N41" s="22"/>
      <c r="O41" s="22"/>
      <c r="P41" s="22"/>
    </row>
    <row r="42" spans="1:16" ht="39" customHeight="1" x14ac:dyDescent="0.15">
      <c r="A42" s="22"/>
      <c r="B42" s="39"/>
      <c r="C42" s="1135" t="s">
        <v>542</v>
      </c>
      <c r="D42" s="1135"/>
      <c r="E42" s="1136"/>
      <c r="F42" s="36" t="s">
        <v>488</v>
      </c>
      <c r="G42" s="37" t="s">
        <v>488</v>
      </c>
      <c r="H42" s="37" t="s">
        <v>488</v>
      </c>
      <c r="I42" s="37" t="s">
        <v>488</v>
      </c>
      <c r="J42" s="38" t="s">
        <v>488</v>
      </c>
      <c r="K42" s="22"/>
      <c r="L42" s="22"/>
      <c r="M42" s="22"/>
      <c r="N42" s="22"/>
      <c r="O42" s="22"/>
      <c r="P42" s="22"/>
    </row>
    <row r="43" spans="1:16" ht="39" customHeight="1" thickBot="1" x14ac:dyDescent="0.2">
      <c r="A43" s="22"/>
      <c r="B43" s="40"/>
      <c r="C43" s="1137" t="s">
        <v>543</v>
      </c>
      <c r="D43" s="1137"/>
      <c r="E43" s="1138"/>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BW6uYS8N2A8tjEf/EaDU6oH0JcB+W5RW5Moj/kxvSkw/WZ955K4LH73sXEFpIN7H32umKFzUDKCqTnFqS+rTg==" saltValue="g+Ar1rP5bS1N4mVb/7sa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41" t="s">
        <v>9</v>
      </c>
      <c r="C45" s="1142"/>
      <c r="D45" s="56"/>
      <c r="E45" s="1147" t="s">
        <v>10</v>
      </c>
      <c r="F45" s="1147"/>
      <c r="G45" s="1147"/>
      <c r="H45" s="1147"/>
      <c r="I45" s="1147"/>
      <c r="J45" s="1148"/>
      <c r="K45" s="57">
        <v>215</v>
      </c>
      <c r="L45" s="58">
        <v>211</v>
      </c>
      <c r="M45" s="58">
        <v>212</v>
      </c>
      <c r="N45" s="58">
        <v>208</v>
      </c>
      <c r="O45" s="59">
        <v>198</v>
      </c>
      <c r="P45" s="46"/>
      <c r="Q45" s="46"/>
      <c r="R45" s="46"/>
      <c r="S45" s="46"/>
      <c r="T45" s="46"/>
      <c r="U45" s="46"/>
    </row>
    <row r="46" spans="1:21" ht="30.75" customHeight="1" x14ac:dyDescent="0.15">
      <c r="A46" s="46"/>
      <c r="B46" s="1143"/>
      <c r="C46" s="1144"/>
      <c r="D46" s="60"/>
      <c r="E46" s="1149" t="s">
        <v>11</v>
      </c>
      <c r="F46" s="1149"/>
      <c r="G46" s="1149"/>
      <c r="H46" s="1149"/>
      <c r="I46" s="1149"/>
      <c r="J46" s="1150"/>
      <c r="K46" s="61" t="s">
        <v>488</v>
      </c>
      <c r="L46" s="62" t="s">
        <v>488</v>
      </c>
      <c r="M46" s="62" t="s">
        <v>488</v>
      </c>
      <c r="N46" s="62" t="s">
        <v>488</v>
      </c>
      <c r="O46" s="63" t="s">
        <v>488</v>
      </c>
      <c r="P46" s="46"/>
      <c r="Q46" s="46"/>
      <c r="R46" s="46"/>
      <c r="S46" s="46"/>
      <c r="T46" s="46"/>
      <c r="U46" s="46"/>
    </row>
    <row r="47" spans="1:21" ht="30.75" customHeight="1" x14ac:dyDescent="0.15">
      <c r="A47" s="46"/>
      <c r="B47" s="1143"/>
      <c r="C47" s="1144"/>
      <c r="D47" s="60"/>
      <c r="E47" s="1149" t="s">
        <v>12</v>
      </c>
      <c r="F47" s="1149"/>
      <c r="G47" s="1149"/>
      <c r="H47" s="1149"/>
      <c r="I47" s="1149"/>
      <c r="J47" s="1150"/>
      <c r="K47" s="61" t="s">
        <v>488</v>
      </c>
      <c r="L47" s="62" t="s">
        <v>488</v>
      </c>
      <c r="M47" s="62" t="s">
        <v>488</v>
      </c>
      <c r="N47" s="62" t="s">
        <v>488</v>
      </c>
      <c r="O47" s="63" t="s">
        <v>488</v>
      </c>
      <c r="P47" s="46"/>
      <c r="Q47" s="46"/>
      <c r="R47" s="46"/>
      <c r="S47" s="46"/>
      <c r="T47" s="46"/>
      <c r="U47" s="46"/>
    </row>
    <row r="48" spans="1:21" ht="30.75" customHeight="1" x14ac:dyDescent="0.15">
      <c r="A48" s="46"/>
      <c r="B48" s="1143"/>
      <c r="C48" s="1144"/>
      <c r="D48" s="60"/>
      <c r="E48" s="1149" t="s">
        <v>13</v>
      </c>
      <c r="F48" s="1149"/>
      <c r="G48" s="1149"/>
      <c r="H48" s="1149"/>
      <c r="I48" s="1149"/>
      <c r="J48" s="1150"/>
      <c r="K48" s="61">
        <v>346</v>
      </c>
      <c r="L48" s="62">
        <v>350</v>
      </c>
      <c r="M48" s="62">
        <v>352</v>
      </c>
      <c r="N48" s="62">
        <v>335</v>
      </c>
      <c r="O48" s="63">
        <v>320</v>
      </c>
      <c r="P48" s="46"/>
      <c r="Q48" s="46"/>
      <c r="R48" s="46"/>
      <c r="S48" s="46"/>
      <c r="T48" s="46"/>
      <c r="U48" s="46"/>
    </row>
    <row r="49" spans="1:21" ht="30.75" customHeight="1" x14ac:dyDescent="0.15">
      <c r="A49" s="46"/>
      <c r="B49" s="1143"/>
      <c r="C49" s="1144"/>
      <c r="D49" s="60"/>
      <c r="E49" s="1149" t="s">
        <v>14</v>
      </c>
      <c r="F49" s="1149"/>
      <c r="G49" s="1149"/>
      <c r="H49" s="1149"/>
      <c r="I49" s="1149"/>
      <c r="J49" s="1150"/>
      <c r="K49" s="61">
        <v>31</v>
      </c>
      <c r="L49" s="62">
        <v>31</v>
      </c>
      <c r="M49" s="62">
        <v>35</v>
      </c>
      <c r="N49" s="62">
        <v>38</v>
      </c>
      <c r="O49" s="63">
        <v>37</v>
      </c>
      <c r="P49" s="46"/>
      <c r="Q49" s="46"/>
      <c r="R49" s="46"/>
      <c r="S49" s="46"/>
      <c r="T49" s="46"/>
      <c r="U49" s="46"/>
    </row>
    <row r="50" spans="1:21" ht="30.75" customHeight="1" x14ac:dyDescent="0.15">
      <c r="A50" s="46"/>
      <c r="B50" s="1143"/>
      <c r="C50" s="1144"/>
      <c r="D50" s="60"/>
      <c r="E50" s="1149" t="s">
        <v>15</v>
      </c>
      <c r="F50" s="1149"/>
      <c r="G50" s="1149"/>
      <c r="H50" s="1149"/>
      <c r="I50" s="1149"/>
      <c r="J50" s="1150"/>
      <c r="K50" s="61" t="s">
        <v>488</v>
      </c>
      <c r="L50" s="62" t="s">
        <v>488</v>
      </c>
      <c r="M50" s="62" t="s">
        <v>488</v>
      </c>
      <c r="N50" s="62" t="s">
        <v>488</v>
      </c>
      <c r="O50" s="63" t="s">
        <v>488</v>
      </c>
      <c r="P50" s="46"/>
      <c r="Q50" s="46"/>
      <c r="R50" s="46"/>
      <c r="S50" s="46"/>
      <c r="T50" s="46"/>
      <c r="U50" s="46"/>
    </row>
    <row r="51" spans="1:21" ht="30.75" customHeight="1" x14ac:dyDescent="0.15">
      <c r="A51" s="46"/>
      <c r="B51" s="1145"/>
      <c r="C51" s="1146"/>
      <c r="D51" s="64"/>
      <c r="E51" s="1149" t="s">
        <v>16</v>
      </c>
      <c r="F51" s="1149"/>
      <c r="G51" s="1149"/>
      <c r="H51" s="1149"/>
      <c r="I51" s="1149"/>
      <c r="J51" s="1150"/>
      <c r="K51" s="61">
        <v>0</v>
      </c>
      <c r="L51" s="62" t="s">
        <v>488</v>
      </c>
      <c r="M51" s="62" t="s">
        <v>488</v>
      </c>
      <c r="N51" s="62" t="s">
        <v>488</v>
      </c>
      <c r="O51" s="63" t="s">
        <v>488</v>
      </c>
      <c r="P51" s="46"/>
      <c r="Q51" s="46"/>
      <c r="R51" s="46"/>
      <c r="S51" s="46"/>
      <c r="T51" s="46"/>
      <c r="U51" s="46"/>
    </row>
    <row r="52" spans="1:21" ht="30.75" customHeight="1" x14ac:dyDescent="0.15">
      <c r="A52" s="46"/>
      <c r="B52" s="1151" t="s">
        <v>17</v>
      </c>
      <c r="C52" s="1152"/>
      <c r="D52" s="64"/>
      <c r="E52" s="1149" t="s">
        <v>18</v>
      </c>
      <c r="F52" s="1149"/>
      <c r="G52" s="1149"/>
      <c r="H52" s="1149"/>
      <c r="I52" s="1149"/>
      <c r="J52" s="1150"/>
      <c r="K52" s="61">
        <v>429</v>
      </c>
      <c r="L52" s="62">
        <v>424</v>
      </c>
      <c r="M52" s="62">
        <v>416</v>
      </c>
      <c r="N52" s="62">
        <v>399</v>
      </c>
      <c r="O52" s="63">
        <v>370</v>
      </c>
      <c r="P52" s="46"/>
      <c r="Q52" s="46"/>
      <c r="R52" s="46"/>
      <c r="S52" s="46"/>
      <c r="T52" s="46"/>
      <c r="U52" s="46"/>
    </row>
    <row r="53" spans="1:21" ht="30.75" customHeight="1" thickBot="1" x14ac:dyDescent="0.2">
      <c r="A53" s="46"/>
      <c r="B53" s="1153" t="s">
        <v>19</v>
      </c>
      <c r="C53" s="1154"/>
      <c r="D53" s="65"/>
      <c r="E53" s="1155" t="s">
        <v>20</v>
      </c>
      <c r="F53" s="1155"/>
      <c r="G53" s="1155"/>
      <c r="H53" s="1155"/>
      <c r="I53" s="1155"/>
      <c r="J53" s="1156"/>
      <c r="K53" s="66">
        <v>163</v>
      </c>
      <c r="L53" s="67">
        <v>168</v>
      </c>
      <c r="M53" s="67">
        <v>183</v>
      </c>
      <c r="N53" s="67">
        <v>182</v>
      </c>
      <c r="O53" s="68">
        <v>185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7" t="s">
        <v>24</v>
      </c>
      <c r="C58" s="1158"/>
      <c r="D58" s="1163" t="s">
        <v>25</v>
      </c>
      <c r="E58" s="1164"/>
      <c r="F58" s="1164"/>
      <c r="G58" s="1164"/>
      <c r="H58" s="1164"/>
      <c r="I58" s="1164"/>
      <c r="J58" s="1165"/>
      <c r="K58" s="81"/>
      <c r="L58" s="82"/>
      <c r="M58" s="82"/>
      <c r="N58" s="82"/>
      <c r="O58" s="83"/>
    </row>
    <row r="59" spans="1:21" ht="31.5" customHeight="1" x14ac:dyDescent="0.15">
      <c r="B59" s="1159"/>
      <c r="C59" s="1160"/>
      <c r="D59" s="1166" t="s">
        <v>26</v>
      </c>
      <c r="E59" s="1167"/>
      <c r="F59" s="1167"/>
      <c r="G59" s="1167"/>
      <c r="H59" s="1167"/>
      <c r="I59" s="1167"/>
      <c r="J59" s="1168"/>
      <c r="K59" s="84"/>
      <c r="L59" s="85"/>
      <c r="M59" s="85"/>
      <c r="N59" s="85"/>
      <c r="O59" s="86"/>
    </row>
    <row r="60" spans="1:21" ht="31.5" customHeight="1" thickBot="1" x14ac:dyDescent="0.2">
      <c r="B60" s="1161"/>
      <c r="C60" s="1162"/>
      <c r="D60" s="1169" t="s">
        <v>27</v>
      </c>
      <c r="E60" s="1170"/>
      <c r="F60" s="1170"/>
      <c r="G60" s="1170"/>
      <c r="H60" s="1170"/>
      <c r="I60" s="1170"/>
      <c r="J60" s="1171"/>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5OaNhlID4cU84k8bR1WO6l/nKfXrVwKS/kLwgezik6Md5lD+mrXEnjTLlr2nSJPD44X/qGoKZqvKHYTFQGEng==" saltValue="YTg6qHh6rL+6H7B9PbdL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72" t="s">
        <v>30</v>
      </c>
      <c r="C41" s="1173"/>
      <c r="D41" s="103"/>
      <c r="E41" s="1178" t="s">
        <v>31</v>
      </c>
      <c r="F41" s="1178"/>
      <c r="G41" s="1178"/>
      <c r="H41" s="1179"/>
      <c r="I41" s="340">
        <v>2074</v>
      </c>
      <c r="J41" s="341">
        <v>1965</v>
      </c>
      <c r="K41" s="341">
        <v>1828</v>
      </c>
      <c r="L41" s="341">
        <v>1653</v>
      </c>
      <c r="M41" s="342">
        <v>1577</v>
      </c>
    </row>
    <row r="42" spans="2:13" ht="27.75" customHeight="1" x14ac:dyDescent="0.15">
      <c r="B42" s="1174"/>
      <c r="C42" s="1175"/>
      <c r="D42" s="104"/>
      <c r="E42" s="1180" t="s">
        <v>32</v>
      </c>
      <c r="F42" s="1180"/>
      <c r="G42" s="1180"/>
      <c r="H42" s="1181"/>
      <c r="I42" s="343" t="s">
        <v>488</v>
      </c>
      <c r="J42" s="344" t="s">
        <v>488</v>
      </c>
      <c r="K42" s="344" t="s">
        <v>488</v>
      </c>
      <c r="L42" s="344" t="s">
        <v>488</v>
      </c>
      <c r="M42" s="345" t="s">
        <v>488</v>
      </c>
    </row>
    <row r="43" spans="2:13" ht="27.75" customHeight="1" x14ac:dyDescent="0.15">
      <c r="B43" s="1174"/>
      <c r="C43" s="1175"/>
      <c r="D43" s="104"/>
      <c r="E43" s="1180" t="s">
        <v>33</v>
      </c>
      <c r="F43" s="1180"/>
      <c r="G43" s="1180"/>
      <c r="H43" s="1181"/>
      <c r="I43" s="343">
        <v>3427</v>
      </c>
      <c r="J43" s="344">
        <v>3130</v>
      </c>
      <c r="K43" s="344">
        <v>2868</v>
      </c>
      <c r="L43" s="344">
        <v>2610</v>
      </c>
      <c r="M43" s="345">
        <v>2393</v>
      </c>
    </row>
    <row r="44" spans="2:13" ht="27.75" customHeight="1" x14ac:dyDescent="0.15">
      <c r="B44" s="1174"/>
      <c r="C44" s="1175"/>
      <c r="D44" s="104"/>
      <c r="E44" s="1180" t="s">
        <v>34</v>
      </c>
      <c r="F44" s="1180"/>
      <c r="G44" s="1180"/>
      <c r="H44" s="1181"/>
      <c r="I44" s="343">
        <v>398</v>
      </c>
      <c r="J44" s="344">
        <v>342</v>
      </c>
      <c r="K44" s="344">
        <v>297</v>
      </c>
      <c r="L44" s="344">
        <v>263</v>
      </c>
      <c r="M44" s="345">
        <v>227</v>
      </c>
    </row>
    <row r="45" spans="2:13" ht="27.75" customHeight="1" x14ac:dyDescent="0.15">
      <c r="B45" s="1174"/>
      <c r="C45" s="1175"/>
      <c r="D45" s="104"/>
      <c r="E45" s="1180" t="s">
        <v>35</v>
      </c>
      <c r="F45" s="1180"/>
      <c r="G45" s="1180"/>
      <c r="H45" s="1181"/>
      <c r="I45" s="343">
        <v>1256</v>
      </c>
      <c r="J45" s="344">
        <v>1224</v>
      </c>
      <c r="K45" s="344">
        <v>1234</v>
      </c>
      <c r="L45" s="344">
        <v>1237</v>
      </c>
      <c r="M45" s="345">
        <v>1251</v>
      </c>
    </row>
    <row r="46" spans="2:13" ht="27.75" customHeight="1" x14ac:dyDescent="0.15">
      <c r="B46" s="1174"/>
      <c r="C46" s="1175"/>
      <c r="D46" s="105"/>
      <c r="E46" s="1180" t="s">
        <v>36</v>
      </c>
      <c r="F46" s="1180"/>
      <c r="G46" s="1180"/>
      <c r="H46" s="1181"/>
      <c r="I46" s="343" t="s">
        <v>488</v>
      </c>
      <c r="J46" s="344" t="s">
        <v>488</v>
      </c>
      <c r="K46" s="344" t="s">
        <v>488</v>
      </c>
      <c r="L46" s="344" t="s">
        <v>488</v>
      </c>
      <c r="M46" s="345" t="s">
        <v>488</v>
      </c>
    </row>
    <row r="47" spans="2:13" ht="27.75" customHeight="1" x14ac:dyDescent="0.15">
      <c r="B47" s="1174"/>
      <c r="C47" s="1175"/>
      <c r="D47" s="106"/>
      <c r="E47" s="1182" t="s">
        <v>37</v>
      </c>
      <c r="F47" s="1183"/>
      <c r="G47" s="1183"/>
      <c r="H47" s="1184"/>
      <c r="I47" s="343" t="s">
        <v>488</v>
      </c>
      <c r="J47" s="344" t="s">
        <v>488</v>
      </c>
      <c r="K47" s="344" t="s">
        <v>488</v>
      </c>
      <c r="L47" s="344" t="s">
        <v>488</v>
      </c>
      <c r="M47" s="345" t="s">
        <v>488</v>
      </c>
    </row>
    <row r="48" spans="2:13" ht="27.75" customHeight="1" x14ac:dyDescent="0.15">
      <c r="B48" s="1174"/>
      <c r="C48" s="1175"/>
      <c r="D48" s="104"/>
      <c r="E48" s="1180" t="s">
        <v>38</v>
      </c>
      <c r="F48" s="1180"/>
      <c r="G48" s="1180"/>
      <c r="H48" s="1181"/>
      <c r="I48" s="343" t="s">
        <v>488</v>
      </c>
      <c r="J48" s="344" t="s">
        <v>488</v>
      </c>
      <c r="K48" s="344" t="s">
        <v>488</v>
      </c>
      <c r="L48" s="344" t="s">
        <v>488</v>
      </c>
      <c r="M48" s="345" t="s">
        <v>488</v>
      </c>
    </row>
    <row r="49" spans="2:13" ht="27.75" customHeight="1" x14ac:dyDescent="0.15">
      <c r="B49" s="1176"/>
      <c r="C49" s="1177"/>
      <c r="D49" s="104"/>
      <c r="E49" s="1180" t="s">
        <v>39</v>
      </c>
      <c r="F49" s="1180"/>
      <c r="G49" s="1180"/>
      <c r="H49" s="1181"/>
      <c r="I49" s="343" t="s">
        <v>488</v>
      </c>
      <c r="J49" s="344" t="s">
        <v>488</v>
      </c>
      <c r="K49" s="344" t="s">
        <v>488</v>
      </c>
      <c r="L49" s="344" t="s">
        <v>488</v>
      </c>
      <c r="M49" s="345" t="s">
        <v>488</v>
      </c>
    </row>
    <row r="50" spans="2:13" ht="27.75" customHeight="1" x14ac:dyDescent="0.15">
      <c r="B50" s="1185" t="s">
        <v>40</v>
      </c>
      <c r="C50" s="1186"/>
      <c r="D50" s="107"/>
      <c r="E50" s="1180" t="s">
        <v>41</v>
      </c>
      <c r="F50" s="1180"/>
      <c r="G50" s="1180"/>
      <c r="H50" s="1181"/>
      <c r="I50" s="343">
        <v>4625</v>
      </c>
      <c r="J50" s="344">
        <v>5111</v>
      </c>
      <c r="K50" s="344">
        <v>5831</v>
      </c>
      <c r="L50" s="344">
        <v>6548</v>
      </c>
      <c r="M50" s="345">
        <v>6713</v>
      </c>
    </row>
    <row r="51" spans="2:13" ht="27.75" customHeight="1" x14ac:dyDescent="0.15">
      <c r="B51" s="1174"/>
      <c r="C51" s="1175"/>
      <c r="D51" s="104"/>
      <c r="E51" s="1180" t="s">
        <v>42</v>
      </c>
      <c r="F51" s="1180"/>
      <c r="G51" s="1180"/>
      <c r="H51" s="1181"/>
      <c r="I51" s="343">
        <v>22</v>
      </c>
      <c r="J51" s="344">
        <v>11</v>
      </c>
      <c r="K51" s="344">
        <v>5</v>
      </c>
      <c r="L51" s="344">
        <v>4</v>
      </c>
      <c r="M51" s="345">
        <v>3</v>
      </c>
    </row>
    <row r="52" spans="2:13" ht="27.75" customHeight="1" x14ac:dyDescent="0.15">
      <c r="B52" s="1176"/>
      <c r="C52" s="1177"/>
      <c r="D52" s="104"/>
      <c r="E52" s="1180" t="s">
        <v>43</v>
      </c>
      <c r="F52" s="1180"/>
      <c r="G52" s="1180"/>
      <c r="H52" s="1181"/>
      <c r="I52" s="343">
        <v>3942</v>
      </c>
      <c r="J52" s="344">
        <v>3627</v>
      </c>
      <c r="K52" s="344">
        <v>3318</v>
      </c>
      <c r="L52" s="344">
        <v>2975</v>
      </c>
      <c r="M52" s="345">
        <v>2625</v>
      </c>
    </row>
    <row r="53" spans="2:13" ht="27.75" customHeight="1" thickBot="1" x14ac:dyDescent="0.2">
      <c r="B53" s="1187" t="s">
        <v>19</v>
      </c>
      <c r="C53" s="1188"/>
      <c r="D53" s="108"/>
      <c r="E53" s="1189" t="s">
        <v>44</v>
      </c>
      <c r="F53" s="1189"/>
      <c r="G53" s="1189"/>
      <c r="H53" s="1190"/>
      <c r="I53" s="346">
        <v>-1435</v>
      </c>
      <c r="J53" s="347">
        <v>-2089</v>
      </c>
      <c r="K53" s="347">
        <v>-2927</v>
      </c>
      <c r="L53" s="347">
        <v>-3764</v>
      </c>
      <c r="M53" s="348">
        <v>-3893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2fJC1sKuc3+Zme0qZfV3cX4TgYmcIBzLjxEJe8ALc5j/Mj7Ryq8+wZexfH4oChpLiGZttgTEKrmopwnu2FcLUA==" saltValue="xNJL0ZvePm5FeFZsOxZd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9" t="s">
        <v>46</v>
      </c>
      <c r="D55" s="1199"/>
      <c r="E55" s="1200"/>
      <c r="F55" s="120">
        <v>1764</v>
      </c>
      <c r="G55" s="120">
        <v>1839</v>
      </c>
      <c r="H55" s="121">
        <v>1769</v>
      </c>
    </row>
    <row r="56" spans="2:8" ht="52.5" customHeight="1" x14ac:dyDescent="0.15">
      <c r="B56" s="122"/>
      <c r="C56" s="1201" t="s">
        <v>47</v>
      </c>
      <c r="D56" s="1201"/>
      <c r="E56" s="1202"/>
      <c r="F56" s="123">
        <v>1212</v>
      </c>
      <c r="G56" s="123">
        <v>1273</v>
      </c>
      <c r="H56" s="124">
        <v>1275</v>
      </c>
    </row>
    <row r="57" spans="2:8" ht="53.25" customHeight="1" x14ac:dyDescent="0.15">
      <c r="B57" s="122"/>
      <c r="C57" s="1203" t="s">
        <v>48</v>
      </c>
      <c r="D57" s="1203"/>
      <c r="E57" s="1204"/>
      <c r="F57" s="125">
        <v>2674</v>
      </c>
      <c r="G57" s="125">
        <v>3230</v>
      </c>
      <c r="H57" s="126">
        <v>3443</v>
      </c>
    </row>
    <row r="58" spans="2:8" ht="45.75" customHeight="1" x14ac:dyDescent="0.15">
      <c r="B58" s="127"/>
      <c r="C58" s="1191" t="s">
        <v>564</v>
      </c>
      <c r="D58" s="1192"/>
      <c r="E58" s="1193"/>
      <c r="F58" s="349">
        <v>1304</v>
      </c>
      <c r="G58" s="128">
        <v>1704</v>
      </c>
      <c r="H58" s="128">
        <v>1824</v>
      </c>
    </row>
    <row r="59" spans="2:8" ht="45.75" customHeight="1" x14ac:dyDescent="0.15">
      <c r="B59" s="127"/>
      <c r="C59" s="1191" t="s">
        <v>565</v>
      </c>
      <c r="D59" s="1192"/>
      <c r="E59" s="1193"/>
      <c r="F59" s="349">
        <v>761</v>
      </c>
      <c r="G59" s="128">
        <v>789</v>
      </c>
      <c r="H59" s="128">
        <v>817</v>
      </c>
    </row>
    <row r="60" spans="2:8" ht="45.75" customHeight="1" x14ac:dyDescent="0.15">
      <c r="B60" s="127"/>
      <c r="C60" s="1191" t="s">
        <v>566</v>
      </c>
      <c r="D60" s="1192"/>
      <c r="E60" s="1193"/>
      <c r="F60" s="349">
        <v>436</v>
      </c>
      <c r="G60" s="128">
        <v>476</v>
      </c>
      <c r="H60" s="128">
        <v>513</v>
      </c>
    </row>
    <row r="61" spans="2:8" ht="45.75" customHeight="1" x14ac:dyDescent="0.15">
      <c r="B61" s="127"/>
      <c r="C61" s="1191" t="s">
        <v>567</v>
      </c>
      <c r="D61" s="1192"/>
      <c r="E61" s="1193"/>
      <c r="F61" s="349">
        <v>70</v>
      </c>
      <c r="G61" s="128">
        <v>100</v>
      </c>
      <c r="H61" s="128">
        <v>124</v>
      </c>
    </row>
    <row r="62" spans="2:8" ht="45.75" customHeight="1" thickBot="1" x14ac:dyDescent="0.2">
      <c r="B62" s="129"/>
      <c r="C62" s="1194" t="s">
        <v>568</v>
      </c>
      <c r="D62" s="1195"/>
      <c r="E62" s="1196"/>
      <c r="F62" s="350">
        <v>18</v>
      </c>
      <c r="G62" s="130">
        <v>62</v>
      </c>
      <c r="H62" s="130">
        <v>51</v>
      </c>
    </row>
    <row r="63" spans="2:8" ht="52.5" customHeight="1" thickBot="1" x14ac:dyDescent="0.2">
      <c r="B63" s="131"/>
      <c r="C63" s="1197" t="s">
        <v>49</v>
      </c>
      <c r="D63" s="1197"/>
      <c r="E63" s="1198"/>
      <c r="F63" s="132">
        <v>5650</v>
      </c>
      <c r="G63" s="132">
        <v>6343</v>
      </c>
      <c r="H63" s="133">
        <v>6487</v>
      </c>
    </row>
    <row r="64" spans="2:8" x14ac:dyDescent="0.15"/>
  </sheetData>
  <sheetProtection algorithmName="SHA-512" hashValue="91BmegE49bw/7Vw6z3AdfBO8EvpHow8ofz3ZY3hwH0k5x2Ds4SMByK2gmjJxOev2dztS4rqNmvVT5lRso/KCug==" saltValue="md09bqVKykk1NXKSpQqv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526</v>
      </c>
      <c r="G2" s="147"/>
      <c r="H2" s="148"/>
    </row>
    <row r="3" spans="1:8" x14ac:dyDescent="0.15">
      <c r="A3" s="144" t="s">
        <v>519</v>
      </c>
      <c r="B3" s="149"/>
      <c r="C3" s="150"/>
      <c r="D3" s="151">
        <v>266730</v>
      </c>
      <c r="E3" s="152"/>
      <c r="F3" s="153">
        <v>145139</v>
      </c>
      <c r="G3" s="154"/>
      <c r="H3" s="155"/>
    </row>
    <row r="4" spans="1:8" x14ac:dyDescent="0.15">
      <c r="A4" s="156"/>
      <c r="B4" s="157"/>
      <c r="C4" s="158"/>
      <c r="D4" s="159">
        <v>257762</v>
      </c>
      <c r="E4" s="160"/>
      <c r="F4" s="161">
        <v>83762</v>
      </c>
      <c r="G4" s="162"/>
      <c r="H4" s="163"/>
    </row>
    <row r="5" spans="1:8" x14ac:dyDescent="0.15">
      <c r="A5" s="144" t="s">
        <v>521</v>
      </c>
      <c r="B5" s="149"/>
      <c r="C5" s="150"/>
      <c r="D5" s="151">
        <v>149037</v>
      </c>
      <c r="E5" s="152"/>
      <c r="F5" s="153">
        <v>332350</v>
      </c>
      <c r="G5" s="154"/>
      <c r="H5" s="155"/>
    </row>
    <row r="6" spans="1:8" x14ac:dyDescent="0.15">
      <c r="A6" s="156"/>
      <c r="B6" s="157"/>
      <c r="C6" s="158"/>
      <c r="D6" s="159">
        <v>140211</v>
      </c>
      <c r="E6" s="160"/>
      <c r="F6" s="161">
        <v>200453</v>
      </c>
      <c r="G6" s="162"/>
      <c r="H6" s="163"/>
    </row>
    <row r="7" spans="1:8" x14ac:dyDescent="0.15">
      <c r="A7" s="144" t="s">
        <v>522</v>
      </c>
      <c r="B7" s="149"/>
      <c r="C7" s="150"/>
      <c r="D7" s="151">
        <v>153422</v>
      </c>
      <c r="E7" s="152"/>
      <c r="F7" s="153">
        <v>362690</v>
      </c>
      <c r="G7" s="154"/>
      <c r="H7" s="155"/>
    </row>
    <row r="8" spans="1:8" x14ac:dyDescent="0.15">
      <c r="A8" s="156"/>
      <c r="B8" s="157"/>
      <c r="C8" s="158"/>
      <c r="D8" s="159">
        <v>125520</v>
      </c>
      <c r="E8" s="160"/>
      <c r="F8" s="161">
        <v>172580</v>
      </c>
      <c r="G8" s="162"/>
      <c r="H8" s="163"/>
    </row>
    <row r="9" spans="1:8" x14ac:dyDescent="0.15">
      <c r="A9" s="144" t="s">
        <v>523</v>
      </c>
      <c r="B9" s="149"/>
      <c r="C9" s="150"/>
      <c r="D9" s="151">
        <v>179003</v>
      </c>
      <c r="E9" s="152"/>
      <c r="F9" s="153">
        <v>296093</v>
      </c>
      <c r="G9" s="154"/>
      <c r="H9" s="155"/>
    </row>
    <row r="10" spans="1:8" x14ac:dyDescent="0.15">
      <c r="A10" s="156"/>
      <c r="B10" s="157"/>
      <c r="C10" s="158"/>
      <c r="D10" s="159">
        <v>156883</v>
      </c>
      <c r="E10" s="160"/>
      <c r="F10" s="161">
        <v>140545</v>
      </c>
      <c r="G10" s="162"/>
      <c r="H10" s="163"/>
    </row>
    <row r="11" spans="1:8" x14ac:dyDescent="0.15">
      <c r="A11" s="144" t="s">
        <v>524</v>
      </c>
      <c r="B11" s="149"/>
      <c r="C11" s="150"/>
      <c r="D11" s="151">
        <v>280695</v>
      </c>
      <c r="E11" s="152"/>
      <c r="F11" s="153">
        <v>308655</v>
      </c>
      <c r="G11" s="154"/>
      <c r="H11" s="155"/>
    </row>
    <row r="12" spans="1:8" x14ac:dyDescent="0.15">
      <c r="A12" s="156"/>
      <c r="B12" s="157"/>
      <c r="C12" s="164"/>
      <c r="D12" s="159">
        <v>268478</v>
      </c>
      <c r="E12" s="160"/>
      <c r="F12" s="161">
        <v>169887</v>
      </c>
      <c r="G12" s="162"/>
      <c r="H12" s="163"/>
    </row>
    <row r="13" spans="1:8" x14ac:dyDescent="0.15">
      <c r="A13" s="144"/>
      <c r="B13" s="149"/>
      <c r="C13" s="150"/>
      <c r="D13" s="151">
        <v>205777</v>
      </c>
      <c r="E13" s="152"/>
      <c r="F13" s="153">
        <v>288985</v>
      </c>
      <c r="G13" s="165"/>
      <c r="H13" s="155"/>
    </row>
    <row r="14" spans="1:8" x14ac:dyDescent="0.15">
      <c r="A14" s="156"/>
      <c r="B14" s="157"/>
      <c r="C14" s="158"/>
      <c r="D14" s="159">
        <v>189771</v>
      </c>
      <c r="E14" s="160"/>
      <c r="F14" s="161">
        <v>153445</v>
      </c>
      <c r="G14" s="162"/>
      <c r="H14" s="163"/>
    </row>
    <row r="17" spans="1:11" x14ac:dyDescent="0.15">
      <c r="A17" s="140" t="s">
        <v>51</v>
      </c>
    </row>
    <row r="18" spans="1:11" x14ac:dyDescent="0.15">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15">
      <c r="A19" s="166" t="s">
        <v>52</v>
      </c>
      <c r="B19" s="166">
        <f>ROUND(VALUE(SUBSTITUTE(実質収支比率等に係る経年分析!F$48,"▲","-")),2)</f>
        <v>7.53</v>
      </c>
      <c r="C19" s="166">
        <f>ROUND(VALUE(SUBSTITUTE(実質収支比率等に係る経年分析!G$48,"▲","-")),2)</f>
        <v>9.3000000000000007</v>
      </c>
      <c r="D19" s="166">
        <f>ROUND(VALUE(SUBSTITUTE(実質収支比率等に係る経年分析!H$48,"▲","-")),2)</f>
        <v>13.75</v>
      </c>
      <c r="E19" s="166">
        <f>ROUND(VALUE(SUBSTITUTE(実質収支比率等に係る経年分析!I$48,"▲","-")),2)</f>
        <v>8.58</v>
      </c>
      <c r="F19" s="166">
        <f>ROUND(VALUE(SUBSTITUTE(実質収支比率等に係る経年分析!J$48,"▲","-")),2)</f>
        <v>10.17</v>
      </c>
    </row>
    <row r="20" spans="1:11" x14ac:dyDescent="0.15">
      <c r="A20" s="166" t="s">
        <v>53</v>
      </c>
      <c r="B20" s="166">
        <f>ROUND(VALUE(SUBSTITUTE(実質収支比率等に係る経年分析!F$47,"▲","-")),2)</f>
        <v>57.85</v>
      </c>
      <c r="C20" s="166">
        <f>ROUND(VALUE(SUBSTITUTE(実質収支比率等に係る経年分析!G$47,"▲","-")),2)</f>
        <v>59.74</v>
      </c>
      <c r="D20" s="166">
        <f>ROUND(VALUE(SUBSTITUTE(実質収支比率等に係る経年分析!H$47,"▲","-")),2)</f>
        <v>60.58</v>
      </c>
      <c r="E20" s="166">
        <f>ROUND(VALUE(SUBSTITUTE(実質収支比率等に係る経年分析!I$47,"▲","-")),2)</f>
        <v>65.040000000000006</v>
      </c>
      <c r="F20" s="166">
        <f>ROUND(VALUE(SUBSTITUTE(実質収支比率等に係る経年分析!J$47,"▲","-")),2)</f>
        <v>62.76</v>
      </c>
    </row>
    <row r="21" spans="1:11" x14ac:dyDescent="0.15">
      <c r="A21" s="166" t="s">
        <v>54</v>
      </c>
      <c r="B21" s="166">
        <f>IF(ISNUMBER(VALUE(SUBSTITUTE(実質収支比率等に係る経年分析!F$49,"▲","-"))),ROUND(VALUE(SUBSTITUTE(実質収支比率等に係る経年分析!F$49,"▲","-")),2),NA())</f>
        <v>4.2699999999999996</v>
      </c>
      <c r="C21" s="166">
        <f>IF(ISNUMBER(VALUE(SUBSTITUTE(実質収支比率等に係る経年分析!G$49,"▲","-"))),ROUND(VALUE(SUBSTITUTE(実質収支比率等に係る経年分析!G$49,"▲","-")),2),NA())</f>
        <v>6.87</v>
      </c>
      <c r="D21" s="166">
        <f>IF(ISNUMBER(VALUE(SUBSTITUTE(実質収支比率等に係る経年分析!H$49,"▲","-"))),ROUND(VALUE(SUBSTITUTE(実質収支比率等に係る経年分析!H$49,"▲","-")),2),NA())</f>
        <v>9.9600000000000009</v>
      </c>
      <c r="E21" s="166">
        <f>IF(ISNUMBER(VALUE(SUBSTITUTE(実質収支比率等に係る経年分析!I$49,"▲","-"))),ROUND(VALUE(SUBSTITUTE(実質収支比率等に係る経年分析!I$49,"▲","-")),2),NA())</f>
        <v>-2.89</v>
      </c>
      <c r="F21" s="166">
        <f>IF(ISNUMBER(VALUE(SUBSTITUTE(実質収支比率等に係る経年分析!J$49,"▲","-"))),ROUND(VALUE(SUBSTITUTE(実質収支比率等に係る経年分析!J$49,"▲","-")),2),NA())</f>
        <v>-1.82</v>
      </c>
    </row>
    <row r="24" spans="1:11" x14ac:dyDescent="0.15">
      <c r="A24" s="140" t="s">
        <v>55</v>
      </c>
    </row>
    <row r="25" spans="1:11" x14ac:dyDescent="0.15">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15">
      <c r="A26" s="167"/>
      <c r="B26" s="167" t="s">
        <v>56</v>
      </c>
      <c r="C26" s="167" t="s">
        <v>57</v>
      </c>
      <c r="D26" s="167" t="s">
        <v>56</v>
      </c>
      <c r="E26" s="167" t="s">
        <v>57</v>
      </c>
      <c r="F26" s="167" t="s">
        <v>56</v>
      </c>
      <c r="G26" s="167" t="s">
        <v>57</v>
      </c>
      <c r="H26" s="167" t="s">
        <v>56</v>
      </c>
      <c r="I26" s="167" t="s">
        <v>57</v>
      </c>
      <c r="J26" s="167" t="s">
        <v>56</v>
      </c>
      <c r="K26" s="167" t="s">
        <v>57</v>
      </c>
    </row>
    <row r="27" spans="1:11" x14ac:dyDescent="0.15">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#VALUE!</v>
      </c>
      <c r="C27" s="167" t="e">
        <f>IF(ROUND(VALUE(SUBSTITUTE(連結実質赤字比率に係る赤字・黒字の構成分析!F$43,"▲", "-")), 2) &gt;= 0, ABS(ROUND(VALUE(SUBSTITUTE(連結実質赤字比率に係る赤字・黒字の構成分析!F$43,"▲", "-")), 2)), NA())</f>
        <v>#VALUE!</v>
      </c>
      <c r="D27" s="167" t="e">
        <f>IF(ROUND(VALUE(SUBSTITUTE(連結実質赤字比率に係る赤字・黒字の構成分析!G$43,"▲", "-")), 2) &lt; 0, ABS(ROUND(VALUE(SUBSTITUTE(連結実質赤字比率に係る赤字・黒字の構成分析!G$43,"▲", "-")), 2)), NA())</f>
        <v>#VALUE!</v>
      </c>
      <c r="E27" s="167" t="e">
        <f>IF(ROUND(VALUE(SUBSTITUTE(連結実質赤字比率に係る赤字・黒字の構成分析!G$43,"▲", "-")), 2) &gt;= 0, ABS(ROUND(VALUE(SUBSTITUTE(連結実質赤字比率に係る赤字・黒字の構成分析!G$43,"▲", "-")), 2)), NA())</f>
        <v>#VALUE!</v>
      </c>
      <c r="F27" s="167" t="e">
        <f>IF(ROUND(VALUE(SUBSTITUTE(連結実質赤字比率に係る赤字・黒字の構成分析!H$43,"▲", "-")), 2) &lt; 0, ABS(ROUND(VALUE(SUBSTITUTE(連結実質赤字比率に係る赤字・黒字の構成分析!H$43,"▲", "-")), 2)), NA())</f>
        <v>#VALUE!</v>
      </c>
      <c r="G27" s="167" t="e">
        <f>IF(ROUND(VALUE(SUBSTITUTE(連結実質赤字比率に係る赤字・黒字の構成分析!H$43,"▲", "-")), 2) &gt;= 0, ABS(ROUND(VALUE(SUBSTITUTE(連結実質赤字比率に係る赤字・黒字の構成分析!H$43,"▲", "-")), 2)), NA())</f>
        <v>#VALUE!</v>
      </c>
      <c r="H27" s="167" t="e">
        <f>IF(ROUND(VALUE(SUBSTITUTE(連結実質赤字比率に係る赤字・黒字の構成分析!I$43,"▲", "-")), 2) &lt; 0, ABS(ROUND(VALUE(SUBSTITUTE(連結実質赤字比率に係る赤字・黒字の構成分析!I$43,"▲", "-")), 2)), NA())</f>
        <v>#VALUE!</v>
      </c>
      <c r="I27" s="167" t="e">
        <f>IF(ROUND(VALUE(SUBSTITUTE(連結実質赤字比率に係る赤字・黒字の構成分析!I$43,"▲", "-")), 2) &gt;= 0, ABS(ROUND(VALUE(SUBSTITUTE(連結実質赤字比率に係る赤字・黒字の構成分析!I$43,"▲", "-")), 2)), NA())</f>
        <v>#VALUE!</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x14ac:dyDescent="0.15">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15">
      <c r="A29" s="167" t="str">
        <f>IF(連結実質赤字比率に係る赤字・黒字の構成分析!C$41="",NA(),連結実質赤字比率に係る赤字・黒字の構成分析!C$41)</f>
        <v>国民健康保険特別会計</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0.7</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1.04</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1.05</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1.01</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0.04</v>
      </c>
    </row>
    <row r="30" spans="1:11" x14ac:dyDescent="0.15">
      <c r="A30" s="167" t="str">
        <f>IF(連結実質赤字比率に係る赤字・黒字の構成分析!C$40="",NA(),連結実質赤字比率に係る赤字・黒字の構成分析!C$40)</f>
        <v>後期高齢者医療特別会計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0.22</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0.22</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0.2</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0.23</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0.23</v>
      </c>
    </row>
    <row r="31" spans="1:11" x14ac:dyDescent="0.15">
      <c r="A31" s="167" t="str">
        <f>IF(連結実質赤字比率に係る赤字・黒字の構成分析!C$39="",NA(),連結実質赤字比率に係る赤字・黒字の構成分析!C$39)</f>
        <v>山のふるさと村管理運営事業特別会計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0.06</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0.08</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0.01</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0.33</v>
      </c>
    </row>
    <row r="32" spans="1:11" x14ac:dyDescent="0.15">
      <c r="A32" s="167" t="str">
        <f>IF(連結実質赤字比率に係る赤字・黒字の構成分析!C$38="",NA(),連結実質赤字比率に係る赤字・黒字の構成分析!C$38)</f>
        <v>都民の森管理運営事業特別会計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0.2</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0.2</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0.27</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0.56999999999999995</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0.56999999999999995</v>
      </c>
    </row>
    <row r="33" spans="1:16" x14ac:dyDescent="0.15">
      <c r="A33" s="167" t="str">
        <f>IF(連結実質赤字比率に係る赤字・黒字の構成分析!C$37="",NA(),連結実質赤字比率に係る赤字・黒字の構成分析!C$37)</f>
        <v>介護保険特別会計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0.62</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0.56999999999999995</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1.41</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1.94</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1.07</v>
      </c>
    </row>
    <row r="34" spans="1:16" x14ac:dyDescent="0.15">
      <c r="A34" s="167" t="str">
        <f>IF(連結実質赤字比率に係る赤字・黒字の構成分析!C$36="",NA(),連結実質赤字比率に係る赤字・黒字の構成分析!C$36)</f>
        <v>下水道事業特別会計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0</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0</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0</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0</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2.88</v>
      </c>
    </row>
    <row r="35" spans="1:16" x14ac:dyDescent="0.15">
      <c r="A35" s="167" t="str">
        <f>IF(連結実質赤字比率に係る赤字・黒字の構成分析!C$35="",NA(),連結実質赤字比率に係る赤字・黒字の構成分析!C$35)</f>
        <v>一般会計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7.26</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9</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13.45</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8</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9.25</v>
      </c>
    </row>
    <row r="36" spans="1:16" x14ac:dyDescent="0.15">
      <c r="A36" s="167" t="str">
        <f>IF(連結実質赤字比率に係る赤字・黒字の構成分析!C$34="",NA(),連結実質赤字比率に係る赤字・黒字の構成分析!C$34)</f>
        <v>病院事業会計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11.79</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13.54</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13.42</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14.42</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14.08</v>
      </c>
    </row>
    <row r="39" spans="1:16" x14ac:dyDescent="0.15">
      <c r="A39" s="140" t="s">
        <v>58</v>
      </c>
    </row>
    <row r="40" spans="1:16" x14ac:dyDescent="0.15">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15">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15">
      <c r="A42" s="168" t="s">
        <v>61</v>
      </c>
      <c r="B42" s="168"/>
      <c r="C42" s="168"/>
      <c r="D42" s="168">
        <f>'実質公債費比率（分子）の構造'!K$52</f>
        <v>429</v>
      </c>
      <c r="E42" s="168"/>
      <c r="F42" s="168"/>
      <c r="G42" s="168">
        <f>'実質公債費比率（分子）の構造'!L$52</f>
        <v>424</v>
      </c>
      <c r="H42" s="168"/>
      <c r="I42" s="168"/>
      <c r="J42" s="168">
        <f>'実質公債費比率（分子）の構造'!M$52</f>
        <v>416</v>
      </c>
      <c r="K42" s="168"/>
      <c r="L42" s="168"/>
      <c r="M42" s="168">
        <f>'実質公債費比率（分子）の構造'!N$52</f>
        <v>399</v>
      </c>
      <c r="N42" s="168"/>
      <c r="O42" s="168"/>
      <c r="P42" s="168">
        <f>'実質公債費比率（分子）の構造'!O$52</f>
        <v>370</v>
      </c>
    </row>
    <row r="43" spans="1:16" x14ac:dyDescent="0.15">
      <c r="A43" s="168" t="s">
        <v>16</v>
      </c>
      <c r="B43" s="168">
        <f>'実質公債費比率（分子）の構造'!K$51</f>
        <v>0</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x14ac:dyDescent="0.15">
      <c r="A44" s="168" t="s">
        <v>62</v>
      </c>
      <c r="B44" s="168" t="str">
        <f>'実質公債費比率（分子）の構造'!K$50</f>
        <v>-</v>
      </c>
      <c r="C44" s="168"/>
      <c r="D44" s="168"/>
      <c r="E44" s="168" t="str">
        <f>'実質公債費比率（分子）の構造'!L$50</f>
        <v>-</v>
      </c>
      <c r="F44" s="168"/>
      <c r="G44" s="168"/>
      <c r="H44" s="168" t="str">
        <f>'実質公債費比率（分子）の構造'!M$50</f>
        <v>-</v>
      </c>
      <c r="I44" s="168"/>
      <c r="J44" s="168"/>
      <c r="K44" s="168" t="str">
        <f>'実質公債費比率（分子）の構造'!N$50</f>
        <v>-</v>
      </c>
      <c r="L44" s="168"/>
      <c r="M44" s="168"/>
      <c r="N44" s="168" t="str">
        <f>'実質公債費比率（分子）の構造'!O$50</f>
        <v>-</v>
      </c>
      <c r="O44" s="168"/>
      <c r="P44" s="168"/>
    </row>
    <row r="45" spans="1:16" x14ac:dyDescent="0.15">
      <c r="A45" s="168" t="s">
        <v>63</v>
      </c>
      <c r="B45" s="168">
        <f>'実質公債費比率（分子）の構造'!K$49</f>
        <v>31</v>
      </c>
      <c r="C45" s="168"/>
      <c r="D45" s="168"/>
      <c r="E45" s="168">
        <f>'実質公債費比率（分子）の構造'!L$49</f>
        <v>31</v>
      </c>
      <c r="F45" s="168"/>
      <c r="G45" s="168"/>
      <c r="H45" s="168">
        <f>'実質公債費比率（分子）の構造'!M$49</f>
        <v>35</v>
      </c>
      <c r="I45" s="168"/>
      <c r="J45" s="168"/>
      <c r="K45" s="168">
        <f>'実質公債費比率（分子）の構造'!N$49</f>
        <v>38</v>
      </c>
      <c r="L45" s="168"/>
      <c r="M45" s="168"/>
      <c r="N45" s="168">
        <f>'実質公債費比率（分子）の構造'!O$49</f>
        <v>37</v>
      </c>
      <c r="O45" s="168"/>
      <c r="P45" s="168"/>
    </row>
    <row r="46" spans="1:16" x14ac:dyDescent="0.15">
      <c r="A46" s="168" t="s">
        <v>64</v>
      </c>
      <c r="B46" s="168">
        <f>'実質公債費比率（分子）の構造'!K$48</f>
        <v>346</v>
      </c>
      <c r="C46" s="168"/>
      <c r="D46" s="168"/>
      <c r="E46" s="168">
        <f>'実質公債費比率（分子）の構造'!L$48</f>
        <v>350</v>
      </c>
      <c r="F46" s="168"/>
      <c r="G46" s="168"/>
      <c r="H46" s="168">
        <f>'実質公債費比率（分子）の構造'!M$48</f>
        <v>352</v>
      </c>
      <c r="I46" s="168"/>
      <c r="J46" s="168"/>
      <c r="K46" s="168">
        <f>'実質公債費比率（分子）の構造'!N$48</f>
        <v>335</v>
      </c>
      <c r="L46" s="168"/>
      <c r="M46" s="168"/>
      <c r="N46" s="168">
        <f>'実質公債費比率（分子）の構造'!O$48</f>
        <v>320</v>
      </c>
      <c r="O46" s="168"/>
      <c r="P46" s="168"/>
    </row>
    <row r="47" spans="1:16" x14ac:dyDescent="0.15">
      <c r="A47" s="168" t="s">
        <v>12</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15">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15">
      <c r="A49" s="168" t="s">
        <v>66</v>
      </c>
      <c r="B49" s="168">
        <f>'実質公債費比率（分子）の構造'!K$45</f>
        <v>215</v>
      </c>
      <c r="C49" s="168"/>
      <c r="D49" s="168"/>
      <c r="E49" s="168">
        <f>'実質公債費比率（分子）の構造'!L$45</f>
        <v>211</v>
      </c>
      <c r="F49" s="168"/>
      <c r="G49" s="168"/>
      <c r="H49" s="168">
        <f>'実質公債費比率（分子）の構造'!M$45</f>
        <v>212</v>
      </c>
      <c r="I49" s="168"/>
      <c r="J49" s="168"/>
      <c r="K49" s="168">
        <f>'実質公債費比率（分子）の構造'!N$45</f>
        <v>208</v>
      </c>
      <c r="L49" s="168"/>
      <c r="M49" s="168"/>
      <c r="N49" s="168">
        <f>'実質公債費比率（分子）の構造'!O$45</f>
        <v>198</v>
      </c>
      <c r="O49" s="168"/>
      <c r="P49" s="168"/>
    </row>
    <row r="50" spans="1:16" x14ac:dyDescent="0.15">
      <c r="A50" s="168" t="s">
        <v>67</v>
      </c>
      <c r="B50" s="168" t="e">
        <f>NA()</f>
        <v>#N/A</v>
      </c>
      <c r="C50" s="168">
        <f>IF(ISNUMBER('実質公債費比率（分子）の構造'!K$53),'実質公債費比率（分子）の構造'!K$53,NA())</f>
        <v>163</v>
      </c>
      <c r="D50" s="168" t="e">
        <f>NA()</f>
        <v>#N/A</v>
      </c>
      <c r="E50" s="168" t="e">
        <f>NA()</f>
        <v>#N/A</v>
      </c>
      <c r="F50" s="168">
        <f>IF(ISNUMBER('実質公債費比率（分子）の構造'!L$53),'実質公債費比率（分子）の構造'!L$53,NA())</f>
        <v>168</v>
      </c>
      <c r="G50" s="168" t="e">
        <f>NA()</f>
        <v>#N/A</v>
      </c>
      <c r="H50" s="168" t="e">
        <f>NA()</f>
        <v>#N/A</v>
      </c>
      <c r="I50" s="168">
        <f>IF(ISNUMBER('実質公債費比率（分子）の構造'!M$53),'実質公債費比率（分子）の構造'!M$53,NA())</f>
        <v>183</v>
      </c>
      <c r="J50" s="168" t="e">
        <f>NA()</f>
        <v>#N/A</v>
      </c>
      <c r="K50" s="168" t="e">
        <f>NA()</f>
        <v>#N/A</v>
      </c>
      <c r="L50" s="168">
        <f>IF(ISNUMBER('実質公債費比率（分子）の構造'!N$53),'実質公債費比率（分子）の構造'!N$53,NA())</f>
        <v>182</v>
      </c>
      <c r="M50" s="168" t="e">
        <f>NA()</f>
        <v>#N/A</v>
      </c>
      <c r="N50" s="168" t="e">
        <f>NA()</f>
        <v>#N/A</v>
      </c>
      <c r="O50" s="168">
        <f>IF(ISNUMBER('実質公債費比率（分子）の構造'!O$53),'実質公債費比率（分子）の構造'!O$53,NA())</f>
        <v>185</v>
      </c>
      <c r="P50" s="168" t="e">
        <f>NA()</f>
        <v>#N/A</v>
      </c>
    </row>
    <row r="53" spans="1:16" x14ac:dyDescent="0.15">
      <c r="A53" s="140" t="s">
        <v>68</v>
      </c>
    </row>
    <row r="54" spans="1:16" x14ac:dyDescent="0.15">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15">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15">
      <c r="A56" s="167" t="s">
        <v>43</v>
      </c>
      <c r="B56" s="167"/>
      <c r="C56" s="167"/>
      <c r="D56" s="167">
        <f>'将来負担比率（分子）の構造'!I$52</f>
        <v>3942</v>
      </c>
      <c r="E56" s="167"/>
      <c r="F56" s="167"/>
      <c r="G56" s="167">
        <f>'将来負担比率（分子）の構造'!J$52</f>
        <v>3627</v>
      </c>
      <c r="H56" s="167"/>
      <c r="I56" s="167"/>
      <c r="J56" s="167">
        <f>'将来負担比率（分子）の構造'!K$52</f>
        <v>3318</v>
      </c>
      <c r="K56" s="167"/>
      <c r="L56" s="167"/>
      <c r="M56" s="167">
        <f>'将来負担比率（分子）の構造'!L$52</f>
        <v>2975</v>
      </c>
      <c r="N56" s="167"/>
      <c r="O56" s="167"/>
      <c r="P56" s="167">
        <f>'将来負担比率（分子）の構造'!M$52</f>
        <v>2625</v>
      </c>
    </row>
    <row r="57" spans="1:16" x14ac:dyDescent="0.15">
      <c r="A57" s="167" t="s">
        <v>42</v>
      </c>
      <c r="B57" s="167"/>
      <c r="C57" s="167"/>
      <c r="D57" s="167">
        <f>'将来負担比率（分子）の構造'!I$51</f>
        <v>22</v>
      </c>
      <c r="E57" s="167"/>
      <c r="F57" s="167"/>
      <c r="G57" s="167">
        <f>'将来負担比率（分子）の構造'!J$51</f>
        <v>11</v>
      </c>
      <c r="H57" s="167"/>
      <c r="I57" s="167"/>
      <c r="J57" s="167">
        <f>'将来負担比率（分子）の構造'!K$51</f>
        <v>5</v>
      </c>
      <c r="K57" s="167"/>
      <c r="L57" s="167"/>
      <c r="M57" s="167">
        <f>'将来負担比率（分子）の構造'!L$51</f>
        <v>4</v>
      </c>
      <c r="N57" s="167"/>
      <c r="O57" s="167"/>
      <c r="P57" s="167">
        <f>'将来負担比率（分子）の構造'!M$51</f>
        <v>3</v>
      </c>
    </row>
    <row r="58" spans="1:16" x14ac:dyDescent="0.15">
      <c r="A58" s="167" t="s">
        <v>41</v>
      </c>
      <c r="B58" s="167"/>
      <c r="C58" s="167"/>
      <c r="D58" s="167">
        <f>'将来負担比率（分子）の構造'!I$50</f>
        <v>4625</v>
      </c>
      <c r="E58" s="167"/>
      <c r="F58" s="167"/>
      <c r="G58" s="167">
        <f>'将来負担比率（分子）の構造'!J$50</f>
        <v>5111</v>
      </c>
      <c r="H58" s="167"/>
      <c r="I58" s="167"/>
      <c r="J58" s="167">
        <f>'将来負担比率（分子）の構造'!K$50</f>
        <v>5831</v>
      </c>
      <c r="K58" s="167"/>
      <c r="L58" s="167"/>
      <c r="M58" s="167">
        <f>'将来負担比率（分子）の構造'!L$50</f>
        <v>6548</v>
      </c>
      <c r="N58" s="167"/>
      <c r="O58" s="167"/>
      <c r="P58" s="167">
        <f>'将来負担比率（分子）の構造'!M$50</f>
        <v>6713</v>
      </c>
    </row>
    <row r="59" spans="1:16" x14ac:dyDescent="0.15">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15">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15">
      <c r="A61" s="167" t="s">
        <v>36</v>
      </c>
      <c r="B61" s="167" t="str">
        <f>'将来負担比率（分子）の構造'!I$46</f>
        <v>-</v>
      </c>
      <c r="C61" s="167"/>
      <c r="D61" s="167"/>
      <c r="E61" s="167" t="str">
        <f>'将来負担比率（分子）の構造'!J$46</f>
        <v>-</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15">
      <c r="A62" s="167" t="s">
        <v>35</v>
      </c>
      <c r="B62" s="167">
        <f>'将来負担比率（分子）の構造'!I$45</f>
        <v>1256</v>
      </c>
      <c r="C62" s="167"/>
      <c r="D62" s="167"/>
      <c r="E62" s="167">
        <f>'将来負担比率（分子）の構造'!J$45</f>
        <v>1224</v>
      </c>
      <c r="F62" s="167"/>
      <c r="G62" s="167"/>
      <c r="H62" s="167">
        <f>'将来負担比率（分子）の構造'!K$45</f>
        <v>1234</v>
      </c>
      <c r="I62" s="167"/>
      <c r="J62" s="167"/>
      <c r="K62" s="167">
        <f>'将来負担比率（分子）の構造'!L$45</f>
        <v>1237</v>
      </c>
      <c r="L62" s="167"/>
      <c r="M62" s="167"/>
      <c r="N62" s="167">
        <f>'将来負担比率（分子）の構造'!M$45</f>
        <v>1251</v>
      </c>
      <c r="O62" s="167"/>
      <c r="P62" s="167"/>
    </row>
    <row r="63" spans="1:16" x14ac:dyDescent="0.15">
      <c r="A63" s="167" t="s">
        <v>34</v>
      </c>
      <c r="B63" s="167">
        <f>'将来負担比率（分子）の構造'!I$44</f>
        <v>398</v>
      </c>
      <c r="C63" s="167"/>
      <c r="D63" s="167"/>
      <c r="E63" s="167">
        <f>'将来負担比率（分子）の構造'!J$44</f>
        <v>342</v>
      </c>
      <c r="F63" s="167"/>
      <c r="G63" s="167"/>
      <c r="H63" s="167">
        <f>'将来負担比率（分子）の構造'!K$44</f>
        <v>297</v>
      </c>
      <c r="I63" s="167"/>
      <c r="J63" s="167"/>
      <c r="K63" s="167">
        <f>'将来負担比率（分子）の構造'!L$44</f>
        <v>263</v>
      </c>
      <c r="L63" s="167"/>
      <c r="M63" s="167"/>
      <c r="N63" s="167">
        <f>'将来負担比率（分子）の構造'!M$44</f>
        <v>227</v>
      </c>
      <c r="O63" s="167"/>
      <c r="P63" s="167"/>
    </row>
    <row r="64" spans="1:16" x14ac:dyDescent="0.15">
      <c r="A64" s="167" t="s">
        <v>33</v>
      </c>
      <c r="B64" s="167">
        <f>'将来負担比率（分子）の構造'!I$43</f>
        <v>3427</v>
      </c>
      <c r="C64" s="167"/>
      <c r="D64" s="167"/>
      <c r="E64" s="167">
        <f>'将来負担比率（分子）の構造'!J$43</f>
        <v>3130</v>
      </c>
      <c r="F64" s="167"/>
      <c r="G64" s="167"/>
      <c r="H64" s="167">
        <f>'将来負担比率（分子）の構造'!K$43</f>
        <v>2868</v>
      </c>
      <c r="I64" s="167"/>
      <c r="J64" s="167"/>
      <c r="K64" s="167">
        <f>'将来負担比率（分子）の構造'!L$43</f>
        <v>2610</v>
      </c>
      <c r="L64" s="167"/>
      <c r="M64" s="167"/>
      <c r="N64" s="167">
        <f>'将来負担比率（分子）の構造'!M$43</f>
        <v>2393</v>
      </c>
      <c r="O64" s="167"/>
      <c r="P64" s="167"/>
    </row>
    <row r="65" spans="1:16" x14ac:dyDescent="0.15">
      <c r="A65" s="167" t="s">
        <v>32</v>
      </c>
      <c r="B65" s="167" t="str">
        <f>'将来負担比率（分子）の構造'!I$42</f>
        <v>-</v>
      </c>
      <c r="C65" s="167"/>
      <c r="D65" s="167"/>
      <c r="E65" s="167" t="str">
        <f>'将来負担比率（分子）の構造'!J$42</f>
        <v>-</v>
      </c>
      <c r="F65" s="167"/>
      <c r="G65" s="167"/>
      <c r="H65" s="167" t="str">
        <f>'将来負担比率（分子）の構造'!K$42</f>
        <v>-</v>
      </c>
      <c r="I65" s="167"/>
      <c r="J65" s="167"/>
      <c r="K65" s="167" t="str">
        <f>'将来負担比率（分子）の構造'!L$42</f>
        <v>-</v>
      </c>
      <c r="L65" s="167"/>
      <c r="M65" s="167"/>
      <c r="N65" s="167" t="str">
        <f>'将来負担比率（分子）の構造'!M$42</f>
        <v>-</v>
      </c>
      <c r="O65" s="167"/>
      <c r="P65" s="167"/>
    </row>
    <row r="66" spans="1:16" x14ac:dyDescent="0.15">
      <c r="A66" s="167" t="s">
        <v>31</v>
      </c>
      <c r="B66" s="167">
        <f>'将来負担比率（分子）の構造'!I$41</f>
        <v>2074</v>
      </c>
      <c r="C66" s="167"/>
      <c r="D66" s="167"/>
      <c r="E66" s="167">
        <f>'将来負担比率（分子）の構造'!J$41</f>
        <v>1965</v>
      </c>
      <c r="F66" s="167"/>
      <c r="G66" s="167"/>
      <c r="H66" s="167">
        <f>'将来負担比率（分子）の構造'!K$41</f>
        <v>1828</v>
      </c>
      <c r="I66" s="167"/>
      <c r="J66" s="167"/>
      <c r="K66" s="167">
        <f>'将来負担比率（分子）の構造'!L$41</f>
        <v>1653</v>
      </c>
      <c r="L66" s="167"/>
      <c r="M66" s="167"/>
      <c r="N66" s="167">
        <f>'将来負担比率（分子）の構造'!M$41</f>
        <v>1577</v>
      </c>
      <c r="O66" s="167"/>
      <c r="P66" s="167"/>
    </row>
    <row r="67" spans="1:16" x14ac:dyDescent="0.15">
      <c r="A67" s="167" t="s">
        <v>71</v>
      </c>
      <c r="B67" s="167" t="e">
        <f>NA()</f>
        <v>#N/A</v>
      </c>
      <c r="C67" s="167">
        <f>IF(ISNUMBER('将来負担比率（分子）の構造'!I$53), IF('将来負担比率（分子）の構造'!I$53 &lt; 0, 0, '将来負担比率（分子）の構造'!I$53), NA())</f>
        <v>0</v>
      </c>
      <c r="D67" s="167" t="e">
        <f>NA()</f>
        <v>#N/A</v>
      </c>
      <c r="E67" s="167" t="e">
        <f>NA()</f>
        <v>#N/A</v>
      </c>
      <c r="F67" s="167">
        <f>IF(ISNUMBER('将来負担比率（分子）の構造'!J$53), IF('将来負担比率（分子）の構造'!J$53 &lt; 0, 0, '将来負担比率（分子）の構造'!J$53), NA())</f>
        <v>0</v>
      </c>
      <c r="G67" s="167" t="e">
        <f>NA()</f>
        <v>#N/A</v>
      </c>
      <c r="H67" s="167" t="e">
        <f>NA()</f>
        <v>#N/A</v>
      </c>
      <c r="I67" s="167">
        <f>IF(ISNUMBER('将来負担比率（分子）の構造'!K$53), IF('将来負担比率（分子）の構造'!K$53 &lt; 0, 0, '将来負担比率（分子）の構造'!K$53), NA())</f>
        <v>0</v>
      </c>
      <c r="J67" s="167" t="e">
        <f>NA()</f>
        <v>#N/A</v>
      </c>
      <c r="K67" s="167" t="e">
        <f>NA()</f>
        <v>#N/A</v>
      </c>
      <c r="L67" s="167">
        <f>IF(ISNUMBER('将来負担比率（分子）の構造'!L$53), IF('将来負担比率（分子）の構造'!L$53 &lt; 0, 0, '将来負担比率（分子）の構造'!L$53), NA())</f>
        <v>0</v>
      </c>
      <c r="M67" s="167" t="e">
        <f>NA()</f>
        <v>#N/A</v>
      </c>
      <c r="N67" s="167" t="e">
        <f>NA()</f>
        <v>#N/A</v>
      </c>
      <c r="O67" s="167">
        <f>IF(ISNUMBER('将来負担比率（分子）の構造'!M$53), IF('将来負担比率（分子）の構造'!M$53 &lt; 0, 0, '将来負担比率（分子）の構造'!M$53), NA())</f>
        <v>0</v>
      </c>
      <c r="P67" s="167" t="e">
        <f>NA()</f>
        <v>#N/A</v>
      </c>
    </row>
    <row r="70" spans="1:16" x14ac:dyDescent="0.15">
      <c r="A70" s="169" t="s">
        <v>72</v>
      </c>
      <c r="B70" s="169"/>
      <c r="C70" s="169"/>
      <c r="D70" s="169"/>
      <c r="E70" s="169"/>
      <c r="F70" s="169"/>
    </row>
    <row r="71" spans="1:16" x14ac:dyDescent="0.15">
      <c r="A71" s="170"/>
      <c r="B71" s="170" t="str">
        <f>基金残高に係る経年分析!F54</f>
        <v>R03</v>
      </c>
      <c r="C71" s="170" t="str">
        <f>基金残高に係る経年分析!G54</f>
        <v>R04</v>
      </c>
      <c r="D71" s="170" t="str">
        <f>基金残高に係る経年分析!H54</f>
        <v>R05</v>
      </c>
    </row>
    <row r="72" spans="1:16" x14ac:dyDescent="0.15">
      <c r="A72" s="170" t="s">
        <v>73</v>
      </c>
      <c r="B72" s="171">
        <f>基金残高に係る経年分析!F55</f>
        <v>1764</v>
      </c>
      <c r="C72" s="171">
        <f>基金残高に係る経年分析!G55</f>
        <v>1839</v>
      </c>
      <c r="D72" s="171">
        <f>基金残高に係る経年分析!H55</f>
        <v>1769</v>
      </c>
    </row>
    <row r="73" spans="1:16" x14ac:dyDescent="0.15">
      <c r="A73" s="170" t="s">
        <v>74</v>
      </c>
      <c r="B73" s="171">
        <f>基金残高に係る経年分析!F56</f>
        <v>1212</v>
      </c>
      <c r="C73" s="171">
        <f>基金残高に係る経年分析!G56</f>
        <v>1273</v>
      </c>
      <c r="D73" s="171">
        <f>基金残高に係る経年分析!H56</f>
        <v>1275</v>
      </c>
    </row>
    <row r="74" spans="1:16" x14ac:dyDescent="0.15">
      <c r="A74" s="170" t="s">
        <v>75</v>
      </c>
      <c r="B74" s="171">
        <f>基金残高に係る経年分析!F57</f>
        <v>2674</v>
      </c>
      <c r="C74" s="171">
        <f>基金残高に係る経年分析!G57</f>
        <v>3230</v>
      </c>
      <c r="D74" s="171">
        <f>基金残高に係る経年分析!H57</f>
        <v>3443</v>
      </c>
    </row>
  </sheetData>
  <sheetProtection algorithmName="SHA-512" hashValue="kLDKgcMN72dSe1tc6QKoRn+mWwLTqXpmPNQOkAyPvO4BvX+pQ1lCOSW6dHKa0DvNavYayahQjw/+U72jRAdHdA==" saltValue="0PzC1SqwGE2WHtNFqSUn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2025-03-11T06:41:03Z</cp:lastPrinted>
  <dcterms:created xsi:type="dcterms:W3CDTF">2025-02-19T01:56:05Z</dcterms:created>
  <dcterms:modified xsi:type="dcterms:W3CDTF">2025-03-21T07:17:15Z</dcterms:modified>
  <cp:category/>
</cp:coreProperties>
</file>