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D7FAD132-7A6A-4541-BA40-CB1D3731738C}"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W43" i="10" s="1"/>
  <c r="BE35" i="10"/>
  <c r="AM35" i="10"/>
  <c r="CO34" i="10"/>
  <c r="BW34"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<sst xmlns="http://schemas.openxmlformats.org/spreadsheetml/2006/main" count="1102" uniqueCount="565">
  <si>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</si>
  <si>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</si>
  <si>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</si>
  <si>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</si>
  <si>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</si>
  <si>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</si>
  <si>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</si>
  <si>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</si>
  <si>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</si>
  <si>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</si>
  <si>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</si>
  <si>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</si>
  <si>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</si>
  <si>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</si>
  <si>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</si>
  <si>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</si>
  <si>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</si>
  <si>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</si>
  <si>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</si>
  <si>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</si>
  <si>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</si>
  <si>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</si>
  <si>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</si>
  <si>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</si>
  <si>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</si>
  <si>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</si>
  <si>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</si>
  <si>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</si>
  <si>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</si>
  <si>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</si>
  <si>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</si>
  <si>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</si>
  <si>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</si>
  <si>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</si>
  <si>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</si>
  <si>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</si>
  <si>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</si>
  <si>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</si>
  <si>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</si>
  <si>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</si>
  <si>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</si>
  <si>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</si>
  <si>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</si>
  <si>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</si>
  <si>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</si>
  <si>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</si>
  <si>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</si>
  <si>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</si>
  <si>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</si>
  <si>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</si>
  <si>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</si>
  <si>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</si>
  <si>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</si>
  <si>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</si>
  <si>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</si>
  <si>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</si>
  <si>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</si>
  <si>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</si>
  <si>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</si>
  <si>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</si>
  <si>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</si>
  <si>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</si>
  <si>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</si>
  <si>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</si>
  <si>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</si>
  <si>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</si>
  <si>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</si>
  <si>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</si>
  <si>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</si>
  <si>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</si>
  <si>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</si>
  <si>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</si>
  <si>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</si>
  <si>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</si>
  <si>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</si>
  <si>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</si>
  <si>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</si>
  <si>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</si>
  <si>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</si>
  <si>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</si>
  <si>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</si>
  <si>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</si>
  <si>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</si>
  <si>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</si>
  <si>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</si>
  <si>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</si>
  <si>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</si>
  <si>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</si>
  <si>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</si>
  <si>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</si>
  <si>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</si>
  <si>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</si>
  <si>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</si>
  <si>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</si>
  <si>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瑞穂町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</si>
  <si>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</si>
  <si>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</si>
  <si>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</si>
  <si>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</si>
  <si>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</si>
  <si>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</si>
  <si>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</si>
  <si>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</si>
  <si>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</si>
  <si>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</si>
  <si>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</si>
  <si>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</si>
  <si>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</si>
  <si>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</si>
  <si>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</si>
  <si>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</si>
  <si>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</si>
  <si>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</si>
  <si>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</si>
  <si>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</si>
  <si>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</si>
  <si>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</si>
  <si>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</si>
  <si>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</si>
  <si>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</si>
  <si>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</si>
  <si>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</si>
  <si>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</si>
  <si>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</si>
  <si>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</si>
  <si>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</si>
  <si>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</si>
  <si>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</si>
  <si>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</si>
  <si>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</si>
  <si>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</si>
  <si>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</si>
  <si>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</si>
  <si>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</si>
  <si>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</si>
  <si>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</si>
  <si>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</si>
  <si>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</si>
  <si>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</si>
  <si>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</si>
  <si>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</si>
  <si>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</si>
  <si>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</si>
  <si>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</si>
  <si>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</si>
  <si>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</si>
  <si>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</si>
  <si>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</si>
  <si>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</si>
  <si>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</si>
  <si>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</si>
  <si>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</si>
  <si>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</si>
  <si>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</si>
  <si>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</si>
  <si>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</si>
  <si>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</si>
  <si>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</si>
  <si>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</si>
  <si>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</si>
  <si>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</si>
  <si>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</si>
  <si>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</si>
  <si>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</si>
  <si>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</si>
  <si>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</si>
  <si>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</si>
  <si>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</si>
  <si>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</si>
  <si>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</si>
  <si>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</si>
  <si>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</si>
  <si>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</si>
  <si>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</si>
  <si>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</si>
  <si>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</si>
  <si>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</si>
  <si>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</si>
  <si>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</si>
  <si>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</si>
  <si>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</si>
  <si>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</si>
  <si>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</si>
  <si>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</si>
  <si>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</si>
  <si>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</si>
  <si>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</si>
  <si>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</si>
  <si>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</si>
  <si>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</si>
  <si>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</si>
  <si>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</si>
  <si>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</si>
  <si>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</si>
  <si>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</si>
  <si>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</si>
  <si>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</si>
  <si>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</si>
  <si>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</si>
  <si>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</si>
  <si>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</si>
  <si>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</si>
  <si>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</si>
  <si>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</si>
  <si>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東京都瑞穂町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</si>
  <si>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</si>
  <si>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</si>
  <si>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</si>
  <si>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</si>
  <si>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</si>
  <si>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</si>
  <si>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</si>
  <si>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</si>
  <si>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</si>
  <si>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</si>
  <si>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</si>
  <si>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</si>
  <si>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</si>
  <si>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</si>
  <si>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</si>
  <si>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</si>
  <si>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</si>
  <si>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</si>
  <si>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</si>
  <si>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</si>
  <si>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</si>
  <si>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</si>
  <si>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</si>
  <si>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</si>
  <si>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</si>
  <si>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</si>
  <si>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</si>
  <si>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</si>
  <si>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</si>
  <si>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</si>
  <si>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</si>
  <si>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</si>
  <si>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</si>
  <si>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</si>
  <si>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</si>
  <si>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</si>
  <si>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</si>
  <si>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</si>
  <si>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</si>
  <si>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</si>
  <si>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</si>
  <si>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</si>
  <si>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</si>
  <si>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</si>
  <si>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</si>
  <si>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</si>
  <si>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</si>
  <si>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</si>
  <si>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</si>
  <si>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</si>
  <si>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</si>
  <si>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</si>
  <si>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</si>
  <si>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</si>
  <si>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</si>
  <si>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</si>
  <si>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</si>
  <si>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</si>
  <si>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</si>
  <si>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</si>
  <si>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</si>
  <si>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</si>
  <si>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</si>
  <si>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</si>
  <si>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</si>
  <si>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</si>
  <si>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</si>
  <si>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</si>
  <si>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</si>
  <si>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</si>
  <si>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</si>
  <si>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</si>
  <si>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</si>
  <si>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</si>
  <si>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</si>
  <si>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</si>
  <si>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</si>
  <si>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</si>
  <si>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</si>
  <si>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</si>
  <si>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</si>
  <si>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</si>
  <si>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</si>
  <si>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</si>
  <si>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</si>
  <si>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</si>
  <si>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</si>
  <si>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</si>
  <si>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</si>
  <si>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</si>
  <si>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</si>
  <si>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</si>
  <si>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</si>
  <si>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</si>
  <si>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</si>
  <si>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</si>
  <si>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</si>
  <si>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</si>
  <si>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</si>
  <si>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</si>
  <si>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</si>
  <si>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</si>
  <si>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</si>
  <si>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</si>
  <si>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</si>
  <si>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</si>
  <si>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</si>
  <si>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</si>
  <si>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</si>
  <si>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</si>
  <si>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</si>
  <si>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</si>
  <si>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</si>
  <si>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</si>
  <si>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</si>
  <si>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</si>
  <si>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</si>
  <si>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</si>
  <si>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</si>
  <si>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</si>
  <si>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</si>
  <si>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</si>
  <si>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</si>
  <si>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</si>
  <si>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</si>
  <si>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</si>
  <si>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</si>
  <si>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</si>
  <si>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</si>
  <si>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</si>
  <si>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</si>
  <si>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</si>
  <si>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</si>
  <si>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</si>
  <si>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</si>
  <si>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</si>
  <si>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</si>
  <si>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</si>
  <si>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</si>
  <si>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</si>
  <si>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</si>
  <si>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</si>
  <si>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</si>
  <si>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</si>
  <si>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</si>
  <si>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</si>
  <si>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</si>
  <si>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</si>
  <si>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</si>
  <si>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</si>
  <si>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東京都瑞穂町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</si>
  <si>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</si>
  <si>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</si>
  <si>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</si>
  <si>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</si>
  <si>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</si>
  <si>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</si>
  <si>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</si>
  <si>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</si>
  <si>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</si>
  <si>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</si>
  <si>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</si>
  <si>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</si>
  <si>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</si>
  <si>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</si>
  <si>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</si>
  <si>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</si>
  <si>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</si>
  <si>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</si>
  <si>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</si>
  <si>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</si>
  <si>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福生都市計画瑞穂町箱根ケ崎駅西土地区画整理事業特別会計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</si>
  <si>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</si>
  <si>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</si>
  <si>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</si>
  <si>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</si>
  <si>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</si>
  <si>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</si>
  <si>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</si>
  <si>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</si>
  <si>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</si>
  <si>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</si>
  <si>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</si>
  <si>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</si>
  <si>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</si>
  <si>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瑞穂町国民健康保険特別会計</t>
    <phoneticPr fontId="5"/>
  </si>
  <si>
    <t>瑞穂町介護保険特別会計</t>
    <phoneticPr fontId="5"/>
  </si>
  <si>
    <t>瑞穂町後期高齢者医療特別会計</t>
    <phoneticPr fontId="5"/>
  </si>
  <si>
    <t>瑞穂町下水道事業会計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</si>
  <si>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</si>
  <si>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</si>
  <si>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</si>
  <si>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</si>
  <si>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</si>
  <si>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</si>
  <si>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</si>
  <si>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</si>
  <si>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</si>
  <si>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</si>
  <si>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</si>
  <si>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</si>
  <si>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</si>
  <si>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</si>
  <si>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</si>
  <si>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</si>
  <si>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</si>
  <si>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</si>
  <si>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</si>
  <si>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</si>
  <si>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</si>
  <si>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</si>
  <si>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</si>
  <si>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</si>
  <si>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</si>
  <si>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</si>
  <si>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</si>
  <si>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</si>
  <si>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</si>
  <si>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</si>
  <si>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</si>
  <si>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</si>
  <si>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</si>
  <si>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</si>
  <si>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</si>
  <si>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</si>
  <si>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</si>
  <si>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</si>
  <si>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</si>
  <si>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</si>
  <si>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</si>
  <si>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</si>
  <si>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</si>
  <si>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</si>
  <si>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</si>
  <si>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</si>
  <si>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</si>
  <si>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</si>
  <si>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</si>
  <si>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</si>
  <si>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</si>
  <si>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</si>
  <si>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</si>
  <si>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</si>
  <si>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</si>
  <si>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</si>
  <si>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</si>
  <si>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</si>
  <si>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</si>
  <si>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</si>
  <si>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</si>
  <si>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</si>
  <si>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</si>
  <si>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</si>
  <si>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</si>
  <si>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</si>
  <si>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</si>
  <si>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</si>
  <si>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</si>
  <si>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</si>
  <si>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</si>
  <si>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</si>
  <si>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</si>
  <si>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</si>
  <si>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</si>
  <si>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</si>
  <si>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</si>
  <si>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</si>
  <si>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</si>
  <si>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</si>
  <si>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</si>
  <si>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</si>
  <si>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</si>
  <si>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</si>
  <si>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</si>
  <si>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</si>
  <si>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</si>
  <si>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</si>
  <si>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</si>
  <si>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</si>
  <si>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</si>
  <si>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</si>
  <si>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</si>
  <si>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</si>
  <si>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</si>
  <si>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</si>
  <si>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</si>
  <si>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</si>
  <si>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</si>
  <si>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</si>
  <si>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</si>
  <si>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</si>
  <si>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</si>
  <si>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</si>
  <si>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</si>
  <si>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</si>
  <si>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</si>
  <si>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</si>
  <si>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</si>
  <si>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</si>
  <si>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</si>
  <si>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</si>
  <si>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</si>
  <si>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</si>
  <si>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</si>
  <si>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</si>
  <si>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</si>
  <si>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</si>
  <si>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</si>
  <si>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</si>
  <si>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</si>
  <si>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</si>
  <si>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</si>
  <si>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</si>
  <si>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</si>
  <si>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</si>
  <si>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</si>
  <si>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</si>
  <si>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</si>
  <si>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</si>
  <si>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</si>
  <si>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</si>
  <si>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</si>
  <si>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</si>
  <si>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</si>
  <si>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</si>
  <si>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6.15</t>
  </si>
  <si>
    <t>▲ 4.66</t>
  </si>
  <si>
    <t>▲ 1.42</t>
  </si>
  <si>
    <t>一般会計</t>
  </si>
  <si>
    <t>瑞穂町下水道事業会計</t>
  </si>
  <si>
    <t>福生都市計画瑞穂町箱根ケ崎駅西土地区画整理事業特別会計</t>
  </si>
  <si>
    <t>瑞穂町国民健康保険特別会計</t>
  </si>
  <si>
    <t>瑞穂町後期高齢者医療特別会計</t>
  </si>
  <si>
    <t>瑞穂町介護保険特別会計</t>
  </si>
  <si>
    <t>その他会計（赤字）</t>
  </si>
  <si>
    <t>その他会計（黒字）</t>
  </si>
  <si>
    <t>R01</t>
    <phoneticPr fontId="5"/>
  </si>
  <si>
    <t>R02</t>
    <phoneticPr fontId="5"/>
  </si>
  <si>
    <t>R03</t>
    <phoneticPr fontId="5"/>
  </si>
  <si>
    <t>R04</t>
    <phoneticPr fontId="5"/>
  </si>
  <si>
    <t>R05</t>
    <phoneticPr fontId="5"/>
  </si>
  <si>
    <t>-</t>
    <phoneticPr fontId="2"/>
  </si>
  <si>
    <t>福生病院企業団</t>
    <rPh sb="0" eb="2">
      <t>フッサ</t>
    </rPh>
    <rPh sb="2" eb="4">
      <t>ビョウイン</t>
    </rPh>
    <rPh sb="4" eb="6">
      <t>キギョウ</t>
    </rPh>
    <rPh sb="6" eb="7">
      <t>ダン</t>
    </rPh>
    <phoneticPr fontId="2"/>
  </si>
  <si>
    <t>東京都後期高齢者医療広域連合（一般会計）</t>
    <rPh sb="0" eb="3">
      <t>トウキョウト</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</si>
  <si>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15" eb="17">
      <t>コウキ</t>
    </rPh>
    <rPh sb="17" eb="20">
      <t>コウレイシャ</t>
    </rPh>
    <rPh sb="20" eb="22">
      <t>イリョウ</t>
    </rPh>
    <rPh sb="22" eb="24">
      <t>トクベツ</t>
    </rPh>
    <rPh sb="24" eb="26">
      <t>カイケイ</t>
    </rPh>
    <phoneticPr fontId="2"/>
  </si>
  <si>
    <t>東京たま広域資源循環組合</t>
    <rPh sb="0" eb="2">
      <t>トウキョウ</t>
    </rPh>
    <rPh sb="4" eb="6">
      <t>コウイキ</t>
    </rPh>
    <rPh sb="6" eb="8">
      <t>シゲン</t>
    </rPh>
    <rPh sb="8" eb="10">
      <t>ジュンカン</t>
    </rPh>
    <rPh sb="10" eb="12">
      <t>クミアイ</t>
    </rPh>
    <phoneticPr fontId="2"/>
  </si>
  <si>
    <t>瑞穂斎場組合</t>
    <rPh sb="0" eb="2">
      <t>ミズホ</t>
    </rPh>
    <rPh sb="2" eb="4">
      <t>サイジョウ</t>
    </rPh>
    <rPh sb="4" eb="6">
      <t>クミアイ</t>
    </rPh>
    <phoneticPr fontId="2"/>
  </si>
  <si>
    <t>西多摩衛生組合</t>
    <rPh sb="0" eb="3">
      <t>ニシタマ</t>
    </rPh>
    <rPh sb="3" eb="5">
      <t>エイセイ</t>
    </rPh>
    <rPh sb="5" eb="7">
      <t>クミアイ</t>
    </rPh>
    <phoneticPr fontId="2"/>
  </si>
  <si>
    <t>羽村・瑞穂地区学校給食組合</t>
    <rPh sb="0" eb="2">
      <t>ハムラ</t>
    </rPh>
    <rPh sb="3" eb="5">
      <t>ミズホ</t>
    </rPh>
    <rPh sb="5" eb="7">
      <t>チク</t>
    </rPh>
    <rPh sb="7" eb="9">
      <t>ガッコウ</t>
    </rPh>
    <rPh sb="9" eb="11">
      <t>キュウショク</t>
    </rPh>
    <rPh sb="11" eb="13">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</si>
  <si>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</si>
  <si>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t>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</si>
  <si>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</si>
  <si>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東京都市町村職員退職手当組合</t>
    <rPh sb="3" eb="6">
      <t>シチョウソン</t>
    </rPh>
    <rPh sb="6" eb="8">
      <t>ショクイン</t>
    </rPh>
    <rPh sb="8" eb="10">
      <t>タイショク</t>
    </rPh>
    <rPh sb="10" eb="12">
      <t>テアテ</t>
    </rPh>
    <rPh sb="12" eb="14">
      <t>クミアイ</t>
    </rPh>
    <phoneticPr fontId="2"/>
  </si>
  <si>
    <t>法適用企業</t>
    <rPh sb="0" eb="1">
      <t>ホウ</t>
    </rPh>
    <rPh sb="1" eb="3">
      <t>テキヨウ</t>
    </rPh>
    <rPh sb="3" eb="5">
      <t>キギョウ</t>
    </rPh>
    <phoneticPr fontId="2"/>
  </si>
  <si>
    <t>瑞穂町土地開発公社</t>
    <rPh sb="0" eb="3">
      <t>ミズホマチ</t>
    </rPh>
    <rPh sb="3" eb="9">
      <t>トチカイハツコウシャ</t>
    </rPh>
    <phoneticPr fontId="2"/>
  </si>
  <si>
    <t>公共施設建設基金</t>
    <phoneticPr fontId="2"/>
  </si>
  <si>
    <t>多摩都市モノレール基金</t>
    <phoneticPr fontId="2"/>
  </si>
  <si>
    <t>特定防衛施設周辺整備調整交付金事業基金</t>
    <phoneticPr fontId="2"/>
  </si>
  <si>
    <t>社会福祉基金</t>
    <phoneticPr fontId="2"/>
  </si>
  <si>
    <t>瑞穂斎場周辺整備基金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</si>
</sst>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DC03-4EC1-BD9D-0335796C19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120984</c:v>
                </c:pt>
                <c:pt idx="1">
                  <c:v>73744</c:v>
                </c:pt>
                <c:pt idx="2">
                  <c:v>65678</c:v>
                </c:pt>
                <c:pt idx="3">
                  <c:v>48003</c:v>
                </c:pt>
                <c:pt idx="4">
                  <c:v>31675</c:v>
                </c:pt>
              </c:numCache>
            </c:numRef>
          </c:val>
          <c:smooth val="0"/>
          <c:extLst>
            <c:ext xmlns:c16="http://schemas.microsoft.com/office/drawing/2014/chart" uri="{C3380CC4-5D6E-409C-BE32-E72D297353CC}">
              <c16:uniqueId val="{00000001-DC03-4EC1-BD9D-0335796C19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3.78</c:v>
                </c:pt>
                <c:pt idx="1">
                  <c:v>5.45</c:v>
                </c:pt>
                <c:pt idx="2">
                  <c:v>9.25</c:v>
                </c:pt>
                <c:pt idx="3">
                  <c:v>6.37</c:v>
                </c:pt>
                <c:pt idx="4">
                  <c:v>5.62</c:v>
                </c:pt>
              </c:numCache>
            </c:numRef>
          </c:val>
          <c:extLst>
            <c:ext xmlns:c16="http://schemas.microsoft.com/office/drawing/2014/chart" uri="{C3380CC4-5D6E-409C-BE32-E72D297353CC}">
              <c16:uniqueId val="{00000000-A138-432E-A5F5-C938309CDE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21.02</c:v>
                </c:pt>
                <c:pt idx="1">
                  <c:v>14.37</c:v>
                </c:pt>
                <c:pt idx="2">
                  <c:v>23.62</c:v>
                </c:pt>
                <c:pt idx="3">
                  <c:v>28.49</c:v>
                </c:pt>
                <c:pt idx="4">
                  <c:v>26.71</c:v>
                </c:pt>
              </c:numCache>
            </c:numRef>
          </c:val>
          <c:extLst>
            <c:ext xmlns:c16="http://schemas.microsoft.com/office/drawing/2014/chart" uri="{C3380CC4-5D6E-409C-BE32-E72D297353CC}">
              <c16:uniqueId val="{00000001-A138-432E-A5F5-C938309CDE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-6.15</c:v>
                </c:pt>
                <c:pt idx="1">
                  <c:v>-4.66</c:v>
                </c:pt>
                <c:pt idx="2">
                  <c:v>13.69</c:v>
                </c:pt>
                <c:pt idx="3">
                  <c:v>1.64</c:v>
                </c:pt>
                <c:pt idx="4">
                  <c:v>-1.42</c:v>
                </c:pt>
              </c:numCache>
            </c:numRef>
          </c:val>
          <c:smooth val="0"/>
          <c:extLst>
            <c:ext xmlns:c16="http://schemas.microsoft.com/office/drawing/2014/chart" uri="{C3380CC4-5D6E-409C-BE32-E72D297353CC}">
              <c16:uniqueId val="{00000002-A138-432E-A5F5-C938309CDE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1.79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768-41A6-98B7-AB2622AF8A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768-41A6-98B7-AB2622AF8A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768-41A6-98B7-AB2622AF8AE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768-41A6-98B7-AB2622AF8AE4}"/>
            </c:ext>
          </c:extLst>
        </c:ser>
        <c:ser>
          <c:idx val="4"/>
          <c:order val="4"/>
          <c:tx>
            <c:strRef>
              <c:f>データシート!$A$31</c:f>
              <c:strCache>
                <c:ptCount val="1"/>
                <c:pt idx="0">
                  <c:v>瑞穂町介護保険特別会計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0.84</c:v>
                </c:pt>
                <c:pt idx="4">
                  <c:v>#N/A</c:v>
                </c:pt>
                <c:pt idx="5">
                  <c:v>0.11</c:v>
                </c:pt>
                <c:pt idx="6">
                  <c:v>#N/A</c:v>
                </c:pt>
                <c:pt idx="7">
                  <c:v>0.13</c:v>
                </c:pt>
                <c:pt idx="8">
                  <c:v>#N/A</c:v>
                </c:pt>
                <c:pt idx="9">
                  <c:v>0.01</c:v>
                </c:pt>
              </c:numCache>
            </c:numRef>
          </c:val>
          <c:extLst>
            <c:ext xmlns:c16="http://schemas.microsoft.com/office/drawing/2014/chart" uri="{C3380CC4-5D6E-409C-BE32-E72D297353CC}">
              <c16:uniqueId val="{00000004-9768-41A6-98B7-AB2622AF8AE4}"/>
            </c:ext>
          </c:extLst>
        </c:ser>
        <c:ser>
          <c:idx val="5"/>
          <c:order val="5"/>
          <c:tx>
            <c:strRef>
              <c:f>データシート!$A$32</c:f>
              <c:strCache>
                <c:ptCount val="1"/>
                <c:pt idx="0">
                  <c:v>瑞穂町後期高齢者医療特別会計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0.09</c:v>
                </c:pt>
                <c:pt idx="4">
                  <c:v>#N/A</c:v>
                </c:pt>
                <c:pt idx="5">
                  <c:v>0.11</c:v>
                </c:pt>
                <c:pt idx="6">
                  <c:v>#N/A</c:v>
                </c:pt>
                <c:pt idx="7">
                  <c:v>0.14000000000000001</c:v>
                </c:pt>
                <c:pt idx="8">
                  <c:v>#N/A</c:v>
                </c:pt>
                <c:pt idx="9">
                  <c:v>0.16</c:v>
                </c:pt>
              </c:numCache>
            </c:numRef>
          </c:val>
          <c:extLst>
            <c:ext xmlns:c16="http://schemas.microsoft.com/office/drawing/2014/chart" uri="{C3380CC4-5D6E-409C-BE32-E72D297353CC}">
              <c16:uniqueId val="{00000005-9768-41A6-98B7-AB2622AF8AE4}"/>
            </c:ext>
          </c:extLst>
        </c:ser>
        <c:ser>
          <c:idx val="6"/>
          <c:order val="6"/>
          <c:tx>
            <c:strRef>
              <c:f>データシート!$A$33</c:f>
              <c:strCache>
                <c:ptCount val="1"/>
                <c:pt idx="0">
                  <c:v>瑞穂町国民健康保険特別会計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0.59</c:v>
                </c:pt>
                <c:pt idx="2">
                  <c:v>#N/A</c:v>
                </c:pt>
                <c:pt idx="3">
                  <c:v>0.41</c:v>
                </c:pt>
                <c:pt idx="4">
                  <c:v>#N/A</c:v>
                </c:pt>
                <c:pt idx="5">
                  <c:v>0.49</c:v>
                </c:pt>
                <c:pt idx="6">
                  <c:v>#N/A</c:v>
                </c:pt>
                <c:pt idx="7">
                  <c:v>0.09</c:v>
                </c:pt>
                <c:pt idx="8">
                  <c:v>#N/A</c:v>
                </c:pt>
                <c:pt idx="9">
                  <c:v>0.45</c:v>
                </c:pt>
              </c:numCache>
            </c:numRef>
          </c:val>
          <c:extLst>
            <c:ext xmlns:c16="http://schemas.microsoft.com/office/drawing/2014/chart" uri="{C3380CC4-5D6E-409C-BE32-E72D297353CC}">
              <c16:uniqueId val="{00000006-9768-41A6-98B7-AB2622AF8AE4}"/>
            </c:ext>
          </c:extLst>
        </c:ser>
        <c:ser>
          <c:idx val="7"/>
          <c:order val="7"/>
          <c:tx>
            <c:strRef>
              <c:f>データシート!$A$34</c:f>
              <c:strCache>
                <c:ptCount val="1"/>
                <c:pt idx="0">
                  <c:v>福生都市計画瑞穂町箱根ケ崎駅西土地区画整理事業特別会計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0.88</c:v>
                </c:pt>
                <c:pt idx="2">
                  <c:v>#N/A</c:v>
                </c:pt>
                <c:pt idx="3">
                  <c:v>0</c:v>
                </c:pt>
                <c:pt idx="4">
                  <c:v>#N/A</c:v>
                </c:pt>
                <c:pt idx="5">
                  <c:v>0.48</c:v>
                </c:pt>
                <c:pt idx="6">
                  <c:v>#N/A</c:v>
                </c:pt>
                <c:pt idx="7">
                  <c:v>0.35</c:v>
                </c:pt>
                <c:pt idx="8">
                  <c:v>#N/A</c:v>
                </c:pt>
                <c:pt idx="9">
                  <c:v>0.49</c:v>
                </c:pt>
              </c:numCache>
            </c:numRef>
          </c:val>
          <c:extLst>
            <c:ext xmlns:c16="http://schemas.microsoft.com/office/drawing/2014/chart" uri="{C3380CC4-5D6E-409C-BE32-E72D297353CC}">
              <c16:uniqueId val="{00000007-9768-41A6-98B7-AB2622AF8AE4}"/>
            </c:ext>
          </c:extLst>
        </c:ser>
        <c:ser>
          <c:idx val="8"/>
          <c:order val="8"/>
          <c:tx>
            <c:strRef>
              <c:f>データシート!$A$35</c:f>
              <c:strCache>
                <c:ptCount val="1"/>
                <c:pt idx="0">
                  <c:v>瑞穂町下水道事業会計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1.37</c:v>
                </c:pt>
                <c:pt idx="4">
                  <c:v>#N/A</c:v>
                </c:pt>
                <c:pt idx="5">
                  <c:v>2.4300000000000002</c:v>
                </c:pt>
                <c:pt idx="6">
                  <c:v>#N/A</c:v>
                </c:pt>
                <c:pt idx="7">
                  <c:v>3.28</c:v>
                </c:pt>
                <c:pt idx="8">
                  <c:v>#N/A</c:v>
                </c:pt>
                <c:pt idx="9">
                  <c:v>4.4400000000000004</c:v>
                </c:pt>
              </c:numCache>
            </c:numRef>
          </c:val>
          <c:extLst>
            <c:ext xmlns:c16="http://schemas.microsoft.com/office/drawing/2014/chart" uri="{C3380CC4-5D6E-409C-BE32-E72D297353CC}">
              <c16:uniqueId val="{00000008-9768-41A6-98B7-AB2622AF8A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2.89</c:v>
                </c:pt>
                <c:pt idx="2">
                  <c:v>#N/A</c:v>
                </c:pt>
                <c:pt idx="3">
                  <c:v>5.45</c:v>
                </c:pt>
                <c:pt idx="4">
                  <c:v>#N/A</c:v>
                </c:pt>
                <c:pt idx="5">
                  <c:v>8.76</c:v>
                </c:pt>
                <c:pt idx="6">
                  <c:v>#N/A</c:v>
                </c:pt>
                <c:pt idx="7">
                  <c:v>6</c:v>
                </c:pt>
                <c:pt idx="8">
                  <c:v>#N/A</c:v>
                </c:pt>
                <c:pt idx="9">
                  <c:v>5.12</c:v>
                </c:pt>
              </c:numCache>
            </c:numRef>
          </c:val>
          <c:extLst>
            <c:ext xmlns:c16="http://schemas.microsoft.com/office/drawing/2014/chart" uri="{C3380CC4-5D6E-409C-BE32-E72D297353CC}">
              <c16:uniqueId val="{00000009-9768-41A6-98B7-AB2622AF8AE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796</c:v>
                </c:pt>
                <c:pt idx="5">
                  <c:v>687</c:v>
                </c:pt>
                <c:pt idx="8">
                  <c:v>704</c:v>
                </c:pt>
                <c:pt idx="11">
                  <c:v>787</c:v>
                </c:pt>
                <c:pt idx="14">
                  <c:v>754</c:v>
                </c:pt>
              </c:numCache>
            </c:numRef>
          </c:val>
          <c:extLst>
            <c:ext xmlns:c16="http://schemas.microsoft.com/office/drawing/2014/chart" uri="{C3380CC4-5D6E-409C-BE32-E72D297353CC}">
              <c16:uniqueId val="{00000000-98FA-4653-9970-FEF2EBB74E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FA-4653-9970-FEF2EBB74E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2</c:v>
                </c:pt>
                <c:pt idx="12">
                  <c:v>2</c:v>
                </c:pt>
              </c:numCache>
            </c:numRef>
          </c:val>
          <c:extLst>
            <c:ext xmlns:c16="http://schemas.microsoft.com/office/drawing/2014/chart" uri="{C3380CC4-5D6E-409C-BE32-E72D297353CC}">
              <c16:uniqueId val="{00000002-98FA-4653-9970-FEF2EBB74E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137</c:v>
                </c:pt>
                <c:pt idx="3">
                  <c:v>139</c:v>
                </c:pt>
                <c:pt idx="6">
                  <c:v>121</c:v>
                </c:pt>
                <c:pt idx="9">
                  <c:v>125</c:v>
                </c:pt>
                <c:pt idx="12">
                  <c:v>114</c:v>
                </c:pt>
              </c:numCache>
            </c:numRef>
          </c:val>
          <c:extLst>
            <c:ext xmlns:c16="http://schemas.microsoft.com/office/drawing/2014/chart" uri="{C3380CC4-5D6E-409C-BE32-E72D297353CC}">
              <c16:uniqueId val="{00000003-98FA-4653-9970-FEF2EBB74E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168</c:v>
                </c:pt>
                <c:pt idx="3">
                  <c:v>95</c:v>
                </c:pt>
                <c:pt idx="6">
                  <c:v>99</c:v>
                </c:pt>
                <c:pt idx="9">
                  <c:v>91</c:v>
                </c:pt>
                <c:pt idx="12">
                  <c:v>91</c:v>
                </c:pt>
              </c:numCache>
            </c:numRef>
          </c:val>
          <c:extLst>
            <c:ext xmlns:c16="http://schemas.microsoft.com/office/drawing/2014/chart" uri="{C3380CC4-5D6E-409C-BE32-E72D297353CC}">
              <c16:uniqueId val="{00000004-98FA-4653-9970-FEF2EBB74E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FA-4653-9970-FEF2EBB74E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FA-4653-9970-FEF2EBB74E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498</c:v>
                </c:pt>
                <c:pt idx="3">
                  <c:v>516</c:v>
                </c:pt>
                <c:pt idx="6">
                  <c:v>550</c:v>
                </c:pt>
                <c:pt idx="9">
                  <c:v>605</c:v>
                </c:pt>
                <c:pt idx="12">
                  <c:v>651</c:v>
                </c:pt>
              </c:numCache>
            </c:numRef>
          </c:val>
          <c:extLst>
            <c:ext xmlns:c16="http://schemas.microsoft.com/office/drawing/2014/chart" uri="{C3380CC4-5D6E-409C-BE32-E72D297353CC}">
              <c16:uniqueId val="{00000007-98FA-4653-9970-FEF2EBB74E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c:v>
                </c:pt>
                <c:pt idx="2">
                  <c:v>#N/A</c:v>
                </c:pt>
                <c:pt idx="3">
                  <c:v>#N/A</c:v>
                </c:pt>
                <c:pt idx="4">
                  <c:v>64</c:v>
                </c:pt>
                <c:pt idx="5">
                  <c:v>#N/A</c:v>
                </c:pt>
                <c:pt idx="6">
                  <c:v>#N/A</c:v>
                </c:pt>
                <c:pt idx="7">
                  <c:v>67</c:v>
                </c:pt>
                <c:pt idx="8">
                  <c:v>#N/A</c:v>
                </c:pt>
                <c:pt idx="9">
                  <c:v>#N/A</c:v>
                </c:pt>
                <c:pt idx="10">
                  <c:v>36</c:v>
                </c:pt>
                <c:pt idx="11">
                  <c:v>#N/A</c:v>
                </c:pt>
                <c:pt idx="12">
                  <c:v>#N/A</c:v>
                </c:pt>
                <c:pt idx="13">
                  <c:v>104</c:v>
                </c:pt>
                <c:pt idx="14">
                  <c:v>#N/A</c:v>
                </c:pt>
              </c:numCache>
            </c:numRef>
          </c:val>
          <c:smooth val="0"/>
          <c:extLst>
            <c:ext xmlns:c16="http://schemas.microsoft.com/office/drawing/2014/chart" uri="{C3380CC4-5D6E-409C-BE32-E72D297353CC}">
              <c16:uniqueId val="{00000008-98FA-4653-9970-FEF2EBB74E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3910</c:v>
                </c:pt>
                <c:pt idx="5">
                  <c:v>3543</c:v>
                </c:pt>
                <c:pt idx="8">
                  <c:v>3333</c:v>
                </c:pt>
                <c:pt idx="11">
                  <c:v>2992</c:v>
                </c:pt>
                <c:pt idx="14">
                  <c:v>2740</c:v>
                </c:pt>
              </c:numCache>
            </c:numRef>
          </c:val>
          <c:extLst>
            <c:ext xmlns:c16="http://schemas.microsoft.com/office/drawing/2014/chart" uri="{C3380CC4-5D6E-409C-BE32-E72D297353CC}">
              <c16:uniqueId val="{00000000-4CAE-4A27-98B6-60A93AFC17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4049</c:v>
                </c:pt>
                <c:pt idx="5">
                  <c:v>3956</c:v>
                </c:pt>
                <c:pt idx="8">
                  <c:v>4322</c:v>
                </c:pt>
                <c:pt idx="11">
                  <c:v>4344</c:v>
                </c:pt>
                <c:pt idx="14">
                  <c:v>4622</c:v>
                </c:pt>
              </c:numCache>
            </c:numRef>
          </c:val>
          <c:extLst>
            <c:ext xmlns:c16="http://schemas.microsoft.com/office/drawing/2014/chart" uri="{C3380CC4-5D6E-409C-BE32-E72D297353CC}">
              <c16:uniqueId val="{00000001-4CAE-4A27-98B6-60A93AFC17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5390</c:v>
                </c:pt>
                <c:pt idx="5">
                  <c:v>5018</c:v>
                </c:pt>
                <c:pt idx="8">
                  <c:v>5790</c:v>
                </c:pt>
                <c:pt idx="11">
                  <c:v>6215</c:v>
                </c:pt>
                <c:pt idx="14">
                  <c:v>6166</c:v>
                </c:pt>
              </c:numCache>
            </c:numRef>
          </c:val>
          <c:extLst>
            <c:ext xmlns:c16="http://schemas.microsoft.com/office/drawing/2014/chart" uri="{C3380CC4-5D6E-409C-BE32-E72D297353CC}">
              <c16:uniqueId val="{00000002-4CAE-4A27-98B6-60A93AFC17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AE-4A27-98B6-60A93AFC17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AE-4A27-98B6-60A93AFC17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AE-4A27-98B6-60A93AFC17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1496</c:v>
                </c:pt>
                <c:pt idx="3">
                  <c:v>1463</c:v>
                </c:pt>
                <c:pt idx="6">
                  <c:v>1552</c:v>
                </c:pt>
                <c:pt idx="9">
                  <c:v>1397</c:v>
                </c:pt>
                <c:pt idx="12">
                  <c:v>1314</c:v>
                </c:pt>
              </c:numCache>
            </c:numRef>
          </c:val>
          <c:extLst>
            <c:ext xmlns:c16="http://schemas.microsoft.com/office/drawing/2014/chart" uri="{C3380CC4-5D6E-409C-BE32-E72D297353CC}">
              <c16:uniqueId val="{00000006-4CAE-4A27-98B6-60A93AFC17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1009</c:v>
                </c:pt>
                <c:pt idx="3">
                  <c:v>914</c:v>
                </c:pt>
                <c:pt idx="6">
                  <c:v>847</c:v>
                </c:pt>
                <c:pt idx="9">
                  <c:v>926</c:v>
                </c:pt>
                <c:pt idx="12">
                  <c:v>892</c:v>
                </c:pt>
              </c:numCache>
            </c:numRef>
          </c:val>
          <c:extLst>
            <c:ext xmlns:c16="http://schemas.microsoft.com/office/drawing/2014/chart" uri="{C3380CC4-5D6E-409C-BE32-E72D297353CC}">
              <c16:uniqueId val="{00000007-4CAE-4A27-98B6-60A93AFC17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1843</c:v>
                </c:pt>
                <c:pt idx="3">
                  <c:v>1664</c:v>
                </c:pt>
                <c:pt idx="6">
                  <c:v>1445</c:v>
                </c:pt>
                <c:pt idx="9">
                  <c:v>1190</c:v>
                </c:pt>
                <c:pt idx="12">
                  <c:v>1308</c:v>
                </c:pt>
              </c:numCache>
            </c:numRef>
          </c:val>
          <c:extLst>
            <c:ext xmlns:c16="http://schemas.microsoft.com/office/drawing/2014/chart" uri="{C3380CC4-5D6E-409C-BE32-E72D297353CC}">
              <c16:uniqueId val="{00000008-4CAE-4A27-98B6-60A93AFC17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669</c:v>
                </c:pt>
                <c:pt idx="3">
                  <c:v>708</c:v>
                </c:pt>
                <c:pt idx="6">
                  <c:v>722</c:v>
                </c:pt>
                <c:pt idx="9">
                  <c:v>799</c:v>
                </c:pt>
                <c:pt idx="12">
                  <c:v>737</c:v>
                </c:pt>
              </c:numCache>
            </c:numRef>
          </c:val>
          <c:extLst>
            <c:ext xmlns:c16="http://schemas.microsoft.com/office/drawing/2014/chart" uri="{C3380CC4-5D6E-409C-BE32-E72D297353CC}">
              <c16:uniqueId val="{00000009-4CAE-4A27-98B6-60A93AFC17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7925</c:v>
                </c:pt>
                <c:pt idx="3">
                  <c:v>8172</c:v>
                </c:pt>
                <c:pt idx="6">
                  <c:v>8205</c:v>
                </c:pt>
                <c:pt idx="9">
                  <c:v>7918</c:v>
                </c:pt>
                <c:pt idx="12">
                  <c:v>7344</c:v>
                </c:pt>
              </c:numCache>
            </c:numRef>
          </c:val>
          <c:extLst>
            <c:ext xmlns:c16="http://schemas.microsoft.com/office/drawing/2014/chart" uri="{C3380CC4-5D6E-409C-BE32-E72D297353CC}">
              <c16:uniqueId val="{0000000A-4CAE-4A27-98B6-60A93AFC17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404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AE-4A27-98B6-60A93AFC17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1741</c:v>
                </c:pt>
                <c:pt idx="1">
                  <c:v>2078</c:v>
                </c:pt>
                <c:pt idx="2">
                  <c:v>2012</c:v>
                </c:pt>
              </c:numCache>
            </c:numRef>
          </c:val>
          <c:extLst>
            <c:ext xmlns:c16="http://schemas.microsoft.com/office/drawing/2014/chart" uri="{C3380CC4-5D6E-409C-BE32-E72D297353CC}">
              <c16:uniqueId val="{00000000-310A-42A4-82E2-B491A391B8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10A-42A4-82E2-B491A391B8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3859</c:v>
                </c:pt>
                <c:pt idx="1">
                  <c:v>4144</c:v>
                </c:pt>
                <c:pt idx="2">
                  <c:v>4420</c:v>
                </c:pt>
              </c:numCache>
            </c:numRef>
          </c:val>
          <c:extLst>
            <c:ext xmlns:c16="http://schemas.microsoft.com/office/drawing/2014/chart" uri="{C3380CC4-5D6E-409C-BE32-E72D297353CC}">
              <c16:uniqueId val="{00000002-310A-42A4-82E2-B491A391B8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32,062
31,063
16.85
15,643,325
15,220,330
422,995
7,532,655
7,343,877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chemeClr val="dk1"/>
              </a:solidFill>
              <a:effectLst/>
              <a:latin typeface="+mn-lt"/>
              <a:ea typeface="+mn-ea"/>
              <a:cs typeface="+mn-cs"/>
            </a:rPr>
            <a:t>基準財政収入額では、市町村民税（個人所得割）が給与所得</a:t>
          </a:r>
          <a:r>
            <a:rPr kumimoji="1" lang="ja-JP" altLang="en-US" sz="850">
              <a:solidFill>
                <a:schemeClr val="dk1"/>
              </a:solidFill>
              <a:effectLst/>
              <a:latin typeface="+mn-lt"/>
              <a:ea typeface="+mn-ea"/>
              <a:cs typeface="+mn-cs"/>
            </a:rPr>
            <a:t>増加</a:t>
          </a:r>
          <a:r>
            <a:rPr kumimoji="1" lang="ja-JP" altLang="ja-JP" sz="850">
              <a:solidFill>
                <a:schemeClr val="dk1"/>
              </a:solidFill>
              <a:effectLst/>
              <a:latin typeface="+mn-lt"/>
              <a:ea typeface="+mn-ea"/>
              <a:cs typeface="+mn-cs"/>
            </a:rPr>
            <a:t>の影響により約</a:t>
          </a:r>
          <a:r>
            <a:rPr kumimoji="1" lang="en-US" altLang="ja-JP" sz="850">
              <a:solidFill>
                <a:schemeClr val="dk1"/>
              </a:solidFill>
              <a:effectLst/>
              <a:latin typeface="+mn-lt"/>
              <a:ea typeface="+mn-ea"/>
              <a:cs typeface="+mn-cs"/>
            </a:rPr>
            <a:t>9,500</a:t>
          </a:r>
          <a:r>
            <a:rPr kumimoji="1" lang="ja-JP" altLang="ja-JP" sz="850">
              <a:solidFill>
                <a:schemeClr val="dk1"/>
              </a:solidFill>
              <a:effectLst/>
              <a:latin typeface="+mn-lt"/>
              <a:ea typeface="+mn-ea"/>
              <a:cs typeface="+mn-cs"/>
            </a:rPr>
            <a:t>万円の増額となりました。</a:t>
          </a:r>
          <a:r>
            <a:rPr kumimoji="1" lang="ja-JP" altLang="en-US" sz="850">
              <a:solidFill>
                <a:schemeClr val="dk1"/>
              </a:solidFill>
              <a:effectLst/>
              <a:latin typeface="+mn-lt"/>
              <a:ea typeface="+mn-ea"/>
              <a:cs typeface="+mn-cs"/>
            </a:rPr>
            <a:t>また、地方消費税交付金が前年度交付金額の増加により約</a:t>
          </a:r>
          <a:r>
            <a:rPr kumimoji="1" lang="en-US" altLang="ja-JP" sz="850">
              <a:solidFill>
                <a:schemeClr val="dk1"/>
              </a:solidFill>
              <a:effectLst/>
              <a:latin typeface="+mn-lt"/>
              <a:ea typeface="+mn-ea"/>
              <a:cs typeface="+mn-cs"/>
            </a:rPr>
            <a:t>7,600</a:t>
          </a:r>
          <a:r>
            <a:rPr kumimoji="1" lang="ja-JP" altLang="en-US" sz="850">
              <a:solidFill>
                <a:schemeClr val="dk1"/>
              </a:solidFill>
              <a:effectLst/>
              <a:latin typeface="+mn-lt"/>
              <a:ea typeface="+mn-ea"/>
              <a:cs typeface="+mn-cs"/>
            </a:rPr>
            <a:t>万円の増額となりました。約</a:t>
          </a:r>
          <a:r>
            <a:rPr kumimoji="1" lang="ja-JP" altLang="ja-JP" sz="850">
              <a:solidFill>
                <a:schemeClr val="dk1"/>
              </a:solidFill>
              <a:effectLst/>
              <a:latin typeface="+mn-lt"/>
              <a:ea typeface="+mn-ea"/>
              <a:cs typeface="+mn-cs"/>
            </a:rPr>
            <a:t>総額では</a:t>
          </a:r>
          <a:r>
            <a:rPr kumimoji="1" lang="en-US" altLang="ja-JP" sz="850">
              <a:solidFill>
                <a:schemeClr val="dk1"/>
              </a:solidFill>
              <a:effectLst/>
              <a:latin typeface="+mn-lt"/>
              <a:ea typeface="+mn-ea"/>
              <a:cs typeface="+mn-cs"/>
            </a:rPr>
            <a:t>4.0</a:t>
          </a:r>
          <a:r>
            <a:rPr kumimoji="1" lang="ja-JP" altLang="ja-JP" sz="850">
              <a:solidFill>
                <a:schemeClr val="dk1"/>
              </a:solidFill>
              <a:effectLst/>
              <a:latin typeface="+mn-lt"/>
              <a:ea typeface="+mn-ea"/>
              <a:cs typeface="+mn-cs"/>
            </a:rPr>
            <a:t>ポイント約</a:t>
          </a:r>
          <a:r>
            <a:rPr kumimoji="1" lang="en-US" altLang="ja-JP" sz="850">
              <a:solidFill>
                <a:schemeClr val="dk1"/>
              </a:solidFill>
              <a:effectLst/>
              <a:latin typeface="+mn-lt"/>
              <a:ea typeface="+mn-ea"/>
              <a:cs typeface="+mn-cs"/>
            </a:rPr>
            <a:t>2</a:t>
          </a:r>
          <a:r>
            <a:rPr kumimoji="1" lang="ja-JP" altLang="en-US" sz="850">
              <a:solidFill>
                <a:schemeClr val="dk1"/>
              </a:solidFill>
              <a:effectLst/>
              <a:latin typeface="+mn-lt"/>
              <a:ea typeface="+mn-ea"/>
              <a:cs typeface="+mn-cs"/>
            </a:rPr>
            <a:t>億</a:t>
          </a:r>
          <a:r>
            <a:rPr kumimoji="1" lang="en-US" altLang="ja-JP" sz="850">
              <a:solidFill>
                <a:schemeClr val="dk1"/>
              </a:solidFill>
              <a:effectLst/>
              <a:latin typeface="+mn-lt"/>
              <a:ea typeface="+mn-ea"/>
              <a:cs typeface="+mn-cs"/>
            </a:rPr>
            <a:t>2,400</a:t>
          </a:r>
          <a:r>
            <a:rPr kumimoji="1" lang="ja-JP" altLang="en-US" sz="850">
              <a:solidFill>
                <a:schemeClr val="dk1"/>
              </a:solidFill>
              <a:effectLst/>
              <a:latin typeface="+mn-lt"/>
              <a:ea typeface="+mn-ea"/>
              <a:cs typeface="+mn-cs"/>
            </a:rPr>
            <a:t>万</a:t>
          </a:r>
          <a:r>
            <a:rPr kumimoji="1" lang="ja-JP" altLang="ja-JP" sz="850">
              <a:solidFill>
                <a:schemeClr val="dk1"/>
              </a:solidFill>
              <a:effectLst/>
              <a:latin typeface="+mn-lt"/>
              <a:ea typeface="+mn-ea"/>
              <a:cs typeface="+mn-cs"/>
            </a:rPr>
            <a:t>円の増額となりました。</a:t>
          </a:r>
          <a:endParaRPr lang="ja-JP" altLang="ja-JP" sz="850">
            <a:effectLst/>
          </a:endParaRPr>
        </a:p>
        <a:p>
          <a:pPr eaLnBrk="1" fontAlgn="auto" latinLnBrk="0" hangingPunct="1"/>
          <a:r>
            <a:rPr kumimoji="1" lang="ja-JP" altLang="ja-JP" sz="850">
              <a:solidFill>
                <a:schemeClr val="dk1"/>
              </a:solidFill>
              <a:effectLst/>
              <a:latin typeface="+mn-lt"/>
              <a:ea typeface="+mn-ea"/>
              <a:cs typeface="+mn-cs"/>
            </a:rPr>
            <a:t>　また、基準財政需要額でも、</a:t>
          </a:r>
          <a:r>
            <a:rPr kumimoji="1" lang="ja-JP" altLang="en-US" sz="850">
              <a:solidFill>
                <a:schemeClr val="dk1"/>
              </a:solidFill>
              <a:effectLst/>
              <a:latin typeface="+mn-lt"/>
              <a:ea typeface="+mn-ea"/>
              <a:cs typeface="+mn-cs"/>
            </a:rPr>
            <a:t>社会</a:t>
          </a:r>
          <a:r>
            <a:rPr kumimoji="1" lang="ja-JP" altLang="ja-JP" sz="850">
              <a:solidFill>
                <a:schemeClr val="dk1"/>
              </a:solidFill>
              <a:effectLst/>
              <a:latin typeface="+mn-lt"/>
              <a:ea typeface="+mn-ea"/>
              <a:cs typeface="+mn-cs"/>
            </a:rPr>
            <a:t>福祉費</a:t>
          </a:r>
          <a:r>
            <a:rPr kumimoji="1" lang="ja-JP" altLang="en-US" sz="850">
              <a:solidFill>
                <a:schemeClr val="dk1"/>
              </a:solidFill>
              <a:effectLst/>
              <a:latin typeface="+mn-lt"/>
              <a:ea typeface="+mn-ea"/>
              <a:cs typeface="+mn-cs"/>
            </a:rPr>
            <a:t>が</a:t>
          </a:r>
          <a:r>
            <a:rPr kumimoji="1" lang="ja-JP" altLang="ja-JP" sz="850">
              <a:solidFill>
                <a:schemeClr val="dk1"/>
              </a:solidFill>
              <a:effectLst/>
              <a:latin typeface="+mn-lt"/>
              <a:ea typeface="+mn-ea"/>
              <a:cs typeface="+mn-cs"/>
            </a:rPr>
            <a:t>単位</a:t>
          </a:r>
          <a:r>
            <a:rPr kumimoji="1" lang="ja-JP" altLang="en-US" sz="850">
              <a:solidFill>
                <a:schemeClr val="dk1"/>
              </a:solidFill>
              <a:effectLst/>
              <a:latin typeface="+mn-lt"/>
              <a:ea typeface="+mn-ea"/>
              <a:cs typeface="+mn-cs"/>
            </a:rPr>
            <a:t>費用・補正係数</a:t>
          </a:r>
          <a:r>
            <a:rPr kumimoji="1" lang="ja-JP" altLang="ja-JP" sz="850">
              <a:solidFill>
                <a:schemeClr val="dk1"/>
              </a:solidFill>
              <a:effectLst/>
              <a:latin typeface="+mn-lt"/>
              <a:ea typeface="+mn-ea"/>
              <a:cs typeface="+mn-cs"/>
            </a:rPr>
            <a:t>の増</a:t>
          </a:r>
          <a:r>
            <a:rPr kumimoji="1" lang="ja-JP" altLang="en-US" sz="850">
              <a:solidFill>
                <a:schemeClr val="dk1"/>
              </a:solidFill>
              <a:effectLst/>
              <a:latin typeface="+mn-lt"/>
              <a:ea typeface="+mn-ea"/>
              <a:cs typeface="+mn-cs"/>
            </a:rPr>
            <a:t>加に</a:t>
          </a:r>
          <a:r>
            <a:rPr kumimoji="1" lang="ja-JP" altLang="ja-JP" sz="850">
              <a:solidFill>
                <a:schemeClr val="dk1"/>
              </a:solidFill>
              <a:effectLst/>
              <a:latin typeface="+mn-lt"/>
              <a:ea typeface="+mn-ea"/>
              <a:cs typeface="+mn-cs"/>
            </a:rPr>
            <a:t>より</a:t>
          </a:r>
          <a:r>
            <a:rPr kumimoji="1" lang="en-US" altLang="ja-JP" sz="850">
              <a:solidFill>
                <a:schemeClr val="dk1"/>
              </a:solidFill>
              <a:effectLst/>
              <a:latin typeface="+mn-lt"/>
              <a:ea typeface="+mn-ea"/>
              <a:cs typeface="+mn-cs"/>
            </a:rPr>
            <a:t>5.5</a:t>
          </a:r>
          <a:r>
            <a:rPr kumimoji="1" lang="ja-JP" altLang="ja-JP" sz="850">
              <a:solidFill>
                <a:schemeClr val="dk1"/>
              </a:solidFill>
              <a:effectLst/>
              <a:latin typeface="+mn-lt"/>
              <a:ea typeface="+mn-ea"/>
              <a:cs typeface="+mn-cs"/>
            </a:rPr>
            <a:t>ポイント約</a:t>
          </a:r>
          <a:r>
            <a:rPr kumimoji="1" lang="en-US" altLang="ja-JP" sz="850">
              <a:solidFill>
                <a:schemeClr val="dk1"/>
              </a:solidFill>
              <a:effectLst/>
              <a:latin typeface="+mn-lt"/>
              <a:ea typeface="+mn-ea"/>
              <a:cs typeface="+mn-cs"/>
            </a:rPr>
            <a:t>4,900</a:t>
          </a:r>
          <a:r>
            <a:rPr kumimoji="1" lang="ja-JP" altLang="ja-JP" sz="850">
              <a:solidFill>
                <a:schemeClr val="dk1"/>
              </a:solidFill>
              <a:effectLst/>
              <a:latin typeface="+mn-lt"/>
              <a:ea typeface="+mn-ea"/>
              <a:cs typeface="+mn-cs"/>
            </a:rPr>
            <a:t>万円の増額、</a:t>
          </a:r>
          <a:r>
            <a:rPr kumimoji="1" lang="ja-JP" altLang="en-US" sz="850">
              <a:solidFill>
                <a:schemeClr val="dk1"/>
              </a:solidFill>
              <a:effectLst/>
              <a:latin typeface="+mn-lt"/>
              <a:ea typeface="+mn-ea"/>
              <a:cs typeface="+mn-cs"/>
            </a:rPr>
            <a:t>包括算定経費（人口）が単位費用の増加</a:t>
          </a:r>
          <a:r>
            <a:rPr kumimoji="1" lang="ja-JP" altLang="ja-JP" sz="850">
              <a:solidFill>
                <a:schemeClr val="dk1"/>
              </a:solidFill>
              <a:effectLst/>
              <a:latin typeface="+mn-lt"/>
              <a:ea typeface="+mn-ea"/>
              <a:cs typeface="+mn-cs"/>
            </a:rPr>
            <a:t>により、</a:t>
          </a:r>
          <a:r>
            <a:rPr kumimoji="1" lang="en-US" altLang="ja-JP" sz="850">
              <a:solidFill>
                <a:schemeClr val="dk1"/>
              </a:solidFill>
              <a:effectLst/>
              <a:latin typeface="+mn-lt"/>
              <a:ea typeface="+mn-ea"/>
              <a:cs typeface="+mn-cs"/>
            </a:rPr>
            <a:t>5.1</a:t>
          </a:r>
          <a:r>
            <a:rPr kumimoji="1" lang="ja-JP" altLang="ja-JP" sz="850">
              <a:solidFill>
                <a:schemeClr val="dk1"/>
              </a:solidFill>
              <a:effectLst/>
              <a:latin typeface="+mn-lt"/>
              <a:ea typeface="+mn-ea"/>
              <a:cs typeface="+mn-cs"/>
            </a:rPr>
            <a:t>ポイント約</a:t>
          </a:r>
          <a:r>
            <a:rPr kumimoji="1" lang="en-US" altLang="ja-JP" sz="850">
              <a:solidFill>
                <a:schemeClr val="dk1"/>
              </a:solidFill>
              <a:effectLst/>
              <a:latin typeface="+mn-lt"/>
              <a:ea typeface="+mn-ea"/>
              <a:cs typeface="+mn-cs"/>
            </a:rPr>
            <a:t>3,700</a:t>
          </a:r>
          <a:r>
            <a:rPr kumimoji="1" lang="ja-JP" altLang="en-US" sz="850">
              <a:solidFill>
                <a:schemeClr val="dk1"/>
              </a:solidFill>
              <a:effectLst/>
              <a:latin typeface="+mn-lt"/>
              <a:ea typeface="+mn-ea"/>
              <a:cs typeface="+mn-cs"/>
            </a:rPr>
            <a:t>万</a:t>
          </a:r>
          <a:r>
            <a:rPr kumimoji="1" lang="ja-JP" altLang="ja-JP" sz="850">
              <a:solidFill>
                <a:schemeClr val="dk1"/>
              </a:solidFill>
              <a:effectLst/>
              <a:latin typeface="+mn-lt"/>
              <a:ea typeface="+mn-ea"/>
              <a:cs typeface="+mn-cs"/>
            </a:rPr>
            <a:t>円の増額となりました。総額では</a:t>
          </a:r>
          <a:r>
            <a:rPr kumimoji="1" lang="en-US" altLang="ja-JP" sz="850">
              <a:solidFill>
                <a:schemeClr val="dk1"/>
              </a:solidFill>
              <a:effectLst/>
              <a:latin typeface="+mn-lt"/>
              <a:ea typeface="+mn-ea"/>
              <a:cs typeface="+mn-cs"/>
            </a:rPr>
            <a:t>1.7</a:t>
          </a:r>
          <a:r>
            <a:rPr kumimoji="1" lang="ja-JP" altLang="ja-JP" sz="850">
              <a:solidFill>
                <a:schemeClr val="dk1"/>
              </a:solidFill>
              <a:effectLst/>
              <a:latin typeface="+mn-lt"/>
              <a:ea typeface="+mn-ea"/>
              <a:cs typeface="+mn-cs"/>
            </a:rPr>
            <a:t>ポイント約</a:t>
          </a:r>
          <a:r>
            <a:rPr kumimoji="1" lang="en-US" altLang="ja-JP" sz="850">
              <a:solidFill>
                <a:schemeClr val="dk1"/>
              </a:solidFill>
              <a:effectLst/>
              <a:latin typeface="+mn-lt"/>
              <a:ea typeface="+mn-ea"/>
              <a:cs typeface="+mn-cs"/>
            </a:rPr>
            <a:t>9,700</a:t>
          </a:r>
          <a:r>
            <a:rPr kumimoji="1" lang="ja-JP" altLang="ja-JP" sz="850">
              <a:solidFill>
                <a:schemeClr val="dk1"/>
              </a:solidFill>
              <a:effectLst/>
              <a:latin typeface="+mn-lt"/>
              <a:ea typeface="+mn-ea"/>
              <a:cs typeface="+mn-cs"/>
            </a:rPr>
            <a:t>万円の増額となりました。</a:t>
          </a:r>
          <a:endParaRPr lang="ja-JP" altLang="ja-JP" sz="850">
            <a:effectLst/>
          </a:endParaRPr>
        </a:p>
        <a:p>
          <a:r>
            <a:rPr kumimoji="1" lang="ja-JP" altLang="ja-JP" sz="850">
              <a:solidFill>
                <a:schemeClr val="dk1"/>
              </a:solidFill>
              <a:effectLst/>
              <a:latin typeface="+mn-lt"/>
              <a:ea typeface="+mn-ea"/>
              <a:cs typeface="+mn-cs"/>
            </a:rPr>
            <a:t>　結果として、基準財政需要額及び基準財政収入額ともに増額し、単年度の財政力指数は</a:t>
          </a:r>
          <a:r>
            <a:rPr kumimoji="1" lang="en-US" altLang="ja-JP" sz="850">
              <a:solidFill>
                <a:schemeClr val="dk1"/>
              </a:solidFill>
              <a:effectLst/>
              <a:latin typeface="+mn-lt"/>
              <a:ea typeface="+mn-ea"/>
              <a:cs typeface="+mn-cs"/>
            </a:rPr>
            <a:t>1.014</a:t>
          </a:r>
          <a:r>
            <a:rPr kumimoji="1" lang="ja-JP" altLang="ja-JP" sz="850">
              <a:solidFill>
                <a:schemeClr val="dk1"/>
              </a:solidFill>
              <a:effectLst/>
              <a:latin typeface="+mn-lt"/>
              <a:ea typeface="+mn-ea"/>
              <a:cs typeface="+mn-cs"/>
            </a:rPr>
            <a:t>と、令和</a:t>
          </a:r>
          <a:r>
            <a:rPr kumimoji="1" lang="en-US" altLang="ja-JP" sz="850">
              <a:solidFill>
                <a:schemeClr val="dk1"/>
              </a:solidFill>
              <a:effectLst/>
              <a:latin typeface="+mn-lt"/>
              <a:ea typeface="+mn-ea"/>
              <a:cs typeface="+mn-cs"/>
            </a:rPr>
            <a:t>4</a:t>
          </a:r>
          <a:r>
            <a:rPr kumimoji="1" lang="ja-JP" altLang="ja-JP" sz="850">
              <a:solidFill>
                <a:schemeClr val="dk1"/>
              </a:solidFill>
              <a:effectLst/>
              <a:latin typeface="+mn-lt"/>
              <a:ea typeface="+mn-ea"/>
              <a:cs typeface="+mn-cs"/>
            </a:rPr>
            <a:t>年度に比べ</a:t>
          </a:r>
          <a:r>
            <a:rPr kumimoji="1" lang="en-US" altLang="ja-JP" sz="850">
              <a:solidFill>
                <a:schemeClr val="dk1"/>
              </a:solidFill>
              <a:effectLst/>
              <a:latin typeface="+mn-lt"/>
              <a:ea typeface="+mn-ea"/>
              <a:cs typeface="+mn-cs"/>
            </a:rPr>
            <a:t>0.022</a:t>
          </a:r>
          <a:r>
            <a:rPr kumimoji="1" lang="ja-JP" altLang="ja-JP" sz="850">
              <a:solidFill>
                <a:schemeClr val="dk1"/>
              </a:solidFill>
              <a:effectLst/>
              <a:latin typeface="+mn-lt"/>
              <a:ea typeface="+mn-ea"/>
              <a:cs typeface="+mn-cs"/>
            </a:rPr>
            <a:t>ポイント良化</a:t>
          </a:r>
          <a:r>
            <a:rPr kumimoji="1" lang="ja-JP" altLang="en-US" sz="850">
              <a:solidFill>
                <a:schemeClr val="dk1"/>
              </a:solidFill>
              <a:effectLst/>
              <a:latin typeface="+mn-lt"/>
              <a:ea typeface="+mn-ea"/>
              <a:cs typeface="+mn-cs"/>
            </a:rPr>
            <a:t>しましたが、</a:t>
          </a:r>
          <a:r>
            <a:rPr kumimoji="1" lang="en-US" altLang="ja-JP" sz="850">
              <a:solidFill>
                <a:schemeClr val="dk1"/>
              </a:solidFill>
              <a:effectLst/>
              <a:latin typeface="+mn-lt"/>
              <a:ea typeface="+mn-ea"/>
              <a:cs typeface="+mn-cs"/>
            </a:rPr>
            <a:t>3</a:t>
          </a:r>
          <a:r>
            <a:rPr kumimoji="1" lang="ja-JP" altLang="en-US" sz="850">
              <a:solidFill>
                <a:schemeClr val="dk1"/>
              </a:solidFill>
              <a:effectLst/>
              <a:latin typeface="+mn-lt"/>
              <a:ea typeface="+mn-ea"/>
              <a:cs typeface="+mn-cs"/>
            </a:rPr>
            <a:t>か</a:t>
          </a:r>
          <a:r>
            <a:rPr kumimoji="1" lang="ja-JP" altLang="ja-JP" sz="850">
              <a:solidFill>
                <a:schemeClr val="dk1"/>
              </a:solidFill>
              <a:effectLst/>
              <a:latin typeface="+mn-lt"/>
              <a:ea typeface="+mn-ea"/>
              <a:cs typeface="+mn-cs"/>
            </a:rPr>
            <a:t>年平均の財政力指数は</a:t>
          </a:r>
          <a:r>
            <a:rPr kumimoji="1" lang="en-US" altLang="ja-JP" sz="850">
              <a:solidFill>
                <a:schemeClr val="dk1"/>
              </a:solidFill>
              <a:effectLst/>
              <a:latin typeface="+mn-lt"/>
              <a:ea typeface="+mn-ea"/>
              <a:cs typeface="+mn-cs"/>
            </a:rPr>
            <a:t>0.992</a:t>
          </a:r>
          <a:r>
            <a:rPr kumimoji="1" lang="ja-JP" altLang="en-US" sz="850">
              <a:solidFill>
                <a:schemeClr val="dk1"/>
              </a:solidFill>
              <a:effectLst/>
              <a:latin typeface="+mn-lt"/>
              <a:ea typeface="+mn-ea"/>
              <a:cs typeface="+mn-cs"/>
            </a:rPr>
            <a:t>と、依然として</a:t>
          </a:r>
          <a:r>
            <a:rPr kumimoji="1" lang="en-US" altLang="ja-JP" sz="850">
              <a:solidFill>
                <a:schemeClr val="dk1"/>
              </a:solidFill>
              <a:effectLst/>
              <a:latin typeface="+mn-lt"/>
              <a:ea typeface="+mn-ea"/>
              <a:cs typeface="+mn-cs"/>
            </a:rPr>
            <a:t>1.0</a:t>
          </a:r>
          <a:r>
            <a:rPr kumimoji="1" lang="ja-JP" altLang="en-US" sz="850">
              <a:solidFill>
                <a:schemeClr val="dk1"/>
              </a:solidFill>
              <a:effectLst/>
              <a:latin typeface="+mn-lt"/>
              <a:ea typeface="+mn-ea"/>
              <a:cs typeface="+mn-cs"/>
            </a:rPr>
            <a:t>を下回っている状況にあります。</a:t>
          </a:r>
          <a:endParaRPr lang="ja-JP" altLang="ja-JP" sz="8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164395</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150989</xdr:rowOff>
    </xdr:from>
    <xdr:to>
      <xdr:col>15</xdr:col>
      <xdr:colOff>82550</xdr:colOff>
      <xdr:row>39</xdr:row>
      <xdr:rowOff>164395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150989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850">
              <a:solidFill>
                <a:schemeClr val="dk1"/>
              </a:solidFill>
              <a:effectLst/>
              <a:latin typeface="+mn-lt"/>
              <a:ea typeface="+mn-ea"/>
              <a:cs typeface="+mn-cs"/>
            </a:rPr>
            <a:t>分母（経常一般財源）は</a:t>
          </a:r>
          <a:r>
            <a:rPr kumimoji="1" lang="ja-JP" altLang="en-US" sz="850">
              <a:solidFill>
                <a:schemeClr val="dk1"/>
              </a:solidFill>
              <a:effectLst/>
              <a:latin typeface="+mn-lt"/>
              <a:ea typeface="+mn-ea"/>
              <a:cs typeface="+mn-cs"/>
            </a:rPr>
            <a:t>、普通交付税</a:t>
          </a:r>
          <a:r>
            <a:rPr kumimoji="1" lang="ja-JP" altLang="ja-JP" sz="850">
              <a:solidFill>
                <a:schemeClr val="dk1"/>
              </a:solidFill>
              <a:effectLst/>
              <a:latin typeface="+mn-lt"/>
              <a:ea typeface="+mn-ea"/>
              <a:cs typeface="+mn-cs"/>
            </a:rPr>
            <a:t>が</a:t>
          </a:r>
          <a:r>
            <a:rPr kumimoji="1" lang="ja-JP" altLang="en-US" sz="850">
              <a:solidFill>
                <a:schemeClr val="dk1"/>
              </a:solidFill>
              <a:effectLst/>
              <a:latin typeface="+mn-lt"/>
              <a:ea typeface="+mn-ea"/>
              <a:cs typeface="+mn-cs"/>
            </a:rPr>
            <a:t>不交付団体となり約</a:t>
          </a:r>
          <a:r>
            <a:rPr kumimoji="1" lang="en-US" altLang="ja-JP" sz="850">
              <a:solidFill>
                <a:schemeClr val="dk1"/>
              </a:solidFill>
              <a:effectLst/>
              <a:latin typeface="+mn-lt"/>
              <a:ea typeface="+mn-ea"/>
              <a:cs typeface="+mn-cs"/>
            </a:rPr>
            <a:t>4,600</a:t>
          </a:r>
          <a:r>
            <a:rPr kumimoji="1" lang="ja-JP" altLang="en-US" sz="850">
              <a:solidFill>
                <a:schemeClr val="dk1"/>
              </a:solidFill>
              <a:effectLst/>
              <a:latin typeface="+mn-lt"/>
              <a:ea typeface="+mn-ea"/>
              <a:cs typeface="+mn-cs"/>
            </a:rPr>
            <a:t>万円の減額となりましたが、法人事業税交付金が約</a:t>
          </a:r>
          <a:r>
            <a:rPr kumimoji="1" lang="en-US" altLang="ja-JP" sz="850">
              <a:solidFill>
                <a:schemeClr val="dk1"/>
              </a:solidFill>
              <a:effectLst/>
              <a:latin typeface="+mn-lt"/>
              <a:ea typeface="+mn-ea"/>
              <a:cs typeface="+mn-cs"/>
            </a:rPr>
            <a:t>4,700</a:t>
          </a:r>
          <a:r>
            <a:rPr kumimoji="1" lang="ja-JP" altLang="en-US" sz="850">
              <a:solidFill>
                <a:schemeClr val="dk1"/>
              </a:solidFill>
              <a:effectLst/>
              <a:latin typeface="+mn-lt"/>
              <a:ea typeface="+mn-ea"/>
              <a:cs typeface="+mn-cs"/>
            </a:rPr>
            <a:t>万円、法人町民税が約</a:t>
          </a:r>
          <a:r>
            <a:rPr kumimoji="1" lang="en-US" altLang="ja-JP" sz="850">
              <a:solidFill>
                <a:schemeClr val="dk1"/>
              </a:solidFill>
              <a:effectLst/>
              <a:latin typeface="+mn-lt"/>
              <a:ea typeface="+mn-ea"/>
              <a:cs typeface="+mn-cs"/>
            </a:rPr>
            <a:t>4,400</a:t>
          </a:r>
          <a:r>
            <a:rPr kumimoji="1" lang="ja-JP" altLang="en-US" sz="850">
              <a:solidFill>
                <a:schemeClr val="dk1"/>
              </a:solidFill>
              <a:effectLst/>
              <a:latin typeface="+mn-lt"/>
              <a:ea typeface="+mn-ea"/>
              <a:cs typeface="+mn-cs"/>
            </a:rPr>
            <a:t>万円増額し</a:t>
          </a:r>
          <a:r>
            <a:rPr kumimoji="1" lang="ja-JP" altLang="ja-JP" sz="850">
              <a:solidFill>
                <a:schemeClr val="dk1"/>
              </a:solidFill>
              <a:effectLst/>
              <a:latin typeface="+mn-lt"/>
              <a:ea typeface="+mn-ea"/>
              <a:cs typeface="+mn-cs"/>
            </a:rPr>
            <a:t>、総額では約</a:t>
          </a:r>
          <a:r>
            <a:rPr kumimoji="1" lang="en-US" altLang="ja-JP" sz="850">
              <a:solidFill>
                <a:schemeClr val="dk1"/>
              </a:solidFill>
              <a:effectLst/>
              <a:latin typeface="+mn-lt"/>
              <a:ea typeface="+mn-ea"/>
              <a:cs typeface="+mn-cs"/>
            </a:rPr>
            <a:t>7,400</a:t>
          </a:r>
          <a:r>
            <a:rPr kumimoji="1" lang="ja-JP" altLang="ja-JP" sz="850">
              <a:solidFill>
                <a:schemeClr val="dk1"/>
              </a:solidFill>
              <a:effectLst/>
              <a:latin typeface="+mn-lt"/>
              <a:ea typeface="+mn-ea"/>
              <a:cs typeface="+mn-cs"/>
            </a:rPr>
            <a:t>万円の</a:t>
          </a:r>
          <a:r>
            <a:rPr kumimoji="1" lang="ja-JP" altLang="en-US" sz="850">
              <a:solidFill>
                <a:schemeClr val="dk1"/>
              </a:solidFill>
              <a:effectLst/>
              <a:latin typeface="+mn-lt"/>
              <a:ea typeface="+mn-ea"/>
              <a:cs typeface="+mn-cs"/>
            </a:rPr>
            <a:t>増額</a:t>
          </a:r>
          <a:r>
            <a:rPr kumimoji="1" lang="ja-JP" altLang="ja-JP" sz="850">
              <a:solidFill>
                <a:schemeClr val="dk1"/>
              </a:solidFill>
              <a:effectLst/>
              <a:latin typeface="+mn-lt"/>
              <a:ea typeface="+mn-ea"/>
              <a:cs typeface="+mn-cs"/>
            </a:rPr>
            <a:t>となりました。</a:t>
          </a:r>
          <a:endParaRPr lang="ja-JP" altLang="ja-JP" sz="850">
            <a:effectLst/>
          </a:endParaRPr>
        </a:p>
        <a:p>
          <a:r>
            <a:rPr kumimoji="1" lang="ja-JP" altLang="ja-JP" sz="850">
              <a:solidFill>
                <a:schemeClr val="dk1"/>
              </a:solidFill>
              <a:effectLst/>
              <a:latin typeface="+mn-lt"/>
              <a:ea typeface="+mn-ea"/>
              <a:cs typeface="+mn-cs"/>
            </a:rPr>
            <a:t>　分子（経常経費充当一般財源）は、</a:t>
          </a:r>
          <a:r>
            <a:rPr kumimoji="1" lang="ja-JP" altLang="en-US" sz="850">
              <a:solidFill>
                <a:schemeClr val="dk1"/>
              </a:solidFill>
              <a:effectLst/>
              <a:latin typeface="+mn-lt"/>
              <a:ea typeface="+mn-ea"/>
              <a:cs typeface="+mn-cs"/>
            </a:rPr>
            <a:t>維持補修費で約</a:t>
          </a:r>
          <a:r>
            <a:rPr kumimoji="1" lang="en-US" altLang="ja-JP" sz="850">
              <a:solidFill>
                <a:schemeClr val="dk1"/>
              </a:solidFill>
              <a:effectLst/>
              <a:latin typeface="+mn-lt"/>
              <a:ea typeface="+mn-ea"/>
              <a:cs typeface="+mn-cs"/>
            </a:rPr>
            <a:t>940</a:t>
          </a:r>
          <a:r>
            <a:rPr kumimoji="1" lang="ja-JP" altLang="en-US" sz="850">
              <a:solidFill>
                <a:schemeClr val="dk1"/>
              </a:solidFill>
              <a:effectLst/>
              <a:latin typeface="+mn-lt"/>
              <a:ea typeface="+mn-ea"/>
              <a:cs typeface="+mn-cs"/>
            </a:rPr>
            <a:t>万円の</a:t>
          </a:r>
          <a:r>
            <a:rPr kumimoji="1" lang="ja-JP" altLang="ja-JP" sz="850">
              <a:solidFill>
                <a:schemeClr val="dk1"/>
              </a:solidFill>
              <a:effectLst/>
              <a:latin typeface="+mn-lt"/>
              <a:ea typeface="+mn-ea"/>
              <a:cs typeface="+mn-cs"/>
            </a:rPr>
            <a:t>減額</a:t>
          </a:r>
          <a:r>
            <a:rPr kumimoji="1" lang="ja-JP" altLang="en-US" sz="850">
              <a:solidFill>
                <a:schemeClr val="dk1"/>
              </a:solidFill>
              <a:effectLst/>
              <a:latin typeface="+mn-lt"/>
              <a:ea typeface="+mn-ea"/>
              <a:cs typeface="+mn-cs"/>
            </a:rPr>
            <a:t>があった一方で</a:t>
          </a:r>
          <a:r>
            <a:rPr kumimoji="1" lang="ja-JP" altLang="ja-JP" sz="850">
              <a:solidFill>
                <a:schemeClr val="dk1"/>
              </a:solidFill>
              <a:effectLst/>
              <a:latin typeface="+mn-lt"/>
              <a:ea typeface="+mn-ea"/>
              <a:cs typeface="+mn-cs"/>
            </a:rPr>
            <a:t>、</a:t>
          </a:r>
          <a:r>
            <a:rPr kumimoji="1" lang="ja-JP" altLang="en-US" sz="850">
              <a:solidFill>
                <a:schemeClr val="dk1"/>
              </a:solidFill>
              <a:effectLst/>
              <a:latin typeface="+mn-lt"/>
              <a:ea typeface="+mn-ea"/>
              <a:cs typeface="+mn-cs"/>
            </a:rPr>
            <a:t>物件費</a:t>
          </a:r>
          <a:r>
            <a:rPr kumimoji="1" lang="ja-JP" altLang="ja-JP" sz="850">
              <a:solidFill>
                <a:schemeClr val="dk1"/>
              </a:solidFill>
              <a:effectLst/>
              <a:latin typeface="+mn-lt"/>
              <a:ea typeface="+mn-ea"/>
              <a:cs typeface="+mn-cs"/>
            </a:rPr>
            <a:t>が約</a:t>
          </a:r>
          <a:r>
            <a:rPr kumimoji="1" lang="en-US" altLang="ja-JP" sz="850">
              <a:solidFill>
                <a:schemeClr val="dk1"/>
              </a:solidFill>
              <a:effectLst/>
              <a:latin typeface="+mn-lt"/>
              <a:ea typeface="+mn-ea"/>
              <a:cs typeface="+mn-cs"/>
            </a:rPr>
            <a:t>8,300</a:t>
          </a:r>
          <a:r>
            <a:rPr kumimoji="1" lang="ja-JP" altLang="ja-JP" sz="850">
              <a:solidFill>
                <a:schemeClr val="dk1"/>
              </a:solidFill>
              <a:effectLst/>
              <a:latin typeface="+mn-lt"/>
              <a:ea typeface="+mn-ea"/>
              <a:cs typeface="+mn-cs"/>
            </a:rPr>
            <a:t>万円、</a:t>
          </a:r>
          <a:r>
            <a:rPr kumimoji="1" lang="ja-JP" altLang="en-US" sz="850">
              <a:solidFill>
                <a:schemeClr val="dk1"/>
              </a:solidFill>
              <a:effectLst/>
              <a:latin typeface="+mn-lt"/>
              <a:ea typeface="+mn-ea"/>
              <a:cs typeface="+mn-cs"/>
            </a:rPr>
            <a:t>繰出金</a:t>
          </a:r>
          <a:r>
            <a:rPr kumimoji="1" lang="ja-JP" altLang="ja-JP" sz="850">
              <a:solidFill>
                <a:schemeClr val="dk1"/>
              </a:solidFill>
              <a:effectLst/>
              <a:latin typeface="+mn-lt"/>
              <a:ea typeface="+mn-ea"/>
              <a:cs typeface="+mn-cs"/>
            </a:rPr>
            <a:t>が約</a:t>
          </a:r>
          <a:r>
            <a:rPr kumimoji="1" lang="en-US" altLang="ja-JP" sz="850">
              <a:solidFill>
                <a:schemeClr val="dk1"/>
              </a:solidFill>
              <a:effectLst/>
              <a:latin typeface="+mn-lt"/>
              <a:ea typeface="+mn-ea"/>
              <a:cs typeface="+mn-cs"/>
            </a:rPr>
            <a:t>7,300</a:t>
          </a:r>
          <a:r>
            <a:rPr kumimoji="1" lang="ja-JP" altLang="ja-JP" sz="850">
              <a:solidFill>
                <a:schemeClr val="dk1"/>
              </a:solidFill>
              <a:effectLst/>
              <a:latin typeface="+mn-lt"/>
              <a:ea typeface="+mn-ea"/>
              <a:cs typeface="+mn-cs"/>
            </a:rPr>
            <a:t>万円の増額となり、総額では約</a:t>
          </a:r>
          <a:r>
            <a:rPr kumimoji="1" lang="en-US" altLang="ja-JP" sz="850">
              <a:solidFill>
                <a:schemeClr val="dk1"/>
              </a:solidFill>
              <a:effectLst/>
              <a:latin typeface="+mn-lt"/>
              <a:ea typeface="+mn-ea"/>
              <a:cs typeface="+mn-cs"/>
            </a:rPr>
            <a:t>2</a:t>
          </a:r>
          <a:r>
            <a:rPr kumimoji="1" lang="ja-JP" altLang="ja-JP" sz="850">
              <a:solidFill>
                <a:schemeClr val="dk1"/>
              </a:solidFill>
              <a:effectLst/>
              <a:latin typeface="+mn-lt"/>
              <a:ea typeface="+mn-ea"/>
              <a:cs typeface="+mn-cs"/>
            </a:rPr>
            <a:t>億</a:t>
          </a:r>
          <a:r>
            <a:rPr kumimoji="1" lang="en-US" altLang="ja-JP" sz="850">
              <a:solidFill>
                <a:schemeClr val="dk1"/>
              </a:solidFill>
              <a:effectLst/>
              <a:latin typeface="+mn-lt"/>
              <a:ea typeface="+mn-ea"/>
              <a:cs typeface="+mn-cs"/>
            </a:rPr>
            <a:t>5,100</a:t>
          </a:r>
          <a:r>
            <a:rPr kumimoji="1" lang="ja-JP" altLang="ja-JP" sz="850">
              <a:solidFill>
                <a:schemeClr val="dk1"/>
              </a:solidFill>
              <a:effectLst/>
              <a:latin typeface="+mn-lt"/>
              <a:ea typeface="+mn-ea"/>
              <a:cs typeface="+mn-cs"/>
            </a:rPr>
            <a:t>万円の増額となりました。</a:t>
          </a:r>
          <a:endParaRPr lang="ja-JP" altLang="ja-JP" sz="850">
            <a:effectLst/>
          </a:endParaRPr>
        </a:p>
        <a:p>
          <a:r>
            <a:rPr kumimoji="1" lang="ja-JP" altLang="ja-JP" sz="850">
              <a:solidFill>
                <a:schemeClr val="dk1"/>
              </a:solidFill>
              <a:effectLst/>
              <a:latin typeface="+mn-lt"/>
              <a:ea typeface="+mn-ea"/>
              <a:cs typeface="+mn-cs"/>
            </a:rPr>
            <a:t>　分母となる経常的な収入が</a:t>
          </a:r>
          <a:r>
            <a:rPr kumimoji="1" lang="ja-JP" altLang="en-US" sz="850">
              <a:solidFill>
                <a:schemeClr val="dk1"/>
              </a:solidFill>
              <a:effectLst/>
              <a:latin typeface="+mn-lt"/>
              <a:ea typeface="+mn-ea"/>
              <a:cs typeface="+mn-cs"/>
            </a:rPr>
            <a:t>増額</a:t>
          </a:r>
          <a:r>
            <a:rPr kumimoji="1" lang="ja-JP" altLang="ja-JP" sz="850">
              <a:solidFill>
                <a:schemeClr val="dk1"/>
              </a:solidFill>
              <a:effectLst/>
              <a:latin typeface="+mn-lt"/>
              <a:ea typeface="+mn-ea"/>
              <a:cs typeface="+mn-cs"/>
            </a:rPr>
            <a:t>とな</a:t>
          </a:r>
          <a:r>
            <a:rPr kumimoji="1" lang="ja-JP" altLang="en-US" sz="850">
              <a:solidFill>
                <a:schemeClr val="dk1"/>
              </a:solidFill>
              <a:effectLst/>
              <a:latin typeface="+mn-lt"/>
              <a:ea typeface="+mn-ea"/>
              <a:cs typeface="+mn-cs"/>
            </a:rPr>
            <a:t>ったものの</a:t>
          </a:r>
          <a:r>
            <a:rPr kumimoji="1" lang="ja-JP" altLang="ja-JP" sz="850">
              <a:solidFill>
                <a:schemeClr val="dk1"/>
              </a:solidFill>
              <a:effectLst/>
              <a:latin typeface="+mn-lt"/>
              <a:ea typeface="+mn-ea"/>
              <a:cs typeface="+mn-cs"/>
            </a:rPr>
            <a:t>、分子となる経常的な支出が</a:t>
          </a:r>
          <a:r>
            <a:rPr kumimoji="1" lang="ja-JP" altLang="en-US" sz="850">
              <a:solidFill>
                <a:schemeClr val="dk1"/>
              </a:solidFill>
              <a:effectLst/>
              <a:latin typeface="+mn-lt"/>
              <a:ea typeface="+mn-ea"/>
              <a:cs typeface="+mn-cs"/>
            </a:rPr>
            <a:t>より</a:t>
          </a:r>
          <a:r>
            <a:rPr kumimoji="1" lang="ja-JP" altLang="ja-JP" sz="850">
              <a:solidFill>
                <a:schemeClr val="dk1"/>
              </a:solidFill>
              <a:effectLst/>
              <a:latin typeface="+mn-lt"/>
              <a:ea typeface="+mn-ea"/>
              <a:cs typeface="+mn-cs"/>
            </a:rPr>
            <a:t>増額となったため、前年度に比べ</a:t>
          </a:r>
          <a:r>
            <a:rPr kumimoji="1" lang="en-US" altLang="ja-JP" sz="850">
              <a:solidFill>
                <a:schemeClr val="dk1"/>
              </a:solidFill>
              <a:effectLst/>
              <a:latin typeface="+mn-lt"/>
              <a:ea typeface="+mn-ea"/>
              <a:cs typeface="+mn-cs"/>
            </a:rPr>
            <a:t>2.1</a:t>
          </a:r>
          <a:r>
            <a:rPr kumimoji="1" lang="ja-JP" altLang="ja-JP" sz="850">
              <a:solidFill>
                <a:schemeClr val="dk1"/>
              </a:solidFill>
              <a:effectLst/>
              <a:latin typeface="+mn-lt"/>
              <a:ea typeface="+mn-ea"/>
              <a:cs typeface="+mn-cs"/>
            </a:rPr>
            <a:t>ポイント悪化しました。東京都</a:t>
          </a:r>
          <a:r>
            <a:rPr kumimoji="1" lang="ja-JP" altLang="en-US" sz="850">
              <a:solidFill>
                <a:schemeClr val="dk1"/>
              </a:solidFill>
              <a:effectLst/>
              <a:latin typeface="+mn-lt"/>
              <a:ea typeface="+mn-ea"/>
              <a:cs typeface="+mn-cs"/>
            </a:rPr>
            <a:t>の</a:t>
          </a:r>
          <a:r>
            <a:rPr kumimoji="1" lang="ja-JP" altLang="ja-JP" sz="850">
              <a:solidFill>
                <a:schemeClr val="dk1"/>
              </a:solidFill>
              <a:effectLst/>
              <a:latin typeface="+mn-lt"/>
              <a:ea typeface="+mn-ea"/>
              <a:cs typeface="+mn-cs"/>
            </a:rPr>
            <a:t>平均</a:t>
          </a:r>
          <a:r>
            <a:rPr kumimoji="1" lang="ja-JP" altLang="en-US" sz="850">
              <a:solidFill>
                <a:schemeClr val="dk1"/>
              </a:solidFill>
              <a:effectLst/>
              <a:latin typeface="+mn-lt"/>
              <a:ea typeface="+mn-ea"/>
              <a:cs typeface="+mn-cs"/>
            </a:rPr>
            <a:t>以下を目指し</a:t>
          </a:r>
          <a:r>
            <a:rPr kumimoji="1" lang="ja-JP" altLang="ja-JP" sz="850">
              <a:solidFill>
                <a:schemeClr val="dk1"/>
              </a:solidFill>
              <a:effectLst/>
              <a:latin typeface="+mn-lt"/>
              <a:ea typeface="+mn-ea"/>
              <a:cs typeface="+mn-cs"/>
            </a:rPr>
            <a:t>、今後も、経常経費の削減と町税収入の増加に向け努力し、経常収支比率の低減を目指します。</a:t>
          </a:r>
          <a:endParaRPr lang="ja-JP" altLang="ja-JP" sz="8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171132</xdr:rowOff>
    </xdr:from>
    <xdr:to>
      <xdr:col>23</xdr:col>
      <xdr:colOff>133350</xdr:colOff>
      <xdr:row>63</xdr:row>
      <xdr:rowOff>126365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01032"/>
          <a:ext cx="8382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171132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05440"/>
          <a:ext cx="889000" cy="2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63</xdr:row>
      <xdr:rowOff>53975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05440"/>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53975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492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3175</xdr:rowOff>
    </xdr:from>
    <xdr:to>
      <xdr:col>11</xdr:col>
      <xdr:colOff>82550</xdr:colOff>
      <xdr:row>63</xdr:row>
      <xdr:rowOff>104775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退職金は約</a:t>
          </a:r>
          <a:r>
            <a:rPr kumimoji="1" lang="en-US" altLang="ja-JP" sz="900">
              <a:solidFill>
                <a:schemeClr val="dk1"/>
              </a:solidFill>
              <a:effectLst/>
              <a:latin typeface="+mn-lt"/>
              <a:ea typeface="+mn-ea"/>
              <a:cs typeface="+mn-cs"/>
            </a:rPr>
            <a:t>1,300</a:t>
          </a:r>
          <a:r>
            <a:rPr kumimoji="1" lang="ja-JP" altLang="ja-JP" sz="900">
              <a:solidFill>
                <a:schemeClr val="dk1"/>
              </a:solidFill>
              <a:effectLst/>
              <a:latin typeface="+mn-lt"/>
              <a:ea typeface="+mn-ea"/>
              <a:cs typeface="+mn-cs"/>
            </a:rPr>
            <a:t>万円減少したものの、正規職員</a:t>
          </a:r>
          <a:r>
            <a:rPr kumimoji="1" lang="ja-JP" altLang="en-US" sz="900">
              <a:solidFill>
                <a:schemeClr val="dk1"/>
              </a:solidFill>
              <a:effectLst/>
              <a:latin typeface="+mn-lt"/>
              <a:ea typeface="+mn-ea"/>
              <a:cs typeface="+mn-cs"/>
            </a:rPr>
            <a:t>の給料</a:t>
          </a:r>
          <a:r>
            <a:rPr kumimoji="1" lang="ja-JP" altLang="ja-JP" sz="900">
              <a:solidFill>
                <a:schemeClr val="dk1"/>
              </a:solidFill>
              <a:effectLst/>
              <a:latin typeface="+mn-lt"/>
              <a:ea typeface="+mn-ea"/>
              <a:cs typeface="+mn-cs"/>
            </a:rPr>
            <a:t>や</a:t>
          </a:r>
          <a:r>
            <a:rPr kumimoji="1" lang="ja-JP" altLang="en-US" sz="900">
              <a:solidFill>
                <a:schemeClr val="dk1"/>
              </a:solidFill>
              <a:effectLst/>
              <a:latin typeface="+mn-lt"/>
              <a:ea typeface="+mn-ea"/>
              <a:cs typeface="+mn-cs"/>
            </a:rPr>
            <a:t>地公公務員共済組合等負担金</a:t>
          </a:r>
          <a:r>
            <a:rPr kumimoji="1" lang="ja-JP" altLang="ja-JP" sz="900">
              <a:solidFill>
                <a:schemeClr val="dk1"/>
              </a:solidFill>
              <a:effectLst/>
              <a:latin typeface="+mn-lt"/>
              <a:ea typeface="+mn-ea"/>
              <a:cs typeface="+mn-cs"/>
            </a:rPr>
            <a:t>の増加により、人件費全体では、約</a:t>
          </a:r>
          <a:r>
            <a:rPr kumimoji="1" lang="en-US" altLang="ja-JP" sz="900">
              <a:solidFill>
                <a:schemeClr val="dk1"/>
              </a:solidFill>
              <a:effectLst/>
              <a:latin typeface="+mn-lt"/>
              <a:ea typeface="+mn-ea"/>
              <a:cs typeface="+mn-cs"/>
            </a:rPr>
            <a:t>2,500</a:t>
          </a:r>
          <a:r>
            <a:rPr kumimoji="1" lang="ja-JP" altLang="ja-JP" sz="900">
              <a:solidFill>
                <a:schemeClr val="dk1"/>
              </a:solidFill>
              <a:effectLst/>
              <a:latin typeface="+mn-lt"/>
              <a:ea typeface="+mn-ea"/>
              <a:cs typeface="+mn-cs"/>
            </a:rPr>
            <a:t>万円</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増額となりました。類似団体の比較</a:t>
          </a:r>
          <a:r>
            <a:rPr kumimoji="1" lang="ja-JP" altLang="en-US" sz="900">
              <a:solidFill>
                <a:schemeClr val="dk1"/>
              </a:solidFill>
              <a:effectLst/>
              <a:latin typeface="+mn-lt"/>
              <a:ea typeface="+mn-ea"/>
              <a:cs typeface="+mn-cs"/>
            </a:rPr>
            <a:t>について</a:t>
          </a:r>
          <a:r>
            <a:rPr kumimoji="1" lang="ja-JP" altLang="ja-JP" sz="900">
              <a:solidFill>
                <a:schemeClr val="dk1"/>
              </a:solidFill>
              <a:effectLst/>
              <a:latin typeface="+mn-lt"/>
              <a:ea typeface="+mn-ea"/>
              <a:cs typeface="+mn-cs"/>
            </a:rPr>
            <a:t>、職員給は</a:t>
          </a:r>
          <a:r>
            <a:rPr kumimoji="1" lang="ja-JP" altLang="en-US" sz="900">
              <a:solidFill>
                <a:schemeClr val="dk1"/>
              </a:solidFill>
              <a:effectLst/>
              <a:latin typeface="+mn-lt"/>
              <a:ea typeface="+mn-ea"/>
              <a:cs typeface="+mn-cs"/>
            </a:rPr>
            <a:t>概ね</a:t>
          </a:r>
          <a:r>
            <a:rPr kumimoji="1" lang="ja-JP" altLang="ja-JP" sz="900">
              <a:solidFill>
                <a:schemeClr val="dk1"/>
              </a:solidFill>
              <a:effectLst/>
              <a:latin typeface="+mn-lt"/>
              <a:ea typeface="+mn-ea"/>
              <a:cs typeface="+mn-cs"/>
            </a:rPr>
            <a:t>同等の水準となっていますが、附属機関分、学校</a:t>
          </a:r>
          <a:r>
            <a:rPr kumimoji="1" lang="ja-JP" altLang="en-US" sz="900">
              <a:solidFill>
                <a:schemeClr val="dk1"/>
              </a:solidFill>
              <a:effectLst/>
              <a:latin typeface="+mn-lt"/>
              <a:ea typeface="+mn-ea"/>
              <a:cs typeface="+mn-cs"/>
            </a:rPr>
            <a:t>医</a:t>
          </a:r>
          <a:r>
            <a:rPr kumimoji="1" lang="ja-JP" altLang="ja-JP" sz="900">
              <a:solidFill>
                <a:schemeClr val="dk1"/>
              </a:solidFill>
              <a:effectLst/>
              <a:latin typeface="+mn-lt"/>
              <a:ea typeface="+mn-ea"/>
              <a:cs typeface="+mn-cs"/>
            </a:rPr>
            <a:t>等分及び非常勤職員への報酬が類似団体と比較し多いことにより、人件費全体では、類似団体平均値を上回っている状況となっています。</a:t>
          </a:r>
          <a:endParaRPr lang="ja-JP" altLang="ja-JP" sz="1050">
            <a:effectLst/>
          </a:endParaRPr>
        </a:p>
        <a:p>
          <a:r>
            <a:rPr kumimoji="1" lang="ja-JP" altLang="ja-JP" sz="900">
              <a:solidFill>
                <a:schemeClr val="dk1"/>
              </a:solidFill>
              <a:effectLst/>
              <a:latin typeface="+mn-lt"/>
              <a:ea typeface="+mn-ea"/>
              <a:cs typeface="+mn-cs"/>
            </a:rPr>
            <a:t>　また物件費では、コロナ禍からの回復による予防接種委託料の</a:t>
          </a:r>
          <a:r>
            <a:rPr kumimoji="1" lang="ja-JP" altLang="en-US" sz="900">
              <a:solidFill>
                <a:schemeClr val="dk1"/>
              </a:solidFill>
              <a:effectLst/>
              <a:latin typeface="+mn-lt"/>
              <a:ea typeface="+mn-ea"/>
              <a:cs typeface="+mn-cs"/>
            </a:rPr>
            <a:t>事業縮小等</a:t>
          </a:r>
          <a:r>
            <a:rPr kumimoji="1" lang="ja-JP" altLang="ja-JP" sz="900">
              <a:solidFill>
                <a:schemeClr val="dk1"/>
              </a:solidFill>
              <a:effectLst/>
              <a:latin typeface="+mn-lt"/>
              <a:ea typeface="+mn-ea"/>
              <a:cs typeface="+mn-cs"/>
            </a:rPr>
            <a:t>により、物件費全体では、約</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9,600</a:t>
          </a:r>
          <a:r>
            <a:rPr kumimoji="1" lang="ja-JP" altLang="ja-JP" sz="900">
              <a:solidFill>
                <a:schemeClr val="dk1"/>
              </a:solidFill>
              <a:effectLst/>
              <a:latin typeface="+mn-lt"/>
              <a:ea typeface="+mn-ea"/>
              <a:cs typeface="+mn-cs"/>
            </a:rPr>
            <a:t>万円の減額となりました。類似団体平均を上回っている状態が続いていますが、主な要因としては、福生都市計画事業瑞穂町箱根ケ崎駅西土地区画整理事業に伴う都市づくり公社への委託料によるもので、区画整理の完了を予定している令和８年度までは高い水準が続くと考えられます。</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87900</xdr:rowOff>
    </xdr:from>
    <xdr:to>
      <xdr:col>23</xdr:col>
      <xdr:colOff>133350</xdr:colOff>
      <xdr:row>82</xdr:row>
      <xdr:rowOff>111683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46800"/>
          <a:ext cx="838200" cy="2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111683</xdr:rowOff>
    </xdr:from>
    <xdr:to>
      <xdr:col>19</xdr:col>
      <xdr:colOff>133350</xdr:colOff>
      <xdr:row>82</xdr:row>
      <xdr:rowOff>129631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170583"/>
          <a:ext cx="889000" cy="1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82080</xdr:rowOff>
    </xdr:from>
    <xdr:to>
      <xdr:col>15</xdr:col>
      <xdr:colOff>82550</xdr:colOff>
      <xdr:row>82</xdr:row>
      <xdr:rowOff>129631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40980"/>
          <a:ext cx="889000" cy="4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82080</xdr:rowOff>
    </xdr:from>
    <xdr:to>
      <xdr:col>11</xdr:col>
      <xdr:colOff>31750</xdr:colOff>
      <xdr:row>82</xdr:row>
      <xdr:rowOff>114312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140980"/>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37100</xdr:rowOff>
    </xdr:from>
    <xdr:to>
      <xdr:col>23</xdr:col>
      <xdr:colOff>184150</xdr:colOff>
      <xdr:row>82</xdr:row>
      <xdr:rowOff>138700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9177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60883</xdr:rowOff>
    </xdr:from>
    <xdr:to>
      <xdr:col>19</xdr:col>
      <xdr:colOff>184150</xdr:colOff>
      <xdr:row>82</xdr:row>
      <xdr:rowOff>162483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147260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0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78831</xdr:rowOff>
    </xdr:from>
    <xdr:to>
      <xdr:col>15</xdr:col>
      <xdr:colOff>133350</xdr:colOff>
      <xdr:row>83</xdr:row>
      <xdr:rowOff>8981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3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165208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2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31280</xdr:rowOff>
    </xdr:from>
    <xdr:to>
      <xdr:col>11</xdr:col>
      <xdr:colOff>82550</xdr:colOff>
      <xdr:row>82</xdr:row>
      <xdr:rowOff>132880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9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117657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7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63512</xdr:rowOff>
    </xdr:from>
    <xdr:to>
      <xdr:col>7</xdr:col>
      <xdr:colOff>31750</xdr:colOff>
      <xdr:row>82</xdr:row>
      <xdr:rowOff>165112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2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149889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2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ラスパイレス指数は、類似団体内平均値を</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ポイント上回っています。これは町職員と国家公務員とを比較した際に、分母となる職員数の違いや採用時の職種による初任給の違いによる影響が大きいと考えられます。</a:t>
          </a:r>
          <a:endParaRPr lang="ja-JP" altLang="ja-JP" sz="1400">
            <a:effectLst/>
          </a:endParaRPr>
        </a:p>
        <a:p>
          <a:r>
            <a:rPr kumimoji="1" lang="ja-JP" altLang="ja-JP" sz="1100">
              <a:solidFill>
                <a:schemeClr val="dk1"/>
              </a:solidFill>
              <a:effectLst/>
              <a:latin typeface="+mn-lt"/>
              <a:ea typeface="+mn-ea"/>
              <a:cs typeface="+mn-cs"/>
            </a:rPr>
            <a:t>　瑞穂町においては、平成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年度から全職員を対象に人事考課制度に基づく昇給を実施しています。また、令和元年度から高齢層職員（</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歳超）の昇給停止を実施しました。</a:t>
          </a:r>
          <a:endParaRPr lang="ja-JP" altLang="ja-JP" sz="1400">
            <a:effectLst/>
          </a:endParaRPr>
        </a:p>
        <a:p>
          <a:r>
            <a:rPr kumimoji="1" lang="ja-JP" altLang="ja-JP" sz="1100">
              <a:solidFill>
                <a:schemeClr val="dk1"/>
              </a:solidFill>
              <a:effectLst/>
              <a:latin typeface="+mn-lt"/>
              <a:ea typeface="+mn-ea"/>
              <a:cs typeface="+mn-cs"/>
            </a:rPr>
            <a:t>　今後も適切な運用を継続し、水準の適正化に努めます。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83255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208250"/>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26811</xdr:rowOff>
    </xdr:from>
    <xdr:to>
      <xdr:col>77</xdr:col>
      <xdr:colOff>44450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1144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26811</xdr:rowOff>
    </xdr:from>
    <xdr:to>
      <xdr:col>72</xdr:col>
      <xdr:colOff>203200</xdr:colOff>
      <xdr:row>88</xdr:row>
      <xdr:rowOff>107245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1441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90</xdr:row>
      <xdr:rowOff>32455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194845"/>
          <a:ext cx="8890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32455</xdr:rowOff>
    </xdr:from>
    <xdr:to>
      <xdr:col>81</xdr:col>
      <xdr:colOff>95250</xdr:colOff>
      <xdr:row>89</xdr:row>
      <xdr:rowOff>134055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99782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18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153105</xdr:rowOff>
    </xdr:from>
    <xdr:to>
      <xdr:col>64</xdr:col>
      <xdr:colOff>152400</xdr:colOff>
      <xdr:row>90</xdr:row>
      <xdr:rowOff>83255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68032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定員適正化計画に基づき、効率的な民間活力の活用を推進し、事務事業の外部委託や指定管理者制度の積極的な導入、任期付職員や会計年度任用職員など様々な任用形態を検討し、事務の効率化と住民サービスの低下を招くことのないよう適正な定員管理を行っています。</a:t>
          </a:r>
          <a:endParaRPr lang="ja-JP" altLang="ja-JP" sz="1050">
            <a:effectLst/>
          </a:endParaRPr>
        </a:p>
        <a:p>
          <a:r>
            <a:rPr kumimoji="1" lang="ja-JP" altLang="ja-JP" sz="1100">
              <a:solidFill>
                <a:schemeClr val="dk1"/>
              </a:solidFill>
              <a:effectLst/>
              <a:latin typeface="+mn-lt"/>
              <a:ea typeface="+mn-ea"/>
              <a:cs typeface="+mn-cs"/>
            </a:rPr>
            <a:t>　今後も、計画的な職員採用を実施するとともに、定員適正化の観点から継続的に効果の検証・確認を行いながら、職員の資質向上に努めるとともに、組織・機構の簡素合理化をさらに推進します。</a:t>
          </a:r>
          <a:endParaRPr lang="ja-JP" altLang="ja-JP" sz="10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44359</xdr:rowOff>
    </xdr:from>
    <xdr:to>
      <xdr:col>81</xdr:col>
      <xdr:colOff>44450</xdr:colOff>
      <xdr:row>60</xdr:row>
      <xdr:rowOff>65042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31359"/>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44359</xdr:rowOff>
    </xdr:from>
    <xdr:to>
      <xdr:col>77</xdr:col>
      <xdr:colOff>44450</xdr:colOff>
      <xdr:row>60</xdr:row>
      <xdr:rowOff>54701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33135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47806</xdr:rowOff>
    </xdr:from>
    <xdr:to>
      <xdr:col>72</xdr:col>
      <xdr:colOff>203200</xdr:colOff>
      <xdr:row>60</xdr:row>
      <xdr:rowOff>54701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3480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39188</xdr:rowOff>
    </xdr:from>
    <xdr:to>
      <xdr:col>68</xdr:col>
      <xdr:colOff>152400</xdr:colOff>
      <xdr:row>60</xdr:row>
      <xdr:rowOff>47806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2618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14242</xdr:rowOff>
    </xdr:from>
    <xdr:to>
      <xdr:col>81</xdr:col>
      <xdr:colOff>95250</xdr:colOff>
      <xdr:row>60</xdr:row>
      <xdr:rowOff>115842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30769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4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165009</xdr:rowOff>
    </xdr:from>
    <xdr:to>
      <xdr:col>77</xdr:col>
      <xdr:colOff>95250</xdr:colOff>
      <xdr:row>60</xdr:row>
      <xdr:rowOff>95159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105336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49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3901</xdr:rowOff>
    </xdr:from>
    <xdr:to>
      <xdr:col>73</xdr:col>
      <xdr:colOff>44450</xdr:colOff>
      <xdr:row>60</xdr:row>
      <xdr:rowOff>105501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115678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168456</xdr:rowOff>
    </xdr:from>
    <xdr:to>
      <xdr:col>68</xdr:col>
      <xdr:colOff>203200</xdr:colOff>
      <xdr:row>60</xdr:row>
      <xdr:rowOff>98606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108783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5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159838</xdr:rowOff>
    </xdr:from>
    <xdr:to>
      <xdr:col>64</xdr:col>
      <xdr:colOff>152400</xdr:colOff>
      <xdr:row>60</xdr:row>
      <xdr:rowOff>89988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100165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年度と比較（</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か年平均の入替対象年）し、都市計画事業費が減少したことにより特定財源（償還に充当した都市計画税）が約</a:t>
          </a:r>
          <a:r>
            <a:rPr kumimoji="1" lang="en-US" altLang="ja-JP" sz="1200">
              <a:solidFill>
                <a:schemeClr val="dk1"/>
              </a:solidFill>
              <a:effectLst/>
              <a:latin typeface="+mn-lt"/>
              <a:ea typeface="+mn-ea"/>
              <a:cs typeface="+mn-cs"/>
            </a:rPr>
            <a:t>1</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5,300</a:t>
          </a:r>
          <a:r>
            <a:rPr kumimoji="1" lang="ja-JP" altLang="en-US" sz="1200">
              <a:solidFill>
                <a:schemeClr val="dk1"/>
              </a:solidFill>
              <a:effectLst/>
              <a:latin typeface="+mn-lt"/>
              <a:ea typeface="+mn-ea"/>
              <a:cs typeface="+mn-cs"/>
            </a:rPr>
            <a:t>万</a:t>
          </a:r>
          <a:r>
            <a:rPr kumimoji="1" lang="ja-JP" altLang="ja-JP" sz="1200">
              <a:solidFill>
                <a:schemeClr val="dk1"/>
              </a:solidFill>
              <a:effectLst/>
              <a:latin typeface="+mn-lt"/>
              <a:ea typeface="+mn-ea"/>
              <a:cs typeface="+mn-cs"/>
            </a:rPr>
            <a:t>円増加し</a:t>
          </a:r>
          <a:r>
            <a:rPr kumimoji="1" lang="ja-JP" altLang="en-US" sz="1200">
              <a:solidFill>
                <a:schemeClr val="dk1"/>
              </a:solidFill>
              <a:effectLst/>
              <a:latin typeface="+mn-lt"/>
              <a:ea typeface="+mn-ea"/>
              <a:cs typeface="+mn-cs"/>
            </a:rPr>
            <a:t>ました。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しかしながら、令和元</a:t>
          </a:r>
          <a:r>
            <a:rPr kumimoji="1" lang="ja-JP" altLang="ja-JP" sz="1200">
              <a:solidFill>
                <a:schemeClr val="dk1"/>
              </a:solidFill>
              <a:effectLst/>
              <a:latin typeface="+mn-lt"/>
              <a:ea typeface="+mn-ea"/>
              <a:cs typeface="+mn-cs"/>
            </a:rPr>
            <a:t>年度に借入れた駅西土地区画整理事業債償還開始により元利償還金が約</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3,500</a:t>
          </a:r>
          <a:r>
            <a:rPr kumimoji="1" lang="ja-JP" altLang="ja-JP" sz="1200">
              <a:solidFill>
                <a:schemeClr val="dk1"/>
              </a:solidFill>
              <a:effectLst/>
              <a:latin typeface="+mn-lt"/>
              <a:ea typeface="+mn-ea"/>
              <a:cs typeface="+mn-cs"/>
            </a:rPr>
            <a:t>万円増加したことで、前年度比率（</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か年平均）</a:t>
          </a:r>
          <a:r>
            <a:rPr kumimoji="1" lang="ja-JP" altLang="en-US" sz="1200">
              <a:solidFill>
                <a:schemeClr val="dk1"/>
              </a:solidFill>
              <a:effectLst/>
              <a:latin typeface="+mn-lt"/>
              <a:ea typeface="+mn-ea"/>
              <a:cs typeface="+mn-cs"/>
            </a:rPr>
            <a:t>は、</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ポイント悪化しました</a:t>
          </a:r>
          <a:r>
            <a:rPr kumimoji="1" lang="ja-JP" altLang="en-US" sz="1200">
              <a:solidFill>
                <a:schemeClr val="dk1"/>
              </a:solidFill>
              <a:effectLst/>
              <a:latin typeface="+mn-lt"/>
              <a:ea typeface="+mn-ea"/>
              <a:cs typeface="+mn-cs"/>
            </a:rPr>
            <a:t>。</a:t>
          </a:r>
          <a:endParaRPr kumimoji="1" lang="ja-JP" altLang="en-US" sz="2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92392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43001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74295</xdr:rowOff>
    </xdr:from>
    <xdr:to>
      <xdr:col>77</xdr:col>
      <xdr:colOff>44450</xdr:colOff>
      <xdr:row>37</xdr:row>
      <xdr:rowOff>86360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4179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74295</xdr:rowOff>
    </xdr:from>
    <xdr:to>
      <xdr:col>72</xdr:col>
      <xdr:colOff>203200</xdr:colOff>
      <xdr:row>37</xdr:row>
      <xdr:rowOff>74295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417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74295</xdr:rowOff>
    </xdr:from>
    <xdr:to>
      <xdr:col>68</xdr:col>
      <xdr:colOff>152400</xdr:colOff>
      <xdr:row>37</xdr:row>
      <xdr:rowOff>74295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417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41592</xdr:rowOff>
    </xdr:from>
    <xdr:to>
      <xdr:col>81</xdr:col>
      <xdr:colOff>95250</xdr:colOff>
      <xdr:row>37</xdr:row>
      <xdr:rowOff>143192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58119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23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147337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14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23495</xdr:rowOff>
    </xdr:from>
    <xdr:to>
      <xdr:col>73</xdr:col>
      <xdr:colOff>44450</xdr:colOff>
      <xdr:row>37</xdr:row>
      <xdr:rowOff>125095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135272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23495</xdr:rowOff>
    </xdr:from>
    <xdr:to>
      <xdr:col>68</xdr:col>
      <xdr:colOff>203200</xdr:colOff>
      <xdr:row>37</xdr:row>
      <xdr:rowOff>125095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135272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23495</xdr:rowOff>
    </xdr:from>
    <xdr:to>
      <xdr:col>64</xdr:col>
      <xdr:colOff>152400</xdr:colOff>
      <xdr:row>37</xdr:row>
      <xdr:rowOff>125095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135272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将来負担額は、一般会計等の起債残高</a:t>
          </a:r>
          <a:r>
            <a:rPr kumimoji="1" lang="ja-JP" altLang="en-US" sz="1000">
              <a:solidFill>
                <a:schemeClr val="dk1"/>
              </a:solidFill>
              <a:effectLst/>
              <a:latin typeface="+mn-lt"/>
              <a:ea typeface="+mn-ea"/>
              <a:cs typeface="+mn-cs"/>
            </a:rPr>
            <a:t>の減少</a:t>
          </a:r>
          <a:r>
            <a:rPr kumimoji="1" lang="ja-JP" altLang="ja-JP" sz="1000">
              <a:solidFill>
                <a:schemeClr val="dk1"/>
              </a:solidFill>
              <a:effectLst/>
              <a:latin typeface="+mn-lt"/>
              <a:ea typeface="+mn-ea"/>
              <a:cs typeface="+mn-cs"/>
            </a:rPr>
            <a:t>により、将来負担額全体で約</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3,500</a:t>
          </a:r>
          <a:r>
            <a:rPr kumimoji="1" lang="ja-JP" altLang="ja-JP" sz="1000">
              <a:solidFill>
                <a:schemeClr val="dk1"/>
              </a:solidFill>
              <a:effectLst/>
              <a:latin typeface="+mn-lt"/>
              <a:ea typeface="+mn-ea"/>
              <a:cs typeface="+mn-cs"/>
            </a:rPr>
            <a:t>万円の減額となりました。</a:t>
          </a:r>
          <a:endParaRPr lang="ja-JP" altLang="ja-JP" sz="1100">
            <a:effectLst/>
          </a:endParaRPr>
        </a:p>
        <a:p>
          <a:r>
            <a:rPr kumimoji="1" lang="ja-JP" altLang="ja-JP" sz="1000">
              <a:solidFill>
                <a:schemeClr val="dk1"/>
              </a:solidFill>
              <a:effectLst/>
              <a:latin typeface="+mn-lt"/>
              <a:ea typeface="+mn-ea"/>
              <a:cs typeface="+mn-cs"/>
            </a:rPr>
            <a:t>　一方、充当可能財源等では、全体で約</a:t>
          </a:r>
          <a:r>
            <a:rPr kumimoji="1" lang="en-US" altLang="ja-JP" sz="1000">
              <a:solidFill>
                <a:schemeClr val="dk1"/>
              </a:solidFill>
              <a:effectLst/>
              <a:latin typeface="+mn-lt"/>
              <a:ea typeface="+mn-ea"/>
              <a:cs typeface="+mn-cs"/>
            </a:rPr>
            <a:t>2,300</a:t>
          </a:r>
          <a:r>
            <a:rPr kumimoji="1" lang="ja-JP" altLang="ja-JP" sz="1000">
              <a:solidFill>
                <a:schemeClr val="dk1"/>
              </a:solidFill>
              <a:effectLst/>
              <a:latin typeface="+mn-lt"/>
              <a:ea typeface="+mn-ea"/>
              <a:cs typeface="+mn-cs"/>
            </a:rPr>
            <a:t>万円の減少となりました。充当可能特定歳入が約</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7,700</a:t>
          </a:r>
          <a:r>
            <a:rPr kumimoji="1" lang="ja-JP" altLang="ja-JP" sz="1000">
              <a:solidFill>
                <a:schemeClr val="dk1"/>
              </a:solidFill>
              <a:effectLst/>
              <a:latin typeface="+mn-lt"/>
              <a:ea typeface="+mn-ea"/>
              <a:cs typeface="+mn-cs"/>
            </a:rPr>
            <a:t>万円増加したものの、基準財政需要額（算入見込額）は約</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5,100</a:t>
          </a:r>
          <a:r>
            <a:rPr kumimoji="1" lang="ja-JP" altLang="ja-JP" sz="1000">
              <a:solidFill>
                <a:schemeClr val="dk1"/>
              </a:solidFill>
              <a:effectLst/>
              <a:latin typeface="+mn-lt"/>
              <a:ea typeface="+mn-ea"/>
              <a:cs typeface="+mn-cs"/>
            </a:rPr>
            <a:t>万円減少、充当可能基金が財政調整基金を約</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8,600</a:t>
          </a:r>
          <a:r>
            <a:rPr kumimoji="1" lang="ja-JP" altLang="ja-JP" sz="1000">
              <a:solidFill>
                <a:schemeClr val="dk1"/>
              </a:solidFill>
              <a:effectLst/>
              <a:latin typeface="+mn-lt"/>
              <a:ea typeface="+mn-ea"/>
              <a:cs typeface="+mn-cs"/>
            </a:rPr>
            <a:t>万円取り崩したことなど</a:t>
          </a:r>
          <a:r>
            <a:rPr kumimoji="1" lang="ja-JP" altLang="en-US" sz="1000">
              <a:solidFill>
                <a:schemeClr val="dk1"/>
              </a:solidFill>
              <a:effectLst/>
              <a:latin typeface="+mn-lt"/>
              <a:ea typeface="+mn-ea"/>
              <a:cs typeface="+mn-cs"/>
            </a:rPr>
            <a:t>で</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4,900</a:t>
          </a:r>
          <a:r>
            <a:rPr kumimoji="1" lang="ja-JP" altLang="ja-JP" sz="1000">
              <a:solidFill>
                <a:schemeClr val="dk1"/>
              </a:solidFill>
              <a:effectLst/>
              <a:latin typeface="+mn-lt"/>
              <a:ea typeface="+mn-ea"/>
              <a:cs typeface="+mn-cs"/>
            </a:rPr>
            <a:t>万円減少したことによるものです。</a:t>
          </a:r>
          <a:endParaRPr lang="ja-JP" altLang="ja-JP" sz="1100">
            <a:effectLst/>
          </a:endParaRPr>
        </a:p>
        <a:p>
          <a:r>
            <a:rPr kumimoji="1" lang="ja-JP" altLang="ja-JP" sz="1000">
              <a:solidFill>
                <a:schemeClr val="dk1"/>
              </a:solidFill>
              <a:effectLst/>
              <a:latin typeface="+mn-lt"/>
              <a:ea typeface="+mn-ea"/>
              <a:cs typeface="+mn-cs"/>
            </a:rPr>
            <a:t>　昨年度と比べ、充当可能財源等は同水準ですが、将来負担額が改善された影響により、将来負担比率が</a:t>
          </a:r>
          <a:r>
            <a:rPr kumimoji="1" lang="en-US" altLang="ja-JP" sz="1000">
              <a:solidFill>
                <a:schemeClr val="dk1"/>
              </a:solidFill>
              <a:effectLst/>
              <a:latin typeface="+mn-lt"/>
              <a:ea typeface="+mn-ea"/>
              <a:cs typeface="+mn-cs"/>
            </a:rPr>
            <a:t>7.8</a:t>
          </a:r>
          <a:r>
            <a:rPr kumimoji="1" lang="ja-JP" altLang="ja-JP" sz="1000">
              <a:solidFill>
                <a:schemeClr val="dk1"/>
              </a:solidFill>
              <a:effectLst/>
              <a:latin typeface="+mn-lt"/>
              <a:ea typeface="+mn-ea"/>
              <a:cs typeface="+mn-cs"/>
            </a:rPr>
            <a:t>ポイント改善しました。</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126594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102507</xdr:rowOff>
    </xdr:from>
    <xdr:to>
      <xdr:col>68</xdr:col>
      <xdr:colOff>203200</xdr:colOff>
      <xdr:row>14</xdr:row>
      <xdr:rowOff>32657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4351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42834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0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32,062
31,063
16.85
15,643,325
15,220,330
422,995
7,532,655
7,343,877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職員給は、類似団体と</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同等の水準となっていますが、非常勤職員に係る経費が類似団体と比較し多いことにより、人件費全体では、類似団体平均値を上回っている状況となっています。また、会計年度任用職員報酬の増加や期末・勤勉手当が増加したことが主な要因となり、人件費全体では増額となりました。今後も給与の適正化、適切な定員管理により人件費の抑制に努めます。　</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0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4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04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6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物件費に係る経常収支比率が類似団体平均値より高い水準にあるのは、類似団体と比較し委託料が多いことが主な要因となっています。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物価高騰による委託料の増加や、</a:t>
          </a:r>
          <a:r>
            <a:rPr kumimoji="1" lang="ja-JP" altLang="ja-JP" sz="1100">
              <a:solidFill>
                <a:schemeClr val="dk1"/>
              </a:solidFill>
              <a:effectLst/>
              <a:latin typeface="+mn-lt"/>
              <a:ea typeface="+mn-ea"/>
              <a:cs typeface="+mn-cs"/>
            </a:rPr>
            <a:t>新型コロナウイルス感染症の影響からの回復による経常経費全体の増</a:t>
          </a:r>
          <a:r>
            <a:rPr kumimoji="1" lang="ja-JP" altLang="en-US" sz="1100">
              <a:solidFill>
                <a:schemeClr val="dk1"/>
              </a:solidFill>
              <a:effectLst/>
              <a:latin typeface="+mn-lt"/>
              <a:ea typeface="+mn-ea"/>
              <a:cs typeface="+mn-cs"/>
            </a:rPr>
            <a:t>加</a:t>
          </a:r>
          <a:r>
            <a:rPr kumimoji="1" lang="ja-JP" altLang="ja-JP" sz="1100">
              <a:solidFill>
                <a:schemeClr val="dk1"/>
              </a:solidFill>
              <a:effectLst/>
              <a:latin typeface="+mn-lt"/>
              <a:ea typeface="+mn-ea"/>
              <a:cs typeface="+mn-cs"/>
            </a:rPr>
            <a:t>により、比率としては前年度比で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ポイント悪化しました。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104140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8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33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16</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25417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類似団体と比較し、児童福祉費に係る扶助費が高い水準</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、平均を上回る要因の一つとなっています。保育園児童運営委託料などの割合が高く推移している影響により、</a:t>
          </a:r>
          <a:r>
            <a:rPr kumimoji="1" lang="ja-JP" altLang="en-US" sz="1100">
              <a:solidFill>
                <a:schemeClr val="dk1"/>
              </a:solidFill>
              <a:effectLst/>
              <a:latin typeface="+mn-lt"/>
              <a:ea typeface="+mn-ea"/>
              <a:cs typeface="+mn-cs"/>
            </a:rPr>
            <a:t>扶助費の経常経費充当一般財源は</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万円増加して</a:t>
          </a:r>
          <a:r>
            <a:rPr kumimoji="1" lang="ja-JP" altLang="en-US" sz="1100">
              <a:solidFill>
                <a:schemeClr val="dk1"/>
              </a:solidFill>
              <a:effectLst/>
              <a:latin typeface="+mn-lt"/>
              <a:ea typeface="+mn-ea"/>
              <a:cs typeface="+mn-cs"/>
            </a:rPr>
            <a:t>います。</a:t>
          </a:r>
          <a:r>
            <a:rPr kumimoji="1" lang="ja-JP" altLang="ja-JP" sz="1100">
              <a:solidFill>
                <a:schemeClr val="dk1"/>
              </a:solidFill>
              <a:effectLst/>
              <a:latin typeface="+mn-lt"/>
              <a:ea typeface="+mn-ea"/>
              <a:cs typeface="+mn-cs"/>
            </a:rPr>
            <a:t>補助金などの特定財源を活用し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経常収支比率は前年度比で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で留まりましたが、経常経費は</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増加していくことが見込まれます。補助金の</a:t>
          </a:r>
          <a:r>
            <a:rPr kumimoji="1" lang="ja-JP" altLang="ja-JP" sz="1100">
              <a:solidFill>
                <a:schemeClr val="dk1"/>
              </a:solidFill>
              <a:effectLst/>
              <a:latin typeface="+mn-lt"/>
              <a:ea typeface="+mn-ea"/>
              <a:cs typeface="+mn-cs"/>
            </a:rPr>
            <a:t>制度改正</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を注視するとともに、適切な給付に努めます。</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23585</xdr:rowOff>
    </xdr:from>
    <xdr:to>
      <xdr:col>24</xdr:col>
      <xdr:colOff>25400</xdr:colOff>
      <xdr:row>60</xdr:row>
      <xdr:rowOff>34472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105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60</xdr:row>
      <xdr:rowOff>23585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34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60</xdr:row>
      <xdr:rowOff>23585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34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60</xdr:row>
      <xdr:rowOff>23585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017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155122</xdr:rowOff>
    </xdr:from>
    <xdr:to>
      <xdr:col>24</xdr:col>
      <xdr:colOff>76200</xdr:colOff>
      <xdr:row>60</xdr:row>
      <xdr:rowOff>85272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127199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144235</xdr:rowOff>
    </xdr:from>
    <xdr:to>
      <xdr:col>20</xdr:col>
      <xdr:colOff>38100</xdr:colOff>
      <xdr:row>60</xdr:row>
      <xdr:rowOff>74385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59162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4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144235</xdr:rowOff>
    </xdr:from>
    <xdr:to>
      <xdr:col>11</xdr:col>
      <xdr:colOff>60325</xdr:colOff>
      <xdr:row>60</xdr:row>
      <xdr:rowOff>74385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59162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維持補修</a:t>
          </a:r>
          <a:r>
            <a:rPr kumimoji="1" lang="ja-JP" altLang="en-US" sz="1050">
              <a:solidFill>
                <a:schemeClr val="dk1"/>
              </a:solidFill>
              <a:effectLst/>
              <a:latin typeface="+mn-lt"/>
              <a:ea typeface="+mn-ea"/>
              <a:cs typeface="+mn-cs"/>
            </a:rPr>
            <a:t>費の経常収支比率</a:t>
          </a:r>
          <a:r>
            <a:rPr kumimoji="1" lang="ja-JP" altLang="ja-JP" sz="1050">
              <a:solidFill>
                <a:schemeClr val="dk1"/>
              </a:solidFill>
              <a:effectLst/>
              <a:latin typeface="+mn-lt"/>
              <a:ea typeface="+mn-ea"/>
              <a:cs typeface="+mn-cs"/>
            </a:rPr>
            <a:t>は</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各</a:t>
          </a:r>
          <a:r>
            <a:rPr kumimoji="1" lang="ja-JP" altLang="en-US" sz="1050">
              <a:solidFill>
                <a:schemeClr val="dk1"/>
              </a:solidFill>
              <a:effectLst/>
              <a:latin typeface="+mn-lt"/>
              <a:ea typeface="+mn-ea"/>
              <a:cs typeface="+mn-cs"/>
            </a:rPr>
            <a:t>施設の修繕料が減少したため、</a:t>
          </a:r>
          <a:r>
            <a:rPr kumimoji="1" lang="ja-JP" altLang="ja-JP" sz="1050">
              <a:solidFill>
                <a:schemeClr val="dk1"/>
              </a:solidFill>
              <a:effectLst/>
              <a:latin typeface="+mn-lt"/>
              <a:ea typeface="+mn-ea"/>
              <a:cs typeface="+mn-cs"/>
            </a:rPr>
            <a:t>前年度比で</a:t>
          </a:r>
          <a:r>
            <a:rPr kumimoji="1" lang="en-US" altLang="ja-JP" sz="1050">
              <a:solidFill>
                <a:schemeClr val="dk1"/>
              </a:solidFill>
              <a:effectLst/>
              <a:latin typeface="+mn-lt"/>
              <a:ea typeface="+mn-ea"/>
              <a:cs typeface="+mn-cs"/>
            </a:rPr>
            <a:t>0.1</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良</a:t>
          </a:r>
          <a:r>
            <a:rPr kumimoji="1" lang="ja-JP" altLang="ja-JP" sz="1050">
              <a:solidFill>
                <a:schemeClr val="dk1"/>
              </a:solidFill>
              <a:effectLst/>
              <a:latin typeface="+mn-lt"/>
              <a:ea typeface="+mn-ea"/>
              <a:cs typeface="+mn-cs"/>
            </a:rPr>
            <a:t>化しました。　</a:t>
          </a:r>
          <a:endParaRPr lang="ja-JP" altLang="ja-JP" sz="1200">
            <a:effectLst/>
          </a:endParaRPr>
        </a:p>
        <a:p>
          <a:r>
            <a:rPr kumimoji="1" lang="ja-JP" altLang="ja-JP" sz="1050">
              <a:solidFill>
                <a:schemeClr val="dk1"/>
              </a:solidFill>
              <a:effectLst/>
              <a:latin typeface="+mn-lt"/>
              <a:ea typeface="+mn-ea"/>
              <a:cs typeface="+mn-cs"/>
            </a:rPr>
            <a:t>　繰出金</a:t>
          </a:r>
          <a:r>
            <a:rPr kumimoji="1" lang="ja-JP" altLang="en-US" sz="1050">
              <a:solidFill>
                <a:schemeClr val="dk1"/>
              </a:solidFill>
              <a:effectLst/>
              <a:latin typeface="+mn-lt"/>
              <a:ea typeface="+mn-ea"/>
              <a:cs typeface="+mn-cs"/>
            </a:rPr>
            <a:t>の経常収支比率</a:t>
          </a:r>
          <a:r>
            <a:rPr kumimoji="1" lang="ja-JP" altLang="ja-JP" sz="1050">
              <a:solidFill>
                <a:schemeClr val="dk1"/>
              </a:solidFill>
              <a:effectLst/>
              <a:latin typeface="+mn-lt"/>
              <a:ea typeface="+mn-ea"/>
              <a:cs typeface="+mn-cs"/>
            </a:rPr>
            <a:t>は、各特別会計への繰出金</a:t>
          </a:r>
          <a:r>
            <a:rPr kumimoji="1" lang="ja-JP" altLang="en-US" sz="1050">
              <a:solidFill>
                <a:schemeClr val="dk1"/>
              </a:solidFill>
              <a:effectLst/>
              <a:latin typeface="+mn-lt"/>
              <a:ea typeface="+mn-ea"/>
              <a:cs typeface="+mn-cs"/>
            </a:rPr>
            <a:t>が約</a:t>
          </a:r>
          <a:r>
            <a:rPr kumimoji="1" lang="en-US" altLang="ja-JP" sz="1050">
              <a:solidFill>
                <a:schemeClr val="dk1"/>
              </a:solidFill>
              <a:effectLst/>
              <a:latin typeface="+mn-lt"/>
              <a:ea typeface="+mn-ea"/>
              <a:cs typeface="+mn-cs"/>
            </a:rPr>
            <a:t>7,300</a:t>
          </a:r>
          <a:r>
            <a:rPr kumimoji="1" lang="ja-JP" altLang="en-US" sz="1050">
              <a:solidFill>
                <a:schemeClr val="dk1"/>
              </a:solidFill>
              <a:effectLst/>
              <a:latin typeface="+mn-lt"/>
              <a:ea typeface="+mn-ea"/>
              <a:cs typeface="+mn-cs"/>
            </a:rPr>
            <a:t>万円増加したことに</a:t>
          </a:r>
          <a:r>
            <a:rPr kumimoji="1" lang="ja-JP" altLang="ja-JP" sz="1050">
              <a:solidFill>
                <a:schemeClr val="dk1"/>
              </a:solidFill>
              <a:effectLst/>
              <a:latin typeface="+mn-lt"/>
              <a:ea typeface="+mn-ea"/>
              <a:cs typeface="+mn-cs"/>
            </a:rPr>
            <a:t>より、</a:t>
          </a:r>
          <a:r>
            <a:rPr kumimoji="1" lang="en-US" altLang="ja-JP" sz="1050">
              <a:solidFill>
                <a:schemeClr val="dk1"/>
              </a:solidFill>
              <a:effectLst/>
              <a:latin typeface="+mn-lt"/>
              <a:ea typeface="+mn-ea"/>
              <a:cs typeface="+mn-cs"/>
            </a:rPr>
            <a:t>0.8</a:t>
          </a:r>
          <a:r>
            <a:rPr kumimoji="1" lang="ja-JP" altLang="ja-JP" sz="1050">
              <a:solidFill>
                <a:schemeClr val="dk1"/>
              </a:solidFill>
              <a:effectLst/>
              <a:latin typeface="+mn-lt"/>
              <a:ea typeface="+mn-ea"/>
              <a:cs typeface="+mn-cs"/>
            </a:rPr>
            <a:t>ポイント悪化しました。</a:t>
          </a:r>
          <a:endParaRPr lang="ja-JP" altLang="ja-JP" sz="1200">
            <a:effectLst/>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今後</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施設の老朽化</a:t>
          </a:r>
          <a:r>
            <a:rPr kumimoji="1" lang="ja-JP" altLang="en-US" sz="1050">
              <a:solidFill>
                <a:schemeClr val="dk1"/>
              </a:solidFill>
              <a:effectLst/>
              <a:latin typeface="+mn-lt"/>
              <a:ea typeface="+mn-ea"/>
              <a:cs typeface="+mn-cs"/>
            </a:rPr>
            <a:t>等で当該項目は</a:t>
          </a:r>
          <a:r>
            <a:rPr kumimoji="1" lang="ja-JP" altLang="ja-JP" sz="1050">
              <a:solidFill>
                <a:schemeClr val="dk1"/>
              </a:solidFill>
              <a:effectLst/>
              <a:latin typeface="+mn-lt"/>
              <a:ea typeface="+mn-ea"/>
              <a:cs typeface="+mn-cs"/>
            </a:rPr>
            <a:t>上昇していくと見込まれます。財政運営に影響のないよう、年度間での経費の平準化を図るなど計画的な維持管理に努めます。</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55</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94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148772</xdr:rowOff>
    </xdr:from>
    <xdr:to>
      <xdr:col>78</xdr:col>
      <xdr:colOff>69850</xdr:colOff>
      <xdr:row>55</xdr:row>
      <xdr:rowOff>64407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07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148772</xdr:rowOff>
    </xdr:from>
    <xdr:to>
      <xdr:col>73</xdr:col>
      <xdr:colOff>180975</xdr:colOff>
      <xdr:row>55</xdr:row>
      <xdr:rowOff>53522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07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56</xdr:row>
      <xdr:rowOff>132443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832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13607</xdr:rowOff>
    </xdr:from>
    <xdr:to>
      <xdr:col>78</xdr:col>
      <xdr:colOff>120650</xdr:colOff>
      <xdr:row>55</xdr:row>
      <xdr:rowOff>115207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125384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97972</xdr:rowOff>
    </xdr:from>
    <xdr:to>
      <xdr:col>74</xdr:col>
      <xdr:colOff>31750</xdr:colOff>
      <xdr:row>55</xdr:row>
      <xdr:rowOff>28122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38299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補助費等に係る経常収支比率は、東京消防庁への事務委託料が主な要因となり、類似団体平均より高い水準にありますが、令和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年度は、市町村総合交付金の充当額の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額などにより前年度比で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良</a:t>
          </a:r>
          <a:r>
            <a:rPr kumimoji="1" lang="ja-JP" altLang="ja-JP" sz="1100">
              <a:solidFill>
                <a:schemeClr val="dk1"/>
              </a:solidFill>
              <a:effectLst/>
              <a:latin typeface="+mn-lt"/>
              <a:ea typeface="+mn-ea"/>
              <a:cs typeface="+mn-cs"/>
            </a:rPr>
            <a:t>化しました。</a:t>
          </a:r>
          <a:endParaRPr lang="ja-JP" altLang="ja-JP" sz="1400">
            <a:effectLst/>
          </a:endParaRPr>
        </a:p>
        <a:p>
          <a:r>
            <a:rPr kumimoji="1" lang="ja-JP" altLang="ja-JP" sz="1100">
              <a:solidFill>
                <a:schemeClr val="dk1"/>
              </a:solidFill>
              <a:effectLst/>
              <a:latin typeface="+mn-lt"/>
              <a:ea typeface="+mn-ea"/>
              <a:cs typeface="+mn-cs"/>
            </a:rPr>
            <a:t>　今後も補助金</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制度の在り方や整理統合等を検証し、補助費等の抑制に努めます。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04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65278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133858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494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133858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年度に起債した箱根ケ崎駅西土地区画整理事業債の元金償還が開始となったことにより、前年度比で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ポイント悪化しました。</a:t>
          </a:r>
          <a:endParaRPr lang="ja-JP" altLang="ja-JP" sz="1400">
            <a:effectLst/>
          </a:endParaRPr>
        </a:p>
        <a:p>
          <a:r>
            <a:rPr kumimoji="1" lang="ja-JP" altLang="ja-JP" sz="1100">
              <a:solidFill>
                <a:schemeClr val="dk1"/>
              </a:solidFill>
              <a:effectLst/>
              <a:latin typeface="+mn-lt"/>
              <a:ea typeface="+mn-ea"/>
              <a:cs typeface="+mn-cs"/>
            </a:rPr>
            <a:t>　類似団体と比較して大幅に平均を下回っており、良好な水準を保っています。今後も引き続き、地方債に依存しない財政運営を念頭に、公債費の抑制に努めます。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56134</xdr:rowOff>
    </xdr:from>
    <xdr:to>
      <xdr:col>24</xdr:col>
      <xdr:colOff>25400</xdr:colOff>
      <xdr:row>75</xdr:row>
      <xdr:rowOff>78994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148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75</xdr:row>
      <xdr:rowOff>56134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828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xdr:rowOff>
    </xdr:from>
    <xdr:to>
      <xdr:col>15</xdr:col>
      <xdr:colOff>98425</xdr:colOff>
      <xdr:row>75</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873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xdr:rowOff>
    </xdr:from>
    <xdr:to>
      <xdr:col>11</xdr:col>
      <xdr:colOff>9525</xdr:colOff>
      <xdr:row>75</xdr:row>
      <xdr:rowOff>14986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869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28194</xdr:rowOff>
    </xdr:from>
    <xdr:to>
      <xdr:col>24</xdr:col>
      <xdr:colOff>76200</xdr:colOff>
      <xdr:row>75</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44721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3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xdr:rowOff>
    </xdr:from>
    <xdr:to>
      <xdr:col>20</xdr:col>
      <xdr:colOff>38100</xdr:colOff>
      <xdr:row>75</xdr:row>
      <xdr:rowOff>106934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117111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135636</xdr:rowOff>
    </xdr:from>
    <xdr:to>
      <xdr:col>11</xdr:col>
      <xdr:colOff>60325</xdr:colOff>
      <xdr:row>75</xdr:row>
      <xdr:rowOff>65786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75963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131064</xdr:rowOff>
    </xdr:from>
    <xdr:to>
      <xdr:col>6</xdr:col>
      <xdr:colOff>171450</xdr:colOff>
      <xdr:row>75</xdr:row>
      <xdr:rowOff>61214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71391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a:t>
          </a:r>
          <a:r>
            <a:rPr kumimoji="1" lang="ja-JP" altLang="en-US" sz="1000">
              <a:solidFill>
                <a:schemeClr val="dk1"/>
              </a:solidFill>
              <a:effectLst/>
              <a:latin typeface="+mn-lt"/>
              <a:ea typeface="+mn-ea"/>
              <a:cs typeface="+mn-cs"/>
            </a:rPr>
            <a:t>の経常経費充当一般財源</a:t>
          </a:r>
          <a:r>
            <a:rPr kumimoji="1" lang="ja-JP" altLang="ja-JP" sz="1000">
              <a:solidFill>
                <a:schemeClr val="dk1"/>
              </a:solidFill>
              <a:effectLst/>
              <a:latin typeface="+mn-lt"/>
              <a:ea typeface="+mn-ea"/>
              <a:cs typeface="+mn-cs"/>
            </a:rPr>
            <a:t>は、会計年度任用職員報酬や期末勤勉手当の増加が主な要因となり、約</a:t>
          </a:r>
          <a:r>
            <a:rPr kumimoji="1" lang="en-US" altLang="ja-JP" sz="1000">
              <a:solidFill>
                <a:schemeClr val="dk1"/>
              </a:solidFill>
              <a:effectLst/>
              <a:latin typeface="+mn-lt"/>
              <a:ea typeface="+mn-ea"/>
              <a:cs typeface="+mn-cs"/>
            </a:rPr>
            <a:t>4,100</a:t>
          </a:r>
          <a:r>
            <a:rPr kumimoji="1" lang="ja-JP" altLang="ja-JP" sz="1000">
              <a:solidFill>
                <a:schemeClr val="dk1"/>
              </a:solidFill>
              <a:effectLst/>
              <a:latin typeface="+mn-lt"/>
              <a:ea typeface="+mn-ea"/>
              <a:cs typeface="+mn-cs"/>
            </a:rPr>
            <a:t>万円増加しました。また、保育園児童運営委託料などの割合が高く推移している影響により、</a:t>
          </a:r>
          <a:r>
            <a:rPr kumimoji="1" lang="ja-JP" altLang="en-US" sz="1000">
              <a:solidFill>
                <a:schemeClr val="dk1"/>
              </a:solidFill>
              <a:effectLst/>
              <a:latin typeface="+mn-lt"/>
              <a:ea typeface="+mn-ea"/>
              <a:cs typeface="+mn-cs"/>
            </a:rPr>
            <a:t>扶助費の</a:t>
          </a:r>
          <a:r>
            <a:rPr kumimoji="1" lang="ja-JP" altLang="ja-JP" sz="1000">
              <a:solidFill>
                <a:schemeClr val="dk1"/>
              </a:solidFill>
              <a:effectLst/>
              <a:latin typeface="+mn-lt"/>
              <a:ea typeface="+mn-ea"/>
              <a:cs typeface="+mn-cs"/>
            </a:rPr>
            <a:t>経常</a:t>
          </a:r>
          <a:r>
            <a:rPr kumimoji="1" lang="ja-JP" altLang="en-US" sz="1000">
              <a:solidFill>
                <a:schemeClr val="dk1"/>
              </a:solidFill>
              <a:effectLst/>
              <a:latin typeface="+mn-lt"/>
              <a:ea typeface="+mn-ea"/>
              <a:cs typeface="+mn-cs"/>
            </a:rPr>
            <a:t>経費充当一般財源</a:t>
          </a:r>
          <a:r>
            <a:rPr kumimoji="1" lang="ja-JP" altLang="ja-JP" sz="1000">
              <a:solidFill>
                <a:schemeClr val="dk1"/>
              </a:solidFill>
              <a:effectLst/>
              <a:latin typeface="+mn-lt"/>
              <a:ea typeface="+mn-ea"/>
              <a:cs typeface="+mn-cs"/>
            </a:rPr>
            <a:t>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2,000</a:t>
          </a:r>
          <a:r>
            <a:rPr kumimoji="1" lang="ja-JP" altLang="ja-JP" sz="1000">
              <a:solidFill>
                <a:schemeClr val="dk1"/>
              </a:solidFill>
              <a:effectLst/>
              <a:latin typeface="+mn-lt"/>
              <a:ea typeface="+mn-ea"/>
              <a:cs typeface="+mn-cs"/>
            </a:rPr>
            <a:t>万円増加しています。　</a:t>
          </a:r>
          <a:endParaRPr lang="ja-JP" altLang="ja-JP" sz="1100">
            <a:effectLst/>
          </a:endParaRPr>
        </a:p>
        <a:p>
          <a:r>
            <a:rPr kumimoji="1" lang="ja-JP" altLang="ja-JP" sz="1000">
              <a:solidFill>
                <a:schemeClr val="dk1"/>
              </a:solidFill>
              <a:effectLst/>
              <a:latin typeface="+mn-lt"/>
              <a:ea typeface="+mn-ea"/>
              <a:cs typeface="+mn-cs"/>
            </a:rPr>
            <a:t>　また、その他の経費</a:t>
          </a:r>
          <a:r>
            <a:rPr kumimoji="1" lang="ja-JP" altLang="en-US" sz="1000">
              <a:solidFill>
                <a:schemeClr val="dk1"/>
              </a:solidFill>
              <a:effectLst/>
              <a:latin typeface="+mn-lt"/>
              <a:ea typeface="+mn-ea"/>
              <a:cs typeface="+mn-cs"/>
            </a:rPr>
            <a:t>の経費経費充当一般財源も、維持補修費等の減額している区分はあるものの、全体では</a:t>
          </a:r>
          <a:r>
            <a:rPr kumimoji="1" lang="ja-JP" altLang="ja-JP" sz="1000">
              <a:solidFill>
                <a:schemeClr val="dk1"/>
              </a:solidFill>
              <a:effectLst/>
              <a:latin typeface="+mn-lt"/>
              <a:ea typeface="+mn-ea"/>
              <a:cs typeface="+mn-cs"/>
            </a:rPr>
            <a:t>増加し</a:t>
          </a:r>
          <a:r>
            <a:rPr kumimoji="1" lang="ja-JP" altLang="en-US" sz="1000">
              <a:solidFill>
                <a:schemeClr val="dk1"/>
              </a:solidFill>
              <a:effectLst/>
              <a:latin typeface="+mn-lt"/>
              <a:ea typeface="+mn-ea"/>
              <a:cs typeface="+mn-cs"/>
            </a:rPr>
            <a:t>ています。経常収支比率も</a:t>
          </a:r>
          <a:r>
            <a:rPr kumimoji="1" lang="ja-JP" altLang="ja-JP" sz="1000">
              <a:solidFill>
                <a:schemeClr val="dk1"/>
              </a:solidFill>
              <a:effectLst/>
              <a:latin typeface="+mn-lt"/>
              <a:ea typeface="+mn-ea"/>
              <a:cs typeface="+mn-cs"/>
            </a:rPr>
            <a:t>全体では</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前年度比で</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ポイント悪化しました。今後も経常経費の削減に努めます。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88137</xdr:rowOff>
    </xdr:from>
    <xdr:to>
      <xdr:col>82</xdr:col>
      <xdr:colOff>107950</xdr:colOff>
      <xdr:row>79</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632687"/>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79</xdr:row>
      <xdr:rowOff>88137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40663"/>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79</xdr:row>
      <xdr:rowOff>170435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40663"/>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170435</xdr:rowOff>
    </xdr:from>
    <xdr:to>
      <xdr:col>69</xdr:col>
      <xdr:colOff>92075</xdr:colOff>
      <xdr:row>79</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14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110489</xdr:rowOff>
    </xdr:from>
    <xdr:to>
      <xdr:col>82</xdr:col>
      <xdr:colOff>158750</xdr:colOff>
      <xdr:row>80</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82566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119635</xdr:rowOff>
    </xdr:from>
    <xdr:to>
      <xdr:col>69</xdr:col>
      <xdr:colOff>142875</xdr:colOff>
      <xdr:row>80</xdr:row>
      <xdr:rowOff>49785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34562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119635</xdr:rowOff>
    </xdr:from>
    <xdr:to>
      <xdr:col>65</xdr:col>
      <xdr:colOff>53975</xdr:colOff>
      <xdr:row>80</xdr:row>
      <xdr:rowOff>49785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34562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106216</xdr:rowOff>
    </xdr:from>
    <xdr:to>
      <xdr:col>29</xdr:col>
      <xdr:colOff>127000</xdr:colOff>
      <xdr:row>17</xdr:row>
      <xdr:rowOff>130377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68491"/>
          <a:ext cx="647700" cy="24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90994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532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130377</xdr:rowOff>
    </xdr:from>
    <xdr:to>
      <xdr:col>26</xdr:col>
      <xdr:colOff>50800</xdr:colOff>
      <xdr:row>17</xdr:row>
      <xdr:rowOff>148150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92652"/>
          <a:ext cx="698500" cy="1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148150</xdr:rowOff>
    </xdr:from>
    <xdr:to>
      <xdr:col>22</xdr:col>
      <xdr:colOff>114300</xdr:colOff>
      <xdr:row>17</xdr:row>
      <xdr:rowOff>168353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10425"/>
          <a:ext cx="698500" cy="20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168353</xdr:rowOff>
    </xdr:from>
    <xdr:to>
      <xdr:col>18</xdr:col>
      <xdr:colOff>177800</xdr:colOff>
      <xdr:row>18</xdr:row>
      <xdr:rowOff>26692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30628"/>
          <a:ext cx="698500" cy="29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55416</xdr:rowOff>
    </xdr:from>
    <xdr:to>
      <xdr:col>29</xdr:col>
      <xdr:colOff>177800</xdr:colOff>
      <xdr:row>17</xdr:row>
      <xdr:rowOff>157016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17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71943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6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79577</xdr:rowOff>
    </xdr:from>
    <xdr:to>
      <xdr:col>26</xdr:col>
      <xdr:colOff>101600</xdr:colOff>
      <xdr:row>18</xdr:row>
      <xdr:rowOff>9727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4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19904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10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97350</xdr:rowOff>
    </xdr:from>
    <xdr:to>
      <xdr:col>22</xdr:col>
      <xdr:colOff>165100</xdr:colOff>
      <xdr:row>18</xdr:row>
      <xdr:rowOff>27500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5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37677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82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117553</xdr:rowOff>
    </xdr:from>
    <xdr:to>
      <xdr:col>19</xdr:col>
      <xdr:colOff>38100</xdr:colOff>
      <xdr:row>18</xdr:row>
      <xdr:rowOff>47703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79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57880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147342</xdr:rowOff>
    </xdr:from>
    <xdr:to>
      <xdr:col>15</xdr:col>
      <xdr:colOff>101600</xdr:colOff>
      <xdr:row>18</xdr:row>
      <xdr:rowOff>77492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0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87669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7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160013</xdr:rowOff>
    </xdr:from>
    <xdr:to>
      <xdr:col>29</xdr:col>
      <xdr:colOff>127000</xdr:colOff>
      <xdr:row>37</xdr:row>
      <xdr:rowOff>28835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13263"/>
          <a:ext cx="647700" cy="40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11595</xdr:rowOff>
    </xdr:from>
    <xdr:to>
      <xdr:col>26</xdr:col>
      <xdr:colOff>50800</xdr:colOff>
      <xdr:row>37</xdr:row>
      <xdr:rowOff>28835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36295"/>
          <a:ext cx="698500" cy="17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11595</xdr:rowOff>
    </xdr:from>
    <xdr:to>
      <xdr:col>22</xdr:col>
      <xdr:colOff>114300</xdr:colOff>
      <xdr:row>37</xdr:row>
      <xdr:rowOff>13386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36295"/>
          <a:ext cx="698500" cy="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13386</xdr:rowOff>
    </xdr:from>
    <xdr:to>
      <xdr:col>18</xdr:col>
      <xdr:colOff>177800</xdr:colOff>
      <xdr:row>37</xdr:row>
      <xdr:rowOff>46133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38086"/>
          <a:ext cx="698500" cy="3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109213</xdr:rowOff>
    </xdr:from>
    <xdr:to>
      <xdr:col>29</xdr:col>
      <xdr:colOff>177800</xdr:colOff>
      <xdr:row>37</xdr:row>
      <xdr:rowOff>39363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62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81290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149485</xdr:rowOff>
    </xdr:from>
    <xdr:to>
      <xdr:col>26</xdr:col>
      <xdr:colOff>101600</xdr:colOff>
      <xdr:row>37</xdr:row>
      <xdr:rowOff>79635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0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64412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8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132245</xdr:rowOff>
    </xdr:from>
    <xdr:to>
      <xdr:col>22</xdr:col>
      <xdr:colOff>165100</xdr:colOff>
      <xdr:row>37</xdr:row>
      <xdr:rowOff>62395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8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47172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7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134036</xdr:rowOff>
    </xdr:from>
    <xdr:to>
      <xdr:col>19</xdr:col>
      <xdr:colOff>38100</xdr:colOff>
      <xdr:row>37</xdr:row>
      <xdr:rowOff>64186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8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48963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7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166783</xdr:rowOff>
    </xdr:from>
    <xdr:to>
      <xdr:col>15</xdr:col>
      <xdr:colOff>101600</xdr:colOff>
      <xdr:row>37</xdr:row>
      <xdr:rowOff>96933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2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81710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0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32,062
31,063
16.85
15,643,325
15,220,330
422,995
7,532,655
7,343,877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57437</xdr:rowOff>
    </xdr:from>
    <xdr:to>
      <xdr:col>24</xdr:col>
      <xdr:colOff>63500</xdr:colOff>
      <xdr:row>36</xdr:row>
      <xdr:rowOff>73961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29637"/>
          <a:ext cx="8382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73961</xdr:rowOff>
    </xdr:from>
    <xdr:to>
      <xdr:col>19</xdr:col>
      <xdr:colOff>177800</xdr:colOff>
      <xdr:row>36</xdr:row>
      <xdr:rowOff>95466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46161"/>
          <a:ext cx="889000" cy="2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95466</xdr:rowOff>
    </xdr:from>
    <xdr:to>
      <xdr:col>15</xdr:col>
      <xdr:colOff>50800</xdr:colOff>
      <xdr:row>36</xdr:row>
      <xdr:rowOff>116742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67666"/>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116742</xdr:rowOff>
    </xdr:from>
    <xdr:to>
      <xdr:col>10</xdr:col>
      <xdr:colOff>114300</xdr:colOff>
      <xdr:row>37</xdr:row>
      <xdr:rowOff>45696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88942"/>
          <a:ext cx="889000" cy="10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6637</xdr:rowOff>
    </xdr:from>
    <xdr:to>
      <xdr:col>24</xdr:col>
      <xdr:colOff>114300</xdr:colOff>
      <xdr:row>36</xdr:row>
      <xdr:rowOff>108237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29514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23161</xdr:rowOff>
    </xdr:from>
    <xdr:to>
      <xdr:col>20</xdr:col>
      <xdr:colOff>38100</xdr:colOff>
      <xdr:row>36</xdr:row>
      <xdr:rowOff>124761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141288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44666</xdr:rowOff>
    </xdr:from>
    <xdr:to>
      <xdr:col>15</xdr:col>
      <xdr:colOff>101600</xdr:colOff>
      <xdr:row>36</xdr:row>
      <xdr:rowOff>146266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162793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9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65942</xdr:rowOff>
    </xdr:from>
    <xdr:to>
      <xdr:col>10</xdr:col>
      <xdr:colOff>165100</xdr:colOff>
      <xdr:row>36</xdr:row>
      <xdr:rowOff>167542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1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166346</xdr:rowOff>
    </xdr:from>
    <xdr:to>
      <xdr:col>6</xdr:col>
      <xdr:colOff>38100</xdr:colOff>
      <xdr:row>37</xdr:row>
      <xdr:rowOff>96496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113023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75710</xdr:rowOff>
    </xdr:from>
    <xdr:to>
      <xdr:col>24</xdr:col>
      <xdr:colOff>63500</xdr:colOff>
      <xdr:row>56</xdr:row>
      <xdr:rowOff>102219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76910"/>
          <a:ext cx="838200" cy="2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49623</xdr:rowOff>
    </xdr:from>
    <xdr:to>
      <xdr:col>19</xdr:col>
      <xdr:colOff>177800</xdr:colOff>
      <xdr:row>56</xdr:row>
      <xdr:rowOff>75710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50823"/>
          <a:ext cx="889000" cy="2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49623</xdr:rowOff>
    </xdr:from>
    <xdr:to>
      <xdr:col>15</xdr:col>
      <xdr:colOff>50800</xdr:colOff>
      <xdr:row>56</xdr:row>
      <xdr:rowOff>90652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50823"/>
          <a:ext cx="889000" cy="4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35106</xdr:rowOff>
    </xdr:from>
    <xdr:to>
      <xdr:col>10</xdr:col>
      <xdr:colOff>114300</xdr:colOff>
      <xdr:row>56</xdr:row>
      <xdr:rowOff>90652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636306"/>
          <a:ext cx="889000" cy="5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51419</xdr:rowOff>
    </xdr:from>
    <xdr:to>
      <xdr:col>24</xdr:col>
      <xdr:colOff>114300</xdr:colOff>
      <xdr:row>56</xdr:row>
      <xdr:rowOff>153019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74296</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0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24910</xdr:rowOff>
    </xdr:from>
    <xdr:to>
      <xdr:col>20</xdr:col>
      <xdr:colOff>38100</xdr:colOff>
      <xdr:row>56</xdr:row>
      <xdr:rowOff>126510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143037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0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170273</xdr:rowOff>
    </xdr:from>
    <xdr:to>
      <xdr:col>15</xdr:col>
      <xdr:colOff>101600</xdr:colOff>
      <xdr:row>56</xdr:row>
      <xdr:rowOff>100423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116950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7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39852</xdr:rowOff>
    </xdr:from>
    <xdr:to>
      <xdr:col>10</xdr:col>
      <xdr:colOff>165100</xdr:colOff>
      <xdr:row>56</xdr:row>
      <xdr:rowOff>141452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157979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155756</xdr:rowOff>
    </xdr:from>
    <xdr:to>
      <xdr:col>6</xdr:col>
      <xdr:colOff>38100</xdr:colOff>
      <xdr:row>56</xdr:row>
      <xdr:rowOff>85906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102433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3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46431</xdr:rowOff>
    </xdr:from>
    <xdr:to>
      <xdr:col>24</xdr:col>
      <xdr:colOff>63500</xdr:colOff>
      <xdr:row>78</xdr:row>
      <xdr:rowOff>63440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19531"/>
          <a:ext cx="838200" cy="1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46431</xdr:rowOff>
    </xdr:from>
    <xdr:to>
      <xdr:col>19</xdr:col>
      <xdr:colOff>177800</xdr:colOff>
      <xdr:row>78</xdr:row>
      <xdr:rowOff>63667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1953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60055</xdr:rowOff>
    </xdr:from>
    <xdr:to>
      <xdr:col>15</xdr:col>
      <xdr:colOff>50800</xdr:colOff>
      <xdr:row>78</xdr:row>
      <xdr:rowOff>63667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33155"/>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60055</xdr:rowOff>
    </xdr:from>
    <xdr:to>
      <xdr:col>10</xdr:col>
      <xdr:colOff>114300</xdr:colOff>
      <xdr:row>78</xdr:row>
      <xdr:rowOff>68514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3315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12640</xdr:rowOff>
    </xdr:from>
    <xdr:to>
      <xdr:col>24</xdr:col>
      <xdr:colOff>114300</xdr:colOff>
      <xdr:row>78</xdr:row>
      <xdr:rowOff>114240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99017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167081</xdr:rowOff>
    </xdr:from>
    <xdr:to>
      <xdr:col>20</xdr:col>
      <xdr:colOff>38100</xdr:colOff>
      <xdr:row>78</xdr:row>
      <xdr:rowOff>97231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88358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6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12867</xdr:rowOff>
    </xdr:from>
    <xdr:to>
      <xdr:col>15</xdr:col>
      <xdr:colOff>101600</xdr:colOff>
      <xdr:row>78</xdr:row>
      <xdr:rowOff>114467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105594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9255</xdr:rowOff>
    </xdr:from>
    <xdr:to>
      <xdr:col>10</xdr:col>
      <xdr:colOff>165100</xdr:colOff>
      <xdr:row>78</xdr:row>
      <xdr:rowOff>110855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101982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17714</xdr:rowOff>
    </xdr:from>
    <xdr:to>
      <xdr:col>6</xdr:col>
      <xdr:colOff>38100</xdr:colOff>
      <xdr:row>78</xdr:row>
      <xdr:rowOff>119314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110441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8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123228</xdr:rowOff>
    </xdr:from>
    <xdr:to>
      <xdr:col>24</xdr:col>
      <xdr:colOff>63500</xdr:colOff>
      <xdr:row>95</xdr:row>
      <xdr:rowOff>64872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39528"/>
          <a:ext cx="838200" cy="1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26225</xdr:rowOff>
    </xdr:from>
    <xdr:to>
      <xdr:col>19</xdr:col>
      <xdr:colOff>177800</xdr:colOff>
      <xdr:row>95</xdr:row>
      <xdr:rowOff>64872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13975"/>
          <a:ext cx="889000" cy="3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26225</xdr:rowOff>
    </xdr:from>
    <xdr:to>
      <xdr:col>15</xdr:col>
      <xdr:colOff>50800</xdr:colOff>
      <xdr:row>96</xdr:row>
      <xdr:rowOff>53480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13975"/>
          <a:ext cx="889000" cy="19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53480</xdr:rowOff>
    </xdr:from>
    <xdr:to>
      <xdr:col>10</xdr:col>
      <xdr:colOff>114300</xdr:colOff>
      <xdr:row>96</xdr:row>
      <xdr:rowOff>134734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12680"/>
          <a:ext cx="889000" cy="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72428</xdr:rowOff>
    </xdr:from>
    <xdr:to>
      <xdr:col>24</xdr:col>
      <xdr:colOff>114300</xdr:colOff>
      <xdr:row>95</xdr:row>
      <xdr:rowOff>2578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95305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4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14072</xdr:rowOff>
    </xdr:from>
    <xdr:to>
      <xdr:col>20</xdr:col>
      <xdr:colOff>38100</xdr:colOff>
      <xdr:row>95</xdr:row>
      <xdr:rowOff>115672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132199</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07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146875</xdr:rowOff>
    </xdr:from>
    <xdr:to>
      <xdr:col>15</xdr:col>
      <xdr:colOff>101600</xdr:colOff>
      <xdr:row>95</xdr:row>
      <xdr:rowOff>77025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93552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03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2680</xdr:rowOff>
    </xdr:from>
    <xdr:to>
      <xdr:col>10</xdr:col>
      <xdr:colOff>165100</xdr:colOff>
      <xdr:row>96</xdr:row>
      <xdr:rowOff>104280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120807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83934</xdr:rowOff>
    </xdr:from>
    <xdr:to>
      <xdr:col>6</xdr:col>
      <xdr:colOff>38100</xdr:colOff>
      <xdr:row>97</xdr:row>
      <xdr:rowOff>14084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30611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131568</xdr:rowOff>
    </xdr:from>
    <xdr:to>
      <xdr:col>55</xdr:col>
      <xdr:colOff>0</xdr:colOff>
      <xdr:row>36</xdr:row>
      <xdr:rowOff>132309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03768"/>
          <a:ext cx="8382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131568</xdr:rowOff>
    </xdr:from>
    <xdr:to>
      <xdr:col>50</xdr:col>
      <xdr:colOff>114300</xdr:colOff>
      <xdr:row>36</xdr:row>
      <xdr:rowOff>147788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03768"/>
          <a:ext cx="889000" cy="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111898</xdr:rowOff>
    </xdr:from>
    <xdr:to>
      <xdr:col>45</xdr:col>
      <xdr:colOff>177800</xdr:colOff>
      <xdr:row>36</xdr:row>
      <xdr:rowOff>147788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255398"/>
          <a:ext cx="889000" cy="106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111898</xdr:rowOff>
    </xdr:from>
    <xdr:to>
      <xdr:col>41</xdr:col>
      <xdr:colOff>50800</xdr:colOff>
      <xdr:row>37</xdr:row>
      <xdr:rowOff>130382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255398"/>
          <a:ext cx="889000" cy="12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81509</xdr:rowOff>
    </xdr:from>
    <xdr:to>
      <xdr:col>55</xdr:col>
      <xdr:colOff>50800</xdr:colOff>
      <xdr:row>37</xdr:row>
      <xdr:rowOff>11659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104386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80768</xdr:rowOff>
    </xdr:from>
    <xdr:to>
      <xdr:col>50</xdr:col>
      <xdr:colOff>165100</xdr:colOff>
      <xdr:row>37</xdr:row>
      <xdr:rowOff>10918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27445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0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96988</xdr:rowOff>
    </xdr:from>
    <xdr:to>
      <xdr:col>46</xdr:col>
      <xdr:colOff>38100</xdr:colOff>
      <xdr:row>37</xdr:row>
      <xdr:rowOff>27138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43665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0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61098</xdr:rowOff>
    </xdr:from>
    <xdr:to>
      <xdr:col>41</xdr:col>
      <xdr:colOff>101600</xdr:colOff>
      <xdr:row>30</xdr:row>
      <xdr:rowOff>162698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7775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49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79582</xdr:rowOff>
    </xdr:from>
    <xdr:to>
      <xdr:col>36</xdr:col>
      <xdr:colOff>165100</xdr:colOff>
      <xdr:row>38</xdr:row>
      <xdr:rowOff>9732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2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26259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21567</xdr:rowOff>
    </xdr:from>
    <xdr:to>
      <xdr:col>55</xdr:col>
      <xdr:colOff>0</xdr:colOff>
      <xdr:row>57</xdr:row>
      <xdr:rowOff>145986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94217"/>
          <a:ext cx="838200" cy="12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58334</xdr:rowOff>
    </xdr:from>
    <xdr:to>
      <xdr:col>50</xdr:col>
      <xdr:colOff>114300</xdr:colOff>
      <xdr:row>57</xdr:row>
      <xdr:rowOff>21567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59534"/>
          <a:ext cx="889000" cy="1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168321</xdr:rowOff>
    </xdr:from>
    <xdr:to>
      <xdr:col>45</xdr:col>
      <xdr:colOff>177800</xdr:colOff>
      <xdr:row>56</xdr:row>
      <xdr:rowOff>58334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98071"/>
          <a:ext cx="8890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151252</xdr:rowOff>
    </xdr:from>
    <xdr:to>
      <xdr:col>41</xdr:col>
      <xdr:colOff>50800</xdr:colOff>
      <xdr:row>55</xdr:row>
      <xdr:rowOff>168321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238102"/>
          <a:ext cx="889000" cy="3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95186</xdr:rowOff>
    </xdr:from>
    <xdr:to>
      <xdr:col>55</xdr:col>
      <xdr:colOff>50800</xdr:colOff>
      <xdr:row>58</xdr:row>
      <xdr:rowOff>25336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73613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142217</xdr:rowOff>
    </xdr:from>
    <xdr:to>
      <xdr:col>50</xdr:col>
      <xdr:colOff>165100</xdr:colOff>
      <xdr:row>57</xdr:row>
      <xdr:rowOff>72367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4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88894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5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7534</xdr:rowOff>
    </xdr:from>
    <xdr:to>
      <xdr:col>46</xdr:col>
      <xdr:colOff>38100</xdr:colOff>
      <xdr:row>56</xdr:row>
      <xdr:rowOff>109134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125661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38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117521</xdr:rowOff>
    </xdr:from>
    <xdr:to>
      <xdr:col>41</xdr:col>
      <xdr:colOff>101600</xdr:colOff>
      <xdr:row>56</xdr:row>
      <xdr:rowOff>47671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64198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2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100452</xdr:rowOff>
    </xdr:from>
    <xdr:to>
      <xdr:col>36</xdr:col>
      <xdr:colOff>165100</xdr:colOff>
      <xdr:row>54</xdr:row>
      <xdr:rowOff>30602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18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47129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896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152369</xdr:rowOff>
    </xdr:from>
    <xdr:to>
      <xdr:col>55</xdr:col>
      <xdr:colOff>0</xdr:colOff>
      <xdr:row>79</xdr:row>
      <xdr:rowOff>29668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25469"/>
          <a:ext cx="8382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152369</xdr:rowOff>
    </xdr:from>
    <xdr:to>
      <xdr:col>50</xdr:col>
      <xdr:colOff>114300</xdr:colOff>
      <xdr:row>79</xdr:row>
      <xdr:rowOff>11340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25469"/>
          <a:ext cx="889000" cy="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11340</xdr:rowOff>
    </xdr:from>
    <xdr:to>
      <xdr:col>45</xdr:col>
      <xdr:colOff>177800</xdr:colOff>
      <xdr:row>79</xdr:row>
      <xdr:rowOff>41287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55890"/>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39288</xdr:rowOff>
    </xdr:from>
    <xdr:to>
      <xdr:col>41</xdr:col>
      <xdr:colOff>50800</xdr:colOff>
      <xdr:row>79</xdr:row>
      <xdr:rowOff>41287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83838"/>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150318</xdr:rowOff>
    </xdr:from>
    <xdr:to>
      <xdr:col>55</xdr:col>
      <xdr:colOff>50800</xdr:colOff>
      <xdr:row>79</xdr:row>
      <xdr:rowOff>80468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65245</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3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101569</xdr:rowOff>
    </xdr:from>
    <xdr:to>
      <xdr:col>50</xdr:col>
      <xdr:colOff>165100</xdr:colOff>
      <xdr:row>79</xdr:row>
      <xdr:rowOff>31719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22846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6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131990</xdr:rowOff>
    </xdr:from>
    <xdr:to>
      <xdr:col>46</xdr:col>
      <xdr:colOff>38100</xdr:colOff>
      <xdr:row>79</xdr:row>
      <xdr:rowOff>62140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53267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161937</xdr:rowOff>
    </xdr:from>
    <xdr:to>
      <xdr:col>41</xdr:col>
      <xdr:colOff>101600</xdr:colOff>
      <xdr:row>79</xdr:row>
      <xdr:rowOff>92087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83214</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27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159938</xdr:rowOff>
    </xdr:from>
    <xdr:to>
      <xdr:col>36</xdr:col>
      <xdr:colOff>165100</xdr:colOff>
      <xdr:row>79</xdr:row>
      <xdr:rowOff>90088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81215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2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115915</xdr:rowOff>
    </xdr:from>
    <xdr:to>
      <xdr:col>55</xdr:col>
      <xdr:colOff>0</xdr:colOff>
      <xdr:row>98</xdr:row>
      <xdr:rowOff>26064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46565"/>
          <a:ext cx="838200" cy="8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14895</xdr:rowOff>
    </xdr:from>
    <xdr:to>
      <xdr:col>50</xdr:col>
      <xdr:colOff>114300</xdr:colOff>
      <xdr:row>97</xdr:row>
      <xdr:rowOff>115915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474095"/>
          <a:ext cx="889000" cy="27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77488</xdr:rowOff>
    </xdr:from>
    <xdr:to>
      <xdr:col>45</xdr:col>
      <xdr:colOff>177800</xdr:colOff>
      <xdr:row>96</xdr:row>
      <xdr:rowOff>14895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36523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87241</xdr:rowOff>
    </xdr:from>
    <xdr:to>
      <xdr:col>41</xdr:col>
      <xdr:colOff>50800</xdr:colOff>
      <xdr:row>95</xdr:row>
      <xdr:rowOff>77488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5860641"/>
          <a:ext cx="889000" cy="5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146714</xdr:rowOff>
    </xdr:from>
    <xdr:to>
      <xdr:col>55</xdr:col>
      <xdr:colOff>50800</xdr:colOff>
      <xdr:row>98</xdr:row>
      <xdr:rowOff>76864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7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125141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65115</xdr:rowOff>
    </xdr:from>
    <xdr:to>
      <xdr:col>50</xdr:col>
      <xdr:colOff>165100</xdr:colOff>
      <xdr:row>97</xdr:row>
      <xdr:rowOff>166715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9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11792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47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135545</xdr:rowOff>
    </xdr:from>
    <xdr:to>
      <xdr:col>46</xdr:col>
      <xdr:colOff>38100</xdr:colOff>
      <xdr:row>96</xdr:row>
      <xdr:rowOff>65695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82222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19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26688</xdr:rowOff>
    </xdr:from>
    <xdr:to>
      <xdr:col>41</xdr:col>
      <xdr:colOff>101600</xdr:colOff>
      <xdr:row>95</xdr:row>
      <xdr:rowOff>128288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3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144815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08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36441</xdr:rowOff>
    </xdr:from>
    <xdr:to>
      <xdr:col>36</xdr:col>
      <xdr:colOff>165100</xdr:colOff>
      <xdr:row>92</xdr:row>
      <xdr:rowOff>138041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580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154568</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672795" y="1558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110178</xdr:rowOff>
    </xdr:from>
    <xdr:to>
      <xdr:col>85</xdr:col>
      <xdr:colOff>127000</xdr:colOff>
      <xdr:row>77</xdr:row>
      <xdr:rowOff>134654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311828"/>
          <a:ext cx="8382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134654</xdr:rowOff>
    </xdr:from>
    <xdr:to>
      <xdr:col>81</xdr:col>
      <xdr:colOff>50800</xdr:colOff>
      <xdr:row>77</xdr:row>
      <xdr:rowOff>163850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36304"/>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163850</xdr:rowOff>
    </xdr:from>
    <xdr:to>
      <xdr:col>76</xdr:col>
      <xdr:colOff>114300</xdr:colOff>
      <xdr:row>78</xdr:row>
      <xdr:rowOff>11602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6550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11602</xdr:rowOff>
    </xdr:from>
    <xdr:to>
      <xdr:col>71</xdr:col>
      <xdr:colOff>177800</xdr:colOff>
      <xdr:row>78</xdr:row>
      <xdr:rowOff>22396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84702"/>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59378</xdr:rowOff>
    </xdr:from>
    <xdr:to>
      <xdr:col>85</xdr:col>
      <xdr:colOff>177800</xdr:colOff>
      <xdr:row>77</xdr:row>
      <xdr:rowOff>160978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37805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83854</xdr:rowOff>
    </xdr:from>
    <xdr:to>
      <xdr:col>81</xdr:col>
      <xdr:colOff>101600</xdr:colOff>
      <xdr:row>78</xdr:row>
      <xdr:rowOff>14004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5131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113050</xdr:rowOff>
    </xdr:from>
    <xdr:to>
      <xdr:col>76</xdr:col>
      <xdr:colOff>165100</xdr:colOff>
      <xdr:row>78</xdr:row>
      <xdr:rowOff>43200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34327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132252</xdr:rowOff>
    </xdr:from>
    <xdr:to>
      <xdr:col>72</xdr:col>
      <xdr:colOff>38100</xdr:colOff>
      <xdr:row>78</xdr:row>
      <xdr:rowOff>62402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53529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143046</xdr:rowOff>
    </xdr:from>
    <xdr:to>
      <xdr:col>67</xdr:col>
      <xdr:colOff>101600</xdr:colOff>
      <xdr:row>78</xdr:row>
      <xdr:rowOff>73196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64323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13805</xdr:rowOff>
    </xdr:from>
    <xdr:to>
      <xdr:col>85</xdr:col>
      <xdr:colOff>127000</xdr:colOff>
      <xdr:row>98</xdr:row>
      <xdr:rowOff>36044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15905"/>
          <a:ext cx="8382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141332</xdr:rowOff>
    </xdr:from>
    <xdr:to>
      <xdr:col>81</xdr:col>
      <xdr:colOff>50800</xdr:colOff>
      <xdr:row>98</xdr:row>
      <xdr:rowOff>13805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71982"/>
          <a:ext cx="8890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141332</xdr:rowOff>
    </xdr:from>
    <xdr:to>
      <xdr:col>76</xdr:col>
      <xdr:colOff>114300</xdr:colOff>
      <xdr:row>98</xdr:row>
      <xdr:rowOff>45842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71982"/>
          <a:ext cx="889000" cy="7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45842</xdr:rowOff>
    </xdr:from>
    <xdr:to>
      <xdr:col>71</xdr:col>
      <xdr:colOff>177800</xdr:colOff>
      <xdr:row>98</xdr:row>
      <xdr:rowOff>62365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47942"/>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156694</xdr:rowOff>
    </xdr:from>
    <xdr:to>
      <xdr:col>85</xdr:col>
      <xdr:colOff>177800</xdr:colOff>
      <xdr:row>98</xdr:row>
      <xdr:rowOff>86844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8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116071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134455</xdr:rowOff>
    </xdr:from>
    <xdr:to>
      <xdr:col>81</xdr:col>
      <xdr:colOff>101600</xdr:colOff>
      <xdr:row>98</xdr:row>
      <xdr:rowOff>64605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81132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90532</xdr:rowOff>
    </xdr:from>
    <xdr:to>
      <xdr:col>76</xdr:col>
      <xdr:colOff>165100</xdr:colOff>
      <xdr:row>98</xdr:row>
      <xdr:rowOff>20682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37209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49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166492</xdr:rowOff>
    </xdr:from>
    <xdr:to>
      <xdr:col>72</xdr:col>
      <xdr:colOff>38100</xdr:colOff>
      <xdr:row>98</xdr:row>
      <xdr:rowOff>96642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113169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11565</xdr:rowOff>
    </xdr:from>
    <xdr:to>
      <xdr:col>67</xdr:col>
      <xdr:colOff>101600</xdr:colOff>
      <xdr:row>98</xdr:row>
      <xdr:rowOff>113165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129692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5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25949</xdr:rowOff>
    </xdr:from>
    <xdr:to>
      <xdr:col>116</xdr:col>
      <xdr:colOff>63500</xdr:colOff>
      <xdr:row>38</xdr:row>
      <xdr:rowOff>37013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541049"/>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45882</xdr:rowOff>
    </xdr:from>
    <xdr:to>
      <xdr:col>111</xdr:col>
      <xdr:colOff>177800</xdr:colOff>
      <xdr:row>38</xdr:row>
      <xdr:rowOff>25949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218082"/>
          <a:ext cx="889000" cy="3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132750</xdr:rowOff>
    </xdr:from>
    <xdr:to>
      <xdr:col>107</xdr:col>
      <xdr:colOff>50800</xdr:colOff>
      <xdr:row>36</xdr:row>
      <xdr:rowOff>45882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13350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132750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133500"/>
          <a:ext cx="889000" cy="52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157663</xdr:rowOff>
    </xdr:from>
    <xdr:to>
      <xdr:col>116</xdr:col>
      <xdr:colOff>114300</xdr:colOff>
      <xdr:row>38</xdr:row>
      <xdr:rowOff>87813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0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72590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1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146599</xdr:rowOff>
    </xdr:from>
    <xdr:to>
      <xdr:col>112</xdr:col>
      <xdr:colOff>38100</xdr:colOff>
      <xdr:row>38</xdr:row>
      <xdr:rowOff>76749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9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67876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58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166532</xdr:rowOff>
    </xdr:from>
    <xdr:to>
      <xdr:col>107</xdr:col>
      <xdr:colOff>101600</xdr:colOff>
      <xdr:row>36</xdr:row>
      <xdr:rowOff>96682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1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113209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594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81950</xdr:rowOff>
    </xdr:from>
    <xdr:to>
      <xdr:col>102</xdr:col>
      <xdr:colOff>165100</xdr:colOff>
      <xdr:row>36</xdr:row>
      <xdr:rowOff>12100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0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28627</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8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90970</xdr:rowOff>
    </xdr:from>
    <xdr:to>
      <xdr:col>116</xdr:col>
      <xdr:colOff>63500</xdr:colOff>
      <xdr:row>77</xdr:row>
      <xdr:rowOff>1036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21170"/>
          <a:ext cx="838200" cy="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1036</xdr:rowOff>
    </xdr:from>
    <xdr:to>
      <xdr:col>111</xdr:col>
      <xdr:colOff>177800</xdr:colOff>
      <xdr:row>77</xdr:row>
      <xdr:rowOff>52432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02686"/>
          <a:ext cx="889000" cy="5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34220</xdr:rowOff>
    </xdr:from>
    <xdr:to>
      <xdr:col>107</xdr:col>
      <xdr:colOff>50800</xdr:colOff>
      <xdr:row>77</xdr:row>
      <xdr:rowOff>52432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235870"/>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157398</xdr:rowOff>
    </xdr:from>
    <xdr:to>
      <xdr:col>102</xdr:col>
      <xdr:colOff>114300</xdr:colOff>
      <xdr:row>77</xdr:row>
      <xdr:rowOff>34220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016148"/>
          <a:ext cx="889000" cy="2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40170</xdr:rowOff>
    </xdr:from>
    <xdr:to>
      <xdr:col>116</xdr:col>
      <xdr:colOff>114300</xdr:colOff>
      <xdr:row>76</xdr:row>
      <xdr:rowOff>141770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63047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2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121686</xdr:rowOff>
    </xdr:from>
    <xdr:to>
      <xdr:col>112</xdr:col>
      <xdr:colOff>38100</xdr:colOff>
      <xdr:row>77</xdr:row>
      <xdr:rowOff>51836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68362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1632</xdr:rowOff>
    </xdr:from>
    <xdr:to>
      <xdr:col>107</xdr:col>
      <xdr:colOff>101600</xdr:colOff>
      <xdr:row>77</xdr:row>
      <xdr:rowOff>103232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119759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154870</xdr:rowOff>
    </xdr:from>
    <xdr:to>
      <xdr:col>102</xdr:col>
      <xdr:colOff>165100</xdr:colOff>
      <xdr:row>77</xdr:row>
      <xdr:rowOff>85020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101547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106597</xdr:rowOff>
    </xdr:from>
    <xdr:to>
      <xdr:col>98</xdr:col>
      <xdr:colOff>38100</xdr:colOff>
      <xdr:row>76</xdr:row>
      <xdr:rowOff>36748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65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53274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主な構成要素である物件費は、住民一人当たり</a:t>
          </a:r>
          <a:r>
            <a:rPr kumimoji="1" lang="en-US" altLang="ja-JP" sz="1100">
              <a:solidFill>
                <a:schemeClr val="dk1"/>
              </a:solidFill>
              <a:effectLst/>
              <a:latin typeface="+mn-lt"/>
              <a:ea typeface="+mn-ea"/>
              <a:cs typeface="+mn-cs"/>
            </a:rPr>
            <a:t>83,198</a:t>
          </a:r>
          <a:r>
            <a:rPr kumimoji="1" lang="ja-JP" altLang="ja-JP" sz="1100">
              <a:solidFill>
                <a:schemeClr val="dk1"/>
              </a:solidFill>
              <a:effectLst/>
              <a:latin typeface="+mn-lt"/>
              <a:ea typeface="+mn-ea"/>
              <a:cs typeface="+mn-cs"/>
            </a:rPr>
            <a:t>円となっており、類似団体平均と比較し高い水準にあります。これは、福生都市計画事業瑞穂町箱根ケ崎駅西土地区画整理事業を実施していることが主な要因となっており、区画整理の完了を予定している令和８年度までは高い水準が続くと考えられます。また、扶助費についても主な構成要素の一つとなっています。</a:t>
          </a:r>
          <a:r>
            <a:rPr kumimoji="1" lang="ja-JP" altLang="en-US" sz="1100">
              <a:solidFill>
                <a:schemeClr val="dk1"/>
              </a:solidFill>
              <a:effectLst/>
              <a:latin typeface="+mn-lt"/>
              <a:ea typeface="+mn-ea"/>
              <a:cs typeface="+mn-cs"/>
            </a:rPr>
            <a:t>住民一人当たりの負担は、</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年度にかけては約</a:t>
          </a:r>
          <a:r>
            <a:rPr kumimoji="1" lang="en-US" altLang="ja-JP" sz="1100">
              <a:solidFill>
                <a:schemeClr val="dk1"/>
              </a:solidFill>
              <a:effectLst/>
              <a:latin typeface="+mn-lt"/>
              <a:ea typeface="+mn-ea"/>
              <a:cs typeface="+mn-cs"/>
            </a:rPr>
            <a:t>8,900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います。</a:t>
          </a:r>
          <a:r>
            <a:rPr kumimoji="1" lang="ja-JP" altLang="ja-JP" sz="1100">
              <a:solidFill>
                <a:schemeClr val="dk1"/>
              </a:solidFill>
              <a:effectLst/>
              <a:latin typeface="+mn-lt"/>
              <a:ea typeface="+mn-ea"/>
              <a:cs typeface="+mn-cs"/>
            </a:rPr>
            <a:t>主に社会福祉費及び児童福祉費に係る扶助費が増加傾向にあり、類似団体平均を上回っている要因の一つにな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ます。</a:t>
          </a:r>
          <a:endParaRPr lang="ja-JP" altLang="ja-JP" sz="1400">
            <a:effectLst/>
          </a:endParaRPr>
        </a:p>
        <a:p>
          <a:r>
            <a:rPr kumimoji="1" lang="ja-JP" altLang="ja-JP" sz="1100">
              <a:solidFill>
                <a:schemeClr val="dk1"/>
              </a:solidFill>
              <a:effectLst/>
              <a:latin typeface="+mn-lt"/>
              <a:ea typeface="+mn-ea"/>
              <a:cs typeface="+mn-cs"/>
            </a:rPr>
            <a:t>　普通建設事業費は、</a:t>
          </a:r>
          <a:r>
            <a:rPr kumimoji="1" lang="ja-JP" altLang="en-US" sz="1100">
              <a:solidFill>
                <a:schemeClr val="dk1"/>
              </a:solidFill>
              <a:effectLst/>
              <a:latin typeface="+mn-lt"/>
              <a:ea typeface="+mn-ea"/>
              <a:cs typeface="+mn-cs"/>
            </a:rPr>
            <a:t>令和４年度から令和５年度にかけて大幅に減少し、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も下</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りましたが、</a:t>
          </a:r>
          <a:r>
            <a:rPr kumimoji="1" lang="ja-JP" altLang="ja-JP" sz="1100">
              <a:solidFill>
                <a:schemeClr val="dk1"/>
              </a:solidFill>
              <a:effectLst/>
              <a:latin typeface="+mn-lt"/>
              <a:ea typeface="+mn-ea"/>
              <a:cs typeface="+mn-cs"/>
            </a:rPr>
            <a:t>建設事業や施設の大規模修繕等の実施の有無により、年度間で決算額にばらつき</a:t>
          </a:r>
          <a:r>
            <a:rPr kumimoji="1" lang="ja-JP" altLang="en-US" sz="1100">
              <a:solidFill>
                <a:schemeClr val="dk1"/>
              </a:solidFill>
              <a:effectLst/>
              <a:latin typeface="+mn-lt"/>
              <a:ea typeface="+mn-ea"/>
              <a:cs typeface="+mn-cs"/>
            </a:rPr>
            <a:t>があるものです。また、</a:t>
          </a:r>
          <a:r>
            <a:rPr kumimoji="1" lang="ja-JP" altLang="ja-JP" sz="1100">
              <a:solidFill>
                <a:schemeClr val="dk1"/>
              </a:solidFill>
              <a:effectLst/>
              <a:latin typeface="+mn-lt"/>
              <a:ea typeface="+mn-ea"/>
              <a:cs typeface="+mn-cs"/>
            </a:rPr>
            <a:t>駅西土地区画整理事業を実施している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区画整理完了までは高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になる可能性があると</a:t>
          </a:r>
          <a:r>
            <a:rPr kumimoji="1" lang="ja-JP" altLang="ja-JP" sz="1100">
              <a:solidFill>
                <a:schemeClr val="dk1"/>
              </a:solidFill>
              <a:effectLst/>
              <a:latin typeface="+mn-lt"/>
              <a:ea typeface="+mn-ea"/>
              <a:cs typeface="+mn-cs"/>
            </a:rPr>
            <a:t>考えられます。</a:t>
          </a:r>
          <a:endParaRPr lang="ja-JP" altLang="ja-JP" sz="1400">
            <a:effectLst/>
          </a:endParaRPr>
        </a:p>
        <a:p>
          <a:r>
            <a:rPr kumimoji="1" lang="ja-JP" altLang="ja-JP" sz="1100">
              <a:solidFill>
                <a:schemeClr val="dk1"/>
              </a:solidFill>
              <a:effectLst/>
              <a:latin typeface="+mn-lt"/>
              <a:ea typeface="+mn-ea"/>
              <a:cs typeface="+mn-cs"/>
            </a:rPr>
            <a:t>　また、投資及び出資金は、令和２年度より公営企業会計となった下水道事業会計</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実施されている雨水幹線の整備事業への出資金が主なものです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年度にかけては</a:t>
          </a:r>
          <a:r>
            <a:rPr kumimoji="1" lang="ja-JP" altLang="en-US" sz="1100">
              <a:solidFill>
                <a:schemeClr val="dk1"/>
              </a:solidFill>
              <a:effectLst/>
              <a:latin typeface="+mn-lt"/>
              <a:ea typeface="+mn-ea"/>
              <a:cs typeface="+mn-cs"/>
            </a:rPr>
            <a:t>微</a:t>
          </a:r>
          <a:r>
            <a:rPr kumimoji="1" lang="ja-JP" altLang="ja-JP" sz="1100">
              <a:solidFill>
                <a:schemeClr val="dk1"/>
              </a:solidFill>
              <a:effectLst/>
              <a:latin typeface="+mn-lt"/>
              <a:ea typeface="+mn-ea"/>
              <a:cs typeface="+mn-cs"/>
            </a:rPr>
            <a:t>減となり、</a:t>
          </a:r>
          <a:r>
            <a:rPr kumimoji="1" lang="ja-JP" altLang="en-US" sz="1100">
              <a:solidFill>
                <a:schemeClr val="dk1"/>
              </a:solidFill>
              <a:effectLst/>
              <a:latin typeface="+mn-lt"/>
              <a:ea typeface="+mn-ea"/>
              <a:cs typeface="+mn-cs"/>
            </a:rPr>
            <a:t>令和４年度に引き続き</a:t>
          </a:r>
          <a:r>
            <a:rPr kumimoji="1" lang="ja-JP" altLang="ja-JP" sz="1100">
              <a:solidFill>
                <a:schemeClr val="dk1"/>
              </a:solidFill>
              <a:effectLst/>
              <a:latin typeface="+mn-lt"/>
              <a:ea typeface="+mn-ea"/>
              <a:cs typeface="+mn-cs"/>
            </a:rPr>
            <a:t>類似団体平均を下回りました。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32,062
31,063
16.85
15,643,325
15,220,330
422,995
7,532,655
7,343,877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90551</xdr:rowOff>
    </xdr:from>
    <xdr:to>
      <xdr:col>24</xdr:col>
      <xdr:colOff>63500</xdr:colOff>
      <xdr:row>33</xdr:row>
      <xdr:rowOff>65024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76951"/>
          <a:ext cx="8382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65024</xdr:rowOff>
    </xdr:from>
    <xdr:to>
      <xdr:col>19</xdr:col>
      <xdr:colOff>177800</xdr:colOff>
      <xdr:row>33</xdr:row>
      <xdr:rowOff>117221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22874"/>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100457</xdr:rowOff>
    </xdr:from>
    <xdr:to>
      <xdr:col>15</xdr:col>
      <xdr:colOff>50800</xdr:colOff>
      <xdr:row>33</xdr:row>
      <xdr:rowOff>117221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86857"/>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71120</xdr:rowOff>
    </xdr:from>
    <xdr:to>
      <xdr:col>10</xdr:col>
      <xdr:colOff>114300</xdr:colOff>
      <xdr:row>32</xdr:row>
      <xdr:rowOff>100457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57520"/>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39751</xdr:rowOff>
    </xdr:from>
    <xdr:to>
      <xdr:col>24</xdr:col>
      <xdr:colOff>114300</xdr:colOff>
      <xdr:row>32</xdr:row>
      <xdr:rowOff>141351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62628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14224</xdr:rowOff>
    </xdr:from>
    <xdr:to>
      <xdr:col>20</xdr:col>
      <xdr:colOff>38100</xdr:colOff>
      <xdr:row>33</xdr:row>
      <xdr:rowOff>115824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132351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4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66421</xdr:rowOff>
    </xdr:from>
    <xdr:to>
      <xdr:col>15</xdr:col>
      <xdr:colOff>101600</xdr:colOff>
      <xdr:row>33</xdr:row>
      <xdr:rowOff>168021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13098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9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49657</xdr:rowOff>
    </xdr:from>
    <xdr:to>
      <xdr:col>10</xdr:col>
      <xdr:colOff>165100</xdr:colOff>
      <xdr:row>32</xdr:row>
      <xdr:rowOff>151257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167784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20320</xdr:rowOff>
    </xdr:from>
    <xdr:to>
      <xdr:col>6</xdr:col>
      <xdr:colOff>38100</xdr:colOff>
      <xdr:row>32</xdr:row>
      <xdr:rowOff>121920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138447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10430</xdr:rowOff>
    </xdr:from>
    <xdr:to>
      <xdr:col>24</xdr:col>
      <xdr:colOff>63500</xdr:colOff>
      <xdr:row>58</xdr:row>
      <xdr:rowOff>53025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54530"/>
          <a:ext cx="838200" cy="4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151147</xdr:rowOff>
    </xdr:from>
    <xdr:to>
      <xdr:col>19</xdr:col>
      <xdr:colOff>177800</xdr:colOff>
      <xdr:row>58</xdr:row>
      <xdr:rowOff>10430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3797"/>
          <a:ext cx="889000" cy="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158135</xdr:rowOff>
    </xdr:from>
    <xdr:to>
      <xdr:col>15</xdr:col>
      <xdr:colOff>50800</xdr:colOff>
      <xdr:row>57</xdr:row>
      <xdr:rowOff>151147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87885"/>
          <a:ext cx="889000" cy="33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158135</xdr:rowOff>
    </xdr:from>
    <xdr:to>
      <xdr:col>10</xdr:col>
      <xdr:colOff>114300</xdr:colOff>
      <xdr:row>56</xdr:row>
      <xdr:rowOff>139491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87885"/>
          <a:ext cx="889000" cy="1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2225</xdr:rowOff>
    </xdr:from>
    <xdr:to>
      <xdr:col>24</xdr:col>
      <xdr:colOff>114300</xdr:colOff>
      <xdr:row>58</xdr:row>
      <xdr:rowOff>103825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131080</xdr:rowOff>
    </xdr:from>
    <xdr:to>
      <xdr:col>20</xdr:col>
      <xdr:colOff>38100</xdr:colOff>
      <xdr:row>58</xdr:row>
      <xdr:rowOff>61230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77757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100347</xdr:rowOff>
    </xdr:from>
    <xdr:to>
      <xdr:col>15</xdr:col>
      <xdr:colOff>101600</xdr:colOff>
      <xdr:row>58</xdr:row>
      <xdr:rowOff>30497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47024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4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107335</xdr:rowOff>
    </xdr:from>
    <xdr:to>
      <xdr:col>10</xdr:col>
      <xdr:colOff>165100</xdr:colOff>
      <xdr:row>56</xdr:row>
      <xdr:rowOff>37485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54012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1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88691</xdr:rowOff>
    </xdr:from>
    <xdr:to>
      <xdr:col>6</xdr:col>
      <xdr:colOff>38100</xdr:colOff>
      <xdr:row>57</xdr:row>
      <xdr:rowOff>18841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35368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6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141894</xdr:rowOff>
    </xdr:from>
    <xdr:to>
      <xdr:col>24</xdr:col>
      <xdr:colOff>63500</xdr:colOff>
      <xdr:row>75</xdr:row>
      <xdr:rowOff>58532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29194"/>
          <a:ext cx="8382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58532</xdr:rowOff>
    </xdr:from>
    <xdr:to>
      <xdr:col>19</xdr:col>
      <xdr:colOff>177800</xdr:colOff>
      <xdr:row>75</xdr:row>
      <xdr:rowOff>60955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17282"/>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60955</xdr:rowOff>
    </xdr:from>
    <xdr:to>
      <xdr:col>15</xdr:col>
      <xdr:colOff>50800</xdr:colOff>
      <xdr:row>76</xdr:row>
      <xdr:rowOff>20698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19705"/>
          <a:ext cx="889000" cy="13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20698</xdr:rowOff>
    </xdr:from>
    <xdr:to>
      <xdr:col>10</xdr:col>
      <xdr:colOff>114300</xdr:colOff>
      <xdr:row>76</xdr:row>
      <xdr:rowOff>105097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50898"/>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91094</xdr:rowOff>
    </xdr:from>
    <xdr:to>
      <xdr:col>24</xdr:col>
      <xdr:colOff>114300</xdr:colOff>
      <xdr:row>75</xdr:row>
      <xdr:rowOff>21244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7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113971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2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7732</xdr:rowOff>
    </xdr:from>
    <xdr:to>
      <xdr:col>20</xdr:col>
      <xdr:colOff>38100</xdr:colOff>
      <xdr:row>75</xdr:row>
      <xdr:rowOff>109332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125859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4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10155</xdr:rowOff>
    </xdr:from>
    <xdr:to>
      <xdr:col>15</xdr:col>
      <xdr:colOff>101600</xdr:colOff>
      <xdr:row>75</xdr:row>
      <xdr:rowOff>111755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128282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141349</xdr:rowOff>
    </xdr:from>
    <xdr:to>
      <xdr:col>10</xdr:col>
      <xdr:colOff>165100</xdr:colOff>
      <xdr:row>76</xdr:row>
      <xdr:rowOff>71500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0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88026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7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54297</xdr:rowOff>
    </xdr:from>
    <xdr:to>
      <xdr:col>6</xdr:col>
      <xdr:colOff>38100</xdr:colOff>
      <xdr:row>76</xdr:row>
      <xdr:rowOff>155897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5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189</xdr:rowOff>
    </xdr:from>
    <xdr:to>
      <xdr:col>24</xdr:col>
      <xdr:colOff>63500</xdr:colOff>
      <xdr:row>96</xdr:row>
      <xdr:rowOff>80786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459389"/>
          <a:ext cx="838200" cy="8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189</xdr:rowOff>
    </xdr:from>
    <xdr:to>
      <xdr:col>19</xdr:col>
      <xdr:colOff>177800</xdr:colOff>
      <xdr:row>96</xdr:row>
      <xdr:rowOff>39915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459389"/>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39915</xdr:rowOff>
    </xdr:from>
    <xdr:to>
      <xdr:col>15</xdr:col>
      <xdr:colOff>50800</xdr:colOff>
      <xdr:row>96</xdr:row>
      <xdr:rowOff>168683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99115"/>
          <a:ext cx="889000" cy="12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168683</xdr:rowOff>
    </xdr:from>
    <xdr:to>
      <xdr:col>10</xdr:col>
      <xdr:colOff>114300</xdr:colOff>
      <xdr:row>97</xdr:row>
      <xdr:rowOff>35131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627883"/>
          <a:ext cx="889000" cy="3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29986</xdr:rowOff>
    </xdr:from>
    <xdr:to>
      <xdr:col>24</xdr:col>
      <xdr:colOff>114300</xdr:colOff>
      <xdr:row>96</xdr:row>
      <xdr:rowOff>131586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8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52863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120839</xdr:rowOff>
    </xdr:from>
    <xdr:to>
      <xdr:col>20</xdr:col>
      <xdr:colOff>38100</xdr:colOff>
      <xdr:row>96</xdr:row>
      <xdr:rowOff>50989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0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67516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18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160565</xdr:rowOff>
    </xdr:from>
    <xdr:to>
      <xdr:col>15</xdr:col>
      <xdr:colOff>101600</xdr:colOff>
      <xdr:row>96</xdr:row>
      <xdr:rowOff>90715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117883</xdr:rowOff>
    </xdr:from>
    <xdr:to>
      <xdr:col>10</xdr:col>
      <xdr:colOff>165100</xdr:colOff>
      <xdr:row>97</xdr:row>
      <xdr:rowOff>48033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57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64560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155781</xdr:rowOff>
    </xdr:from>
    <xdr:to>
      <xdr:col>6</xdr:col>
      <xdr:colOff>38100</xdr:colOff>
      <xdr:row>97</xdr:row>
      <xdr:rowOff>85931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102458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3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24257</xdr:rowOff>
    </xdr:from>
    <xdr:to>
      <xdr:col>55</xdr:col>
      <xdr:colOff>0</xdr:colOff>
      <xdr:row>34</xdr:row>
      <xdr:rowOff>72072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853557"/>
          <a:ext cx="8382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58547</xdr:rowOff>
    </xdr:from>
    <xdr:to>
      <xdr:col>50</xdr:col>
      <xdr:colOff>114300</xdr:colOff>
      <xdr:row>34</xdr:row>
      <xdr:rowOff>72072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5887847"/>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58547</xdr:rowOff>
    </xdr:from>
    <xdr:to>
      <xdr:col>45</xdr:col>
      <xdr:colOff>177800</xdr:colOff>
      <xdr:row>34</xdr:row>
      <xdr:rowOff>131128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887847"/>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65596</xdr:rowOff>
    </xdr:from>
    <xdr:to>
      <xdr:col>41</xdr:col>
      <xdr:colOff>50800</xdr:colOff>
      <xdr:row>34</xdr:row>
      <xdr:rowOff>131128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894896"/>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144907</xdr:rowOff>
    </xdr:from>
    <xdr:to>
      <xdr:col>55</xdr:col>
      <xdr:colOff>50800</xdr:colOff>
      <xdr:row>34</xdr:row>
      <xdr:rowOff>75057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167784</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65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21272</xdr:rowOff>
    </xdr:from>
    <xdr:to>
      <xdr:col>50</xdr:col>
      <xdr:colOff>165100</xdr:colOff>
      <xdr:row>34</xdr:row>
      <xdr:rowOff>122872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8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139399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62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7747</xdr:rowOff>
    </xdr:from>
    <xdr:to>
      <xdr:col>46</xdr:col>
      <xdr:colOff>38100</xdr:colOff>
      <xdr:row>34</xdr:row>
      <xdr:rowOff>109347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125874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80328</xdr:rowOff>
    </xdr:from>
    <xdr:to>
      <xdr:col>41</xdr:col>
      <xdr:colOff>101600</xdr:colOff>
      <xdr:row>35</xdr:row>
      <xdr:rowOff>10478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27005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68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14796</xdr:rowOff>
    </xdr:from>
    <xdr:to>
      <xdr:col>36</xdr:col>
      <xdr:colOff>165100</xdr:colOff>
      <xdr:row>34</xdr:row>
      <xdr:rowOff>116396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84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132923</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61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169202</xdr:rowOff>
    </xdr:from>
    <xdr:to>
      <xdr:col>55</xdr:col>
      <xdr:colOff>0</xdr:colOff>
      <xdr:row>59</xdr:row>
      <xdr:rowOff>17640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13302"/>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169202</xdr:rowOff>
    </xdr:from>
    <xdr:to>
      <xdr:col>50</xdr:col>
      <xdr:colOff>114300</xdr:colOff>
      <xdr:row>59</xdr:row>
      <xdr:rowOff>17526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13302"/>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14212</xdr:rowOff>
    </xdr:from>
    <xdr:to>
      <xdr:col>45</xdr:col>
      <xdr:colOff>177800</xdr:colOff>
      <xdr:row>59</xdr:row>
      <xdr:rowOff>17526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29762"/>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14212</xdr:rowOff>
    </xdr:from>
    <xdr:to>
      <xdr:col>41</xdr:col>
      <xdr:colOff>50800</xdr:colOff>
      <xdr:row>59</xdr:row>
      <xdr:rowOff>18986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29762"/>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138290</xdr:rowOff>
    </xdr:from>
    <xdr:to>
      <xdr:col>55</xdr:col>
      <xdr:colOff>50800</xdr:colOff>
      <xdr:row>59</xdr:row>
      <xdr:rowOff>68440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53217</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118402</xdr:rowOff>
    </xdr:from>
    <xdr:to>
      <xdr:col>50</xdr:col>
      <xdr:colOff>165100</xdr:colOff>
      <xdr:row>59</xdr:row>
      <xdr:rowOff>48552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39679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5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138176</xdr:rowOff>
    </xdr:from>
    <xdr:to>
      <xdr:col>46</xdr:col>
      <xdr:colOff>38100</xdr:colOff>
      <xdr:row>59</xdr:row>
      <xdr:rowOff>68326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59453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7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134862</xdr:rowOff>
    </xdr:from>
    <xdr:to>
      <xdr:col>41</xdr:col>
      <xdr:colOff>101600</xdr:colOff>
      <xdr:row>59</xdr:row>
      <xdr:rowOff>65012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56139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7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139636</xdr:rowOff>
    </xdr:from>
    <xdr:to>
      <xdr:col>36</xdr:col>
      <xdr:colOff>165100</xdr:colOff>
      <xdr:row>59</xdr:row>
      <xdr:rowOff>69786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60913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14732</xdr:rowOff>
    </xdr:from>
    <xdr:to>
      <xdr:col>55</xdr:col>
      <xdr:colOff>0</xdr:colOff>
      <xdr:row>78</xdr:row>
      <xdr:rowOff>30811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87832"/>
          <a:ext cx="8382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163664</xdr:rowOff>
    </xdr:from>
    <xdr:to>
      <xdr:col>50</xdr:col>
      <xdr:colOff>114300</xdr:colOff>
      <xdr:row>78</xdr:row>
      <xdr:rowOff>14732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65314"/>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163664</xdr:rowOff>
    </xdr:from>
    <xdr:to>
      <xdr:col>45</xdr:col>
      <xdr:colOff>177800</xdr:colOff>
      <xdr:row>78</xdr:row>
      <xdr:rowOff>406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65314"/>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406</xdr:rowOff>
    </xdr:from>
    <xdr:to>
      <xdr:col>41</xdr:col>
      <xdr:colOff>50800</xdr:colOff>
      <xdr:row>78</xdr:row>
      <xdr:rowOff>108801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373506"/>
          <a:ext cx="8890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151461</xdr:rowOff>
    </xdr:from>
    <xdr:to>
      <xdr:col>55</xdr:col>
      <xdr:colOff>50800</xdr:colOff>
      <xdr:row>78</xdr:row>
      <xdr:rowOff>81611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129888</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3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135382</xdr:rowOff>
    </xdr:from>
    <xdr:to>
      <xdr:col>50</xdr:col>
      <xdr:colOff>165100</xdr:colOff>
      <xdr:row>78</xdr:row>
      <xdr:rowOff>65532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56659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2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112864</xdr:rowOff>
    </xdr:from>
    <xdr:to>
      <xdr:col>46</xdr:col>
      <xdr:colOff>38100</xdr:colOff>
      <xdr:row>78</xdr:row>
      <xdr:rowOff>43014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1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34141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0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121056</xdr:rowOff>
    </xdr:from>
    <xdr:to>
      <xdr:col>41</xdr:col>
      <xdr:colOff>101600</xdr:colOff>
      <xdr:row>78</xdr:row>
      <xdr:rowOff>51206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42333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1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58001</xdr:rowOff>
    </xdr:from>
    <xdr:to>
      <xdr:col>36</xdr:col>
      <xdr:colOff>165100</xdr:colOff>
      <xdr:row>78</xdr:row>
      <xdr:rowOff>159601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150728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2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136995</xdr:rowOff>
    </xdr:from>
    <xdr:to>
      <xdr:col>55</xdr:col>
      <xdr:colOff>0</xdr:colOff>
      <xdr:row>95</xdr:row>
      <xdr:rowOff>87948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253295"/>
          <a:ext cx="838200" cy="1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141402</xdr:rowOff>
    </xdr:from>
    <xdr:to>
      <xdr:col>50</xdr:col>
      <xdr:colOff>114300</xdr:colOff>
      <xdr:row>94</xdr:row>
      <xdr:rowOff>136995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086252"/>
          <a:ext cx="889000" cy="16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141402</xdr:rowOff>
    </xdr:from>
    <xdr:to>
      <xdr:col>45</xdr:col>
      <xdr:colOff>177800</xdr:colOff>
      <xdr:row>94</xdr:row>
      <xdr:rowOff>40360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086252"/>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64999</xdr:rowOff>
    </xdr:from>
    <xdr:to>
      <xdr:col>41</xdr:col>
      <xdr:colOff>50800</xdr:colOff>
      <xdr:row>94</xdr:row>
      <xdr:rowOff>40360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009849"/>
          <a:ext cx="889000" cy="14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5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105376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37148</xdr:rowOff>
    </xdr:from>
    <xdr:to>
      <xdr:col>55</xdr:col>
      <xdr:colOff>50800</xdr:colOff>
      <xdr:row>95</xdr:row>
      <xdr:rowOff>138748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60025</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86195</xdr:rowOff>
    </xdr:from>
    <xdr:to>
      <xdr:col>50</xdr:col>
      <xdr:colOff>165100</xdr:colOff>
      <xdr:row>95</xdr:row>
      <xdr:rowOff>16345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0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32872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97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90602</xdr:rowOff>
    </xdr:from>
    <xdr:to>
      <xdr:col>46</xdr:col>
      <xdr:colOff>38100</xdr:colOff>
      <xdr:row>94</xdr:row>
      <xdr:rowOff>20752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0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37279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81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161010</xdr:rowOff>
    </xdr:from>
    <xdr:to>
      <xdr:col>41</xdr:col>
      <xdr:colOff>101600</xdr:colOff>
      <xdr:row>94</xdr:row>
      <xdr:rowOff>91160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0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107687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8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14199</xdr:rowOff>
    </xdr:from>
    <xdr:to>
      <xdr:col>36</xdr:col>
      <xdr:colOff>165100</xdr:colOff>
      <xdr:row>93</xdr:row>
      <xdr:rowOff>115799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9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132326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73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155969</xdr:rowOff>
    </xdr:from>
    <xdr:to>
      <xdr:col>85</xdr:col>
      <xdr:colOff>127000</xdr:colOff>
      <xdr:row>37</xdr:row>
      <xdr:rowOff>77216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28169"/>
          <a:ext cx="8382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77216</xdr:rowOff>
    </xdr:from>
    <xdr:to>
      <xdr:col>81</xdr:col>
      <xdr:colOff>50800</xdr:colOff>
      <xdr:row>37</xdr:row>
      <xdr:rowOff>103810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20866"/>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17971</xdr:rowOff>
    </xdr:from>
    <xdr:to>
      <xdr:col>76</xdr:col>
      <xdr:colOff>114300</xdr:colOff>
      <xdr:row>37</xdr:row>
      <xdr:rowOff>103810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190171"/>
          <a:ext cx="889000" cy="25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17971</xdr:rowOff>
    </xdr:from>
    <xdr:to>
      <xdr:col>71</xdr:col>
      <xdr:colOff>177800</xdr:colOff>
      <xdr:row>36</xdr:row>
      <xdr:rowOff>167361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190171"/>
          <a:ext cx="889000" cy="14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105169</xdr:rowOff>
    </xdr:from>
    <xdr:to>
      <xdr:col>85</xdr:col>
      <xdr:colOff>177800</xdr:colOff>
      <xdr:row>37</xdr:row>
      <xdr:rowOff>35319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2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128046</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26416</xdr:rowOff>
    </xdr:from>
    <xdr:to>
      <xdr:col>81</xdr:col>
      <xdr:colOff>101600</xdr:colOff>
      <xdr:row>37</xdr:row>
      <xdr:rowOff>128016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144543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53010</xdr:rowOff>
    </xdr:from>
    <xdr:to>
      <xdr:col>76</xdr:col>
      <xdr:colOff>165100</xdr:colOff>
      <xdr:row>37</xdr:row>
      <xdr:rowOff>154610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171137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138621</xdr:rowOff>
    </xdr:from>
    <xdr:to>
      <xdr:col>72</xdr:col>
      <xdr:colOff>38100</xdr:colOff>
      <xdr:row>36</xdr:row>
      <xdr:rowOff>68771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1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85298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9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116561</xdr:rowOff>
    </xdr:from>
    <xdr:to>
      <xdr:col>67</xdr:col>
      <xdr:colOff>101600</xdr:colOff>
      <xdr:row>37</xdr:row>
      <xdr:rowOff>46711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2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63238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06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23160</xdr:rowOff>
    </xdr:from>
    <xdr:to>
      <xdr:col>85</xdr:col>
      <xdr:colOff>127000</xdr:colOff>
      <xdr:row>57</xdr:row>
      <xdr:rowOff>35520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95810"/>
          <a:ext cx="8382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88112</xdr:rowOff>
    </xdr:from>
    <xdr:to>
      <xdr:col>81</xdr:col>
      <xdr:colOff>50800</xdr:colOff>
      <xdr:row>57</xdr:row>
      <xdr:rowOff>35520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89312"/>
          <a:ext cx="889000" cy="11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88112</xdr:rowOff>
    </xdr:from>
    <xdr:to>
      <xdr:col>76</xdr:col>
      <xdr:colOff>114300</xdr:colOff>
      <xdr:row>57</xdr:row>
      <xdr:rowOff>22108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89312"/>
          <a:ext cx="889000" cy="10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22108</xdr:rowOff>
    </xdr:from>
    <xdr:to>
      <xdr:col>71</xdr:col>
      <xdr:colOff>177800</xdr:colOff>
      <xdr:row>57</xdr:row>
      <xdr:rowOff>80973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94758"/>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143810</xdr:rowOff>
    </xdr:from>
    <xdr:to>
      <xdr:col>85</xdr:col>
      <xdr:colOff>177800</xdr:colOff>
      <xdr:row>57</xdr:row>
      <xdr:rowOff>73960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4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122237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2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156170</xdr:rowOff>
    </xdr:from>
    <xdr:to>
      <xdr:col>81</xdr:col>
      <xdr:colOff>101600</xdr:colOff>
      <xdr:row>57</xdr:row>
      <xdr:rowOff>86320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77447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37312</xdr:rowOff>
    </xdr:from>
    <xdr:to>
      <xdr:col>76</xdr:col>
      <xdr:colOff>165100</xdr:colOff>
      <xdr:row>56</xdr:row>
      <xdr:rowOff>138912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155439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142758</xdr:rowOff>
    </xdr:from>
    <xdr:to>
      <xdr:col>72</xdr:col>
      <xdr:colOff>38100</xdr:colOff>
      <xdr:row>57</xdr:row>
      <xdr:rowOff>72908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4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64035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30173</xdr:rowOff>
    </xdr:from>
    <xdr:to>
      <xdr:col>67</xdr:col>
      <xdr:colOff>101600</xdr:colOff>
      <xdr:row>57</xdr:row>
      <xdr:rowOff>131773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122900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9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110178</xdr:rowOff>
    </xdr:from>
    <xdr:to>
      <xdr:col>85</xdr:col>
      <xdr:colOff>127000</xdr:colOff>
      <xdr:row>97</xdr:row>
      <xdr:rowOff>134654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40828"/>
          <a:ext cx="8382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134654</xdr:rowOff>
    </xdr:from>
    <xdr:to>
      <xdr:col>81</xdr:col>
      <xdr:colOff>50800</xdr:colOff>
      <xdr:row>97</xdr:row>
      <xdr:rowOff>163850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65304"/>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163850</xdr:rowOff>
    </xdr:from>
    <xdr:to>
      <xdr:col>76</xdr:col>
      <xdr:colOff>114300</xdr:colOff>
      <xdr:row>98</xdr:row>
      <xdr:rowOff>11602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9450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11602</xdr:rowOff>
    </xdr:from>
    <xdr:to>
      <xdr:col>71</xdr:col>
      <xdr:colOff>177800</xdr:colOff>
      <xdr:row>98</xdr:row>
      <xdr:rowOff>22396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813702"/>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59378</xdr:rowOff>
    </xdr:from>
    <xdr:to>
      <xdr:col>85</xdr:col>
      <xdr:colOff>177800</xdr:colOff>
      <xdr:row>97</xdr:row>
      <xdr:rowOff>160978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37805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6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83854</xdr:rowOff>
    </xdr:from>
    <xdr:to>
      <xdr:col>81</xdr:col>
      <xdr:colOff>101600</xdr:colOff>
      <xdr:row>98</xdr:row>
      <xdr:rowOff>14004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113050</xdr:rowOff>
    </xdr:from>
    <xdr:to>
      <xdr:col>76</xdr:col>
      <xdr:colOff>165100</xdr:colOff>
      <xdr:row>98</xdr:row>
      <xdr:rowOff>43200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34327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132252</xdr:rowOff>
    </xdr:from>
    <xdr:to>
      <xdr:col>72</xdr:col>
      <xdr:colOff>38100</xdr:colOff>
      <xdr:row>98</xdr:row>
      <xdr:rowOff>62402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53529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143046</xdr:rowOff>
    </xdr:from>
    <xdr:to>
      <xdr:col>67</xdr:col>
      <xdr:colOff>101600</xdr:colOff>
      <xdr:row>98</xdr:row>
      <xdr:rowOff>73196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64323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6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主な構成要素である総務費は、</a:t>
          </a:r>
          <a:r>
            <a:rPr kumimoji="1" lang="ja-JP" altLang="en-US" sz="1100">
              <a:solidFill>
                <a:schemeClr val="dk1"/>
              </a:solidFill>
              <a:effectLst/>
              <a:latin typeface="+mn-lt"/>
              <a:ea typeface="+mn-ea"/>
              <a:cs typeface="+mn-cs"/>
            </a:rPr>
            <a:t>令和４年度から減少し</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66,541</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っており、僅かではありますが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を下回りました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199,712</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令和４</a:t>
          </a:r>
          <a:r>
            <a:rPr kumimoji="1" lang="ja-JP" altLang="ja-JP" sz="1100">
              <a:solidFill>
                <a:schemeClr val="dk1"/>
              </a:solidFill>
              <a:effectLst/>
              <a:latin typeface="+mn-lt"/>
              <a:ea typeface="+mn-ea"/>
              <a:cs typeface="+mn-cs"/>
            </a:rPr>
            <a:t>年度から約</a:t>
          </a:r>
          <a:r>
            <a:rPr kumimoji="1" lang="en-US" altLang="ja-JP" sz="1100">
              <a:solidFill>
                <a:schemeClr val="dk1"/>
              </a:solidFill>
              <a:effectLst/>
              <a:latin typeface="+mn-lt"/>
              <a:ea typeface="+mn-ea"/>
              <a:cs typeface="+mn-cs"/>
            </a:rPr>
            <a:t>12,000</a:t>
          </a:r>
          <a:r>
            <a:rPr kumimoji="1" lang="ja-JP" altLang="ja-JP" sz="1100">
              <a:solidFill>
                <a:schemeClr val="dk1"/>
              </a:solidFill>
              <a:effectLst/>
              <a:latin typeface="+mn-lt"/>
              <a:ea typeface="+mn-ea"/>
              <a:cs typeface="+mn-cs"/>
            </a:rPr>
            <a:t>円増加しています。主な要因として、介護給付費・訓練等給付費等の扶助費の増加や国民健康保険特別会計への赤字補てん的な繰出金の増加、介護保険特別会計への保険給付費に係る繰出金の増加等があげられます。なお、国民健康保険特別会計への赤字補てん的な繰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、多摩地区の市町村と比較しても高い水準となっており、民生費が類似団体平均を上回っている要因の一つになっています。</a:t>
          </a:r>
          <a:endParaRPr lang="ja-JP" altLang="ja-JP" sz="1400">
            <a:effectLst/>
          </a:endParaRPr>
        </a:p>
        <a:p>
          <a:r>
            <a:rPr kumimoji="1" lang="ja-JP" altLang="ja-JP" sz="1100">
              <a:solidFill>
                <a:schemeClr val="dk1"/>
              </a:solidFill>
              <a:effectLst/>
              <a:latin typeface="+mn-lt"/>
              <a:ea typeface="+mn-ea"/>
              <a:cs typeface="+mn-cs"/>
            </a:rPr>
            <a:t>　土木費は、住民一人当たり</a:t>
          </a:r>
          <a:r>
            <a:rPr kumimoji="1" lang="en-US" altLang="ja-JP" sz="1100">
              <a:solidFill>
                <a:schemeClr val="dk1"/>
              </a:solidFill>
              <a:effectLst/>
              <a:latin typeface="+mn-lt"/>
              <a:ea typeface="+mn-ea"/>
              <a:cs typeface="+mn-cs"/>
            </a:rPr>
            <a:t>50,575</a:t>
          </a:r>
          <a:r>
            <a:rPr kumimoji="1" lang="ja-JP" altLang="ja-JP" sz="1100">
              <a:solidFill>
                <a:schemeClr val="dk1"/>
              </a:solidFill>
              <a:effectLst/>
              <a:latin typeface="+mn-lt"/>
              <a:ea typeface="+mn-ea"/>
              <a:cs typeface="+mn-cs"/>
            </a:rPr>
            <a:t>円となっており、類似団体平均と比較し高い水準にあります。これは、福生都市計画事業瑞穂町箱根ケ崎駅西土地区画整理事業の実施や殿ヶ谷土地区画整理事業への助成金が主な要因となっており、区画整理完了までは高い水準が続くと考えられ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年度の単年度収支は、約</a:t>
          </a:r>
          <a:r>
            <a:rPr kumimoji="1" lang="en-US" altLang="ja-JP" sz="1100">
              <a:solidFill>
                <a:schemeClr val="dk1"/>
              </a:solidFill>
              <a:effectLst/>
              <a:latin typeface="+mn-lt"/>
              <a:ea typeface="+mn-ea"/>
              <a:cs typeface="+mn-cs"/>
            </a:rPr>
            <a:t>4,100</a:t>
          </a:r>
          <a:r>
            <a:rPr kumimoji="1" lang="ja-JP" altLang="ja-JP" sz="1100">
              <a:solidFill>
                <a:schemeClr val="dk1"/>
              </a:solidFill>
              <a:effectLst/>
              <a:latin typeface="+mn-lt"/>
              <a:ea typeface="+mn-ea"/>
              <a:cs typeface="+mn-cs"/>
            </a:rPr>
            <a:t>万円のマイナス値で、財政調整基金積立金額が約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万円、取崩額</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8,600</a:t>
          </a:r>
          <a:r>
            <a:rPr kumimoji="1" lang="ja-JP" altLang="ja-JP" sz="1100">
              <a:solidFill>
                <a:schemeClr val="dk1"/>
              </a:solidFill>
              <a:effectLst/>
              <a:latin typeface="+mn-lt"/>
              <a:ea typeface="+mn-ea"/>
              <a:cs typeface="+mn-cs"/>
            </a:rPr>
            <a:t>万円だったため、実質単年度収支は約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マイナス</a:t>
          </a:r>
          <a:r>
            <a:rPr kumimoji="1" lang="ja-JP" altLang="ja-JP" sz="1100">
              <a:solidFill>
                <a:schemeClr val="dk1"/>
              </a:solidFill>
              <a:effectLst/>
              <a:latin typeface="+mn-lt"/>
              <a:ea typeface="+mn-ea"/>
              <a:cs typeface="+mn-cs"/>
            </a:rPr>
            <a:t>値となり、前年度比</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2,700</a:t>
          </a:r>
          <a:r>
            <a:rPr kumimoji="1" lang="ja-JP" altLang="ja-JP" sz="1100">
              <a:solidFill>
                <a:schemeClr val="dk1"/>
              </a:solidFill>
              <a:effectLst/>
              <a:latin typeface="+mn-lt"/>
              <a:ea typeface="+mn-ea"/>
              <a:cs typeface="+mn-cs"/>
            </a:rPr>
            <a:t>万円のマイナスとなりました。財政調整基金は、決算剰余金の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以上を積立てるとともに、最低水準の取り崩しに努めています。今後も財政調整基金残高比率の急激な低下を招くことのないよう、計画的な事業進捗に努めます。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一般会計では、</a:t>
          </a:r>
          <a:r>
            <a:rPr kumimoji="1" lang="ja-JP" altLang="en-US" sz="1200">
              <a:solidFill>
                <a:schemeClr val="dk1"/>
              </a:solidFill>
              <a:effectLst/>
              <a:latin typeface="+mn-lt"/>
              <a:ea typeface="+mn-ea"/>
              <a:cs typeface="+mn-cs"/>
            </a:rPr>
            <a:t>繰越金や地方債の借入が減少したことなどにより、歳入額が減少しましたが、歳出でも債務負担行為の解消により物件費の減少、保育施設の整備終了に伴う投資的経費の減少などにより、全体総額が減少となりました。これにより、</a:t>
          </a:r>
          <a:r>
            <a:rPr kumimoji="1" lang="ja-JP" altLang="ja-JP" sz="1200">
              <a:solidFill>
                <a:schemeClr val="dk1"/>
              </a:solidFill>
              <a:effectLst/>
              <a:latin typeface="+mn-lt"/>
              <a:ea typeface="+mn-ea"/>
              <a:cs typeface="+mn-cs"/>
            </a:rPr>
            <a:t>歳入決算額が歳出決算額を上回り、実質収支は約</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8,600</a:t>
          </a:r>
          <a:r>
            <a:rPr kumimoji="1" lang="ja-JP" altLang="ja-JP" sz="1200">
              <a:solidFill>
                <a:schemeClr val="dk1"/>
              </a:solidFill>
              <a:effectLst/>
              <a:latin typeface="+mn-lt"/>
              <a:ea typeface="+mn-ea"/>
              <a:cs typeface="+mn-cs"/>
            </a:rPr>
            <a:t>万円のプラスとなりました。標準財政規模は前年度比約</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4,100</a:t>
          </a:r>
          <a:r>
            <a:rPr kumimoji="1" lang="ja-JP" altLang="ja-JP" sz="1200">
              <a:solidFill>
                <a:schemeClr val="dk1"/>
              </a:solidFill>
              <a:effectLst/>
              <a:latin typeface="+mn-lt"/>
              <a:ea typeface="+mn-ea"/>
              <a:cs typeface="+mn-cs"/>
            </a:rPr>
            <a:t>万円の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となり</a:t>
          </a:r>
          <a:r>
            <a:rPr kumimoji="1" lang="ja-JP" altLang="en-US" sz="1200">
              <a:solidFill>
                <a:schemeClr val="dk1"/>
              </a:solidFill>
              <a:effectLst/>
              <a:latin typeface="+mn-lt"/>
              <a:ea typeface="+mn-ea"/>
              <a:cs typeface="+mn-cs"/>
            </a:rPr>
            <a:t>ましたが</a:t>
          </a:r>
          <a:r>
            <a:rPr kumimoji="1" lang="ja-JP" altLang="ja-JP" sz="1200">
              <a:solidFill>
                <a:schemeClr val="dk1"/>
              </a:solidFill>
              <a:effectLst/>
              <a:latin typeface="+mn-lt"/>
              <a:ea typeface="+mn-ea"/>
              <a:cs typeface="+mn-cs"/>
            </a:rPr>
            <a:t>、実質収支</a:t>
          </a:r>
          <a:r>
            <a:rPr kumimoji="1" lang="ja-JP" altLang="en-US" sz="1200">
              <a:solidFill>
                <a:schemeClr val="dk1"/>
              </a:solidFill>
              <a:effectLst/>
              <a:latin typeface="+mn-lt"/>
              <a:ea typeface="+mn-ea"/>
              <a:cs typeface="+mn-cs"/>
            </a:rPr>
            <a:t>も増額</a:t>
          </a:r>
          <a:r>
            <a:rPr kumimoji="1" lang="ja-JP" altLang="ja-JP" sz="1200">
              <a:solidFill>
                <a:schemeClr val="dk1"/>
              </a:solidFill>
              <a:effectLst/>
              <a:latin typeface="+mn-lt"/>
              <a:ea typeface="+mn-ea"/>
              <a:cs typeface="+mn-cs"/>
            </a:rPr>
            <a:t>となったこ</a:t>
          </a:r>
          <a:r>
            <a:rPr kumimoji="1" lang="ja-JP" altLang="en-US" sz="1200">
              <a:solidFill>
                <a:schemeClr val="dk1"/>
              </a:solidFill>
              <a:effectLst/>
              <a:latin typeface="+mn-lt"/>
              <a:ea typeface="+mn-ea"/>
              <a:cs typeface="+mn-cs"/>
            </a:rPr>
            <a:t>とで</a:t>
          </a:r>
          <a:r>
            <a:rPr kumimoji="1" lang="ja-JP" altLang="ja-JP" sz="1200">
              <a:solidFill>
                <a:schemeClr val="dk1"/>
              </a:solidFill>
              <a:effectLst/>
              <a:latin typeface="+mn-lt"/>
              <a:ea typeface="+mn-ea"/>
              <a:cs typeface="+mn-cs"/>
            </a:rPr>
            <a:t>、標準財政規模比で</a:t>
          </a:r>
          <a:r>
            <a:rPr kumimoji="1" lang="en-US" altLang="ja-JP" sz="1200">
              <a:solidFill>
                <a:schemeClr val="dk1"/>
              </a:solidFill>
              <a:effectLst/>
              <a:latin typeface="+mn-lt"/>
              <a:ea typeface="+mn-ea"/>
              <a:cs typeface="+mn-cs"/>
            </a:rPr>
            <a:t>0.88</a:t>
          </a:r>
          <a:r>
            <a:rPr kumimoji="1" lang="ja-JP" altLang="ja-JP" sz="1200">
              <a:solidFill>
                <a:schemeClr val="dk1"/>
              </a:solidFill>
              <a:effectLst/>
              <a:latin typeface="+mn-lt"/>
              <a:ea typeface="+mn-ea"/>
              <a:cs typeface="+mn-cs"/>
            </a:rPr>
            <a:t>ポイントの減となりました。</a:t>
          </a:r>
          <a:endParaRPr lang="ja-JP" altLang="ja-JP" sz="1600">
            <a:effectLst/>
          </a:endParaRPr>
        </a:p>
        <a:p>
          <a:r>
            <a:rPr kumimoji="1" lang="ja-JP" altLang="ja-JP" sz="1200">
              <a:solidFill>
                <a:schemeClr val="dk1"/>
              </a:solidFill>
              <a:effectLst/>
              <a:latin typeface="+mn-lt"/>
              <a:ea typeface="+mn-ea"/>
              <a:cs typeface="+mn-cs"/>
            </a:rPr>
            <a:t>　その他会計についても、黒字決算の状況が続いていますが、一般会計からの繰出金で補うことにより、黒字決算となっていることは否めません。適正な保険税率等を検討するなど、一般会計からの繰出金に依存しない独立採算の原則による財政運営に努めます。</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元利償還金は、平成１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年度に借入れた事業債の償還が終了したことにより約</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万円減少したものの、</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年度に借入れた駅西土地区画整理事業債などの償還を開始したことにより、前年度比で約</a:t>
          </a:r>
          <a:r>
            <a:rPr kumimoji="1" lang="en-US" altLang="ja-JP" sz="1100">
              <a:solidFill>
                <a:schemeClr val="dk1"/>
              </a:solidFill>
              <a:effectLst/>
              <a:latin typeface="+mn-lt"/>
              <a:ea typeface="+mn-ea"/>
              <a:cs typeface="+mn-cs"/>
            </a:rPr>
            <a:t>4,600</a:t>
          </a:r>
          <a:r>
            <a:rPr kumimoji="1" lang="ja-JP" altLang="ja-JP" sz="1100">
              <a:solidFill>
                <a:schemeClr val="dk1"/>
              </a:solidFill>
              <a:effectLst/>
              <a:latin typeface="+mn-lt"/>
              <a:ea typeface="+mn-ea"/>
              <a:cs typeface="+mn-cs"/>
            </a:rPr>
            <a:t>万円増額しています。</a:t>
          </a:r>
          <a:endParaRPr lang="ja-JP" altLang="ja-JP" sz="1400">
            <a:effectLst/>
          </a:endParaRPr>
        </a:p>
        <a:p>
          <a:r>
            <a:rPr kumimoji="1" lang="ja-JP" altLang="ja-JP" sz="1100">
              <a:solidFill>
                <a:schemeClr val="dk1"/>
              </a:solidFill>
              <a:effectLst/>
              <a:latin typeface="+mn-lt"/>
              <a:ea typeface="+mn-ea"/>
              <a:cs typeface="+mn-cs"/>
            </a:rPr>
            <a:t>　一方、算入公債費等は約</a:t>
          </a:r>
          <a:r>
            <a:rPr kumimoji="1" lang="en-US" altLang="ja-JP" sz="1100">
              <a:solidFill>
                <a:schemeClr val="dk1"/>
              </a:solidFill>
              <a:effectLst/>
              <a:latin typeface="+mn-lt"/>
              <a:ea typeface="+mn-ea"/>
              <a:cs typeface="+mn-cs"/>
            </a:rPr>
            <a:t>3,300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これらに</a:t>
          </a:r>
          <a:r>
            <a:rPr kumimoji="1" lang="ja-JP" altLang="ja-JP" sz="1100">
              <a:solidFill>
                <a:schemeClr val="dk1"/>
              </a:solidFill>
              <a:effectLst/>
              <a:latin typeface="+mn-lt"/>
              <a:ea typeface="+mn-ea"/>
              <a:cs typeface="+mn-cs"/>
            </a:rPr>
            <a:t>より、実質公債比率の分子全体は約</a:t>
          </a:r>
          <a:r>
            <a:rPr kumimoji="1" lang="en-US" altLang="ja-JP" sz="1100">
              <a:solidFill>
                <a:schemeClr val="dk1"/>
              </a:solidFill>
              <a:effectLst/>
              <a:latin typeface="+mn-lt"/>
              <a:ea typeface="+mn-ea"/>
              <a:cs typeface="+mn-cs"/>
            </a:rPr>
            <a:t>6,800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となり、単年度の比率は前年度比で</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0.93</a:t>
          </a:r>
          <a:r>
            <a:rPr kumimoji="1" lang="ja-JP" altLang="ja-JP" sz="1100">
              <a:solidFill>
                <a:schemeClr val="dk1"/>
              </a:solidFill>
              <a:effectLst/>
              <a:latin typeface="+mn-lt"/>
              <a:ea typeface="+mn-ea"/>
              <a:cs typeface="+mn-cs"/>
            </a:rPr>
            <a:t>ポイントの減少、３</a:t>
          </a:r>
          <a:r>
            <a:rPr kumimoji="1" lang="ja-JP" altLang="en-US" sz="1100">
              <a:solidFill>
                <a:schemeClr val="dk1"/>
              </a:solidFill>
              <a:effectLst/>
              <a:latin typeface="+mn-lt"/>
              <a:ea typeface="+mn-ea"/>
              <a:cs typeface="+mn-cs"/>
            </a:rPr>
            <a:t>か</a:t>
          </a:r>
          <a:r>
            <a:rPr kumimoji="1" lang="ja-JP" altLang="ja-JP" sz="1100">
              <a:solidFill>
                <a:schemeClr val="dk1"/>
              </a:solidFill>
              <a:effectLst/>
              <a:latin typeface="+mn-lt"/>
              <a:ea typeface="+mn-ea"/>
              <a:cs typeface="+mn-cs"/>
            </a:rPr>
            <a:t>年平均の比率は前年度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ポイントの増加となりました。</a:t>
          </a:r>
          <a:endParaRPr lang="ja-JP" altLang="ja-JP" sz="1400">
            <a:effectLst/>
          </a:endParaRPr>
        </a:p>
        <a:p>
          <a:r>
            <a:rPr kumimoji="1" lang="ja-JP" altLang="ja-JP" sz="1100">
              <a:solidFill>
                <a:schemeClr val="dk1"/>
              </a:solidFill>
              <a:effectLst/>
              <a:latin typeface="+mn-lt"/>
              <a:ea typeface="+mn-ea"/>
              <a:cs typeface="+mn-cs"/>
            </a:rPr>
            <a:t>　今後も地方債に依存しない財政運営と、元利償還金の経年推移を見据えた地方債管理に努めます。</a:t>
          </a:r>
          <a:endParaRPr lang="ja-JP" altLang="ja-JP" sz="1400">
            <a:effectLst/>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該当するものは、ありません。</a:t>
          </a:r>
          <a:endParaRPr lang="ja-JP" altLang="ja-JP" sz="1100">
            <a:effectLst/>
          </a:endParaRPr>
        </a:p>
        <a:p>
          <a:endParaRPr kumimoji="1" lang="ja-JP" altLang="en-US" sz="1000">
            <a:latin typeface="游ゴシック" panose="020B0400000000000000" pitchFamily="50" charset="-128"/>
            <a:ea typeface="游ゴシック" panose="020B04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地方債現在高は、駅西土地区画整理事業債の発行があったものの、平成１</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年に借り入れた臨時財政対策債などの償還が終了したことに伴い、約</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7,400</a:t>
          </a:r>
          <a:r>
            <a:rPr kumimoji="1" lang="ja-JP" altLang="ja-JP" sz="1200">
              <a:solidFill>
                <a:schemeClr val="dk1"/>
              </a:solidFill>
              <a:effectLst/>
              <a:latin typeface="+mn-lt"/>
              <a:ea typeface="+mn-ea"/>
              <a:cs typeface="+mn-cs"/>
            </a:rPr>
            <a:t>万円減少となりました。</a:t>
          </a:r>
          <a:endParaRPr lang="ja-JP" altLang="ja-JP" sz="1600">
            <a:effectLst/>
          </a:endParaRPr>
        </a:p>
        <a:p>
          <a:r>
            <a:rPr kumimoji="1" lang="ja-JP" altLang="ja-JP" sz="1200">
              <a:solidFill>
                <a:schemeClr val="dk1"/>
              </a:solidFill>
              <a:effectLst/>
              <a:latin typeface="+mn-lt"/>
              <a:ea typeface="+mn-ea"/>
              <a:cs typeface="+mn-cs"/>
            </a:rPr>
            <a:t>　一方、充当可能基金は、財政調整基金を約</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8,600</a:t>
          </a:r>
          <a:r>
            <a:rPr kumimoji="1" lang="ja-JP" altLang="ja-JP" sz="1200">
              <a:solidFill>
                <a:schemeClr val="dk1"/>
              </a:solidFill>
              <a:effectLst/>
              <a:latin typeface="+mn-lt"/>
              <a:ea typeface="+mn-ea"/>
              <a:cs typeface="+mn-cs"/>
            </a:rPr>
            <a:t>万円</a:t>
          </a:r>
          <a:r>
            <a:rPr kumimoji="1" lang="ja-JP" altLang="en-US" sz="1200">
              <a:solidFill>
                <a:schemeClr val="dk1"/>
              </a:solidFill>
              <a:effectLst/>
              <a:latin typeface="+mn-lt"/>
              <a:ea typeface="+mn-ea"/>
              <a:cs typeface="+mn-cs"/>
            </a:rPr>
            <a:t>取り崩した影響など</a:t>
          </a:r>
          <a:r>
            <a:rPr kumimoji="1" lang="ja-JP" altLang="ja-JP" sz="1200">
              <a:solidFill>
                <a:schemeClr val="dk1"/>
              </a:solidFill>
              <a:effectLst/>
              <a:latin typeface="+mn-lt"/>
              <a:ea typeface="+mn-ea"/>
              <a:cs typeface="+mn-cs"/>
            </a:rPr>
            <a:t>により、</a:t>
          </a:r>
          <a:r>
            <a:rPr kumimoji="1" lang="ja-JP" altLang="en-US"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4,900</a:t>
          </a:r>
          <a:r>
            <a:rPr kumimoji="1" lang="ja-JP" altLang="ja-JP" sz="1200">
              <a:solidFill>
                <a:schemeClr val="dk1"/>
              </a:solidFill>
              <a:effectLst/>
              <a:latin typeface="+mn-lt"/>
              <a:ea typeface="+mn-ea"/>
              <a:cs typeface="+mn-cs"/>
            </a:rPr>
            <a:t>万円の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となりました。</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これら</a:t>
          </a:r>
          <a:r>
            <a:rPr kumimoji="1" lang="ja-JP" altLang="ja-JP" sz="1200">
              <a:solidFill>
                <a:schemeClr val="dk1"/>
              </a:solidFill>
              <a:effectLst/>
              <a:latin typeface="+mn-lt"/>
              <a:ea typeface="+mn-ea"/>
              <a:cs typeface="+mn-cs"/>
            </a:rPr>
            <a:t>により、将来負担比率の分子は、前年度比約</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1,200</a:t>
          </a:r>
          <a:r>
            <a:rPr kumimoji="1" lang="ja-JP" altLang="ja-JP" sz="1200">
              <a:solidFill>
                <a:schemeClr val="dk1"/>
              </a:solidFill>
              <a:effectLst/>
              <a:latin typeface="+mn-lt"/>
              <a:ea typeface="+mn-ea"/>
              <a:cs typeface="+mn-cs"/>
            </a:rPr>
            <a:t>万円減少しました。今後は将来負担を高めることのないよう、地方債に依存しない計画的な事業実施に努めます。</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東京都瑞穂町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特定防衛施設周辺整備調整交付金事業基金</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lt"/>
              <a:ea typeface="+mn-ea"/>
              <a:cs typeface="+mn-cs"/>
            </a:rPr>
            <a:t>約</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5,600</a:t>
          </a:r>
          <a:r>
            <a:rPr kumimoji="1" lang="ja-JP" altLang="ja-JP" sz="1400">
              <a:solidFill>
                <a:schemeClr val="dk1"/>
              </a:solidFill>
              <a:effectLst/>
              <a:latin typeface="+mn-lt"/>
              <a:ea typeface="+mn-ea"/>
              <a:cs typeface="+mn-cs"/>
            </a:rPr>
            <a:t>万円積立てたことや、</a:t>
          </a:r>
          <a:r>
            <a:rPr kumimoji="1" lang="ja-JP" altLang="en-US" sz="1400">
              <a:solidFill>
                <a:schemeClr val="dk1"/>
              </a:solidFill>
              <a:effectLst/>
              <a:latin typeface="+mn-lt"/>
              <a:ea typeface="+mn-ea"/>
              <a:cs typeface="+mn-cs"/>
            </a:rPr>
            <a:t>多摩都市モノレール延伸に必要な経費を準備するため、多摩都市モノレール基金を約</a:t>
          </a:r>
          <a:r>
            <a:rPr kumimoji="1" lang="en-US" altLang="ja-JP" sz="1400">
              <a:solidFill>
                <a:schemeClr val="dk1"/>
              </a:solidFill>
              <a:effectLst/>
              <a:latin typeface="+mn-lt"/>
              <a:ea typeface="+mn-ea"/>
              <a:cs typeface="+mn-cs"/>
            </a:rPr>
            <a:t>1</a:t>
          </a:r>
          <a:r>
            <a:rPr kumimoji="1" lang="ja-JP" altLang="en-US"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5,000</a:t>
          </a:r>
          <a:r>
            <a:rPr kumimoji="1" lang="ja-JP" altLang="en-US" sz="1400">
              <a:solidFill>
                <a:schemeClr val="dk1"/>
              </a:solidFill>
              <a:effectLst/>
              <a:latin typeface="+mn-lt"/>
              <a:ea typeface="+mn-ea"/>
              <a:cs typeface="+mn-cs"/>
            </a:rPr>
            <a:t>万円積立てたことにより</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基金全体は約</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1,000</a:t>
          </a:r>
          <a:r>
            <a:rPr kumimoji="1" lang="ja-JP" altLang="ja-JP" sz="1400">
              <a:solidFill>
                <a:schemeClr val="dk1"/>
              </a:solidFill>
              <a:effectLst/>
              <a:latin typeface="+mn-lt"/>
              <a:ea typeface="+mn-ea"/>
              <a:cs typeface="+mn-cs"/>
            </a:rPr>
            <a:t>万円増加しています。</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年度は、財政調整基金の</a:t>
          </a:r>
          <a:r>
            <a:rPr kumimoji="1" lang="ja-JP" altLang="en-US" sz="1400">
              <a:solidFill>
                <a:schemeClr val="dk1"/>
              </a:solidFill>
              <a:effectLst/>
              <a:latin typeface="+mn-lt"/>
              <a:ea typeface="+mn-ea"/>
              <a:cs typeface="+mn-cs"/>
            </a:rPr>
            <a:t>取崩額が大きく積立</a:t>
          </a:r>
          <a:r>
            <a:rPr kumimoji="1" lang="ja-JP" altLang="ja-JP" sz="1400">
              <a:solidFill>
                <a:schemeClr val="dk1"/>
              </a:solidFill>
              <a:effectLst/>
              <a:latin typeface="+mn-lt"/>
              <a:ea typeface="+mn-ea"/>
              <a:cs typeface="+mn-cs"/>
            </a:rPr>
            <a:t>を行うことができま</a:t>
          </a:r>
          <a:r>
            <a:rPr kumimoji="1" lang="ja-JP" altLang="en-US" sz="1400">
              <a:solidFill>
                <a:schemeClr val="dk1"/>
              </a:solidFill>
              <a:effectLst/>
              <a:latin typeface="+mn-lt"/>
              <a:ea typeface="+mn-ea"/>
              <a:cs typeface="+mn-cs"/>
            </a:rPr>
            <a:t>せんでした。また</a:t>
          </a:r>
          <a:r>
            <a:rPr kumimoji="1" lang="ja-JP" altLang="en-US" sz="18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他の基金についても臨時的な歳</a:t>
          </a:r>
          <a:r>
            <a:rPr kumimoji="1" lang="ja-JP" altLang="en-US" sz="1400">
              <a:solidFill>
                <a:schemeClr val="dk1"/>
              </a:solidFill>
              <a:effectLst/>
              <a:latin typeface="+mn-lt"/>
              <a:ea typeface="+mn-ea"/>
              <a:cs typeface="+mn-cs"/>
            </a:rPr>
            <a:t>出</a:t>
          </a:r>
          <a:r>
            <a:rPr kumimoji="1" lang="ja-JP" altLang="ja-JP" sz="1400">
              <a:solidFill>
                <a:schemeClr val="dk1"/>
              </a:solidFill>
              <a:effectLst/>
              <a:latin typeface="+mn-lt"/>
              <a:ea typeface="+mn-ea"/>
              <a:cs typeface="+mn-cs"/>
            </a:rPr>
            <a:t>の増加や歳</a:t>
          </a:r>
          <a:r>
            <a:rPr kumimoji="1" lang="ja-JP" altLang="en-US" sz="1400">
              <a:solidFill>
                <a:schemeClr val="dk1"/>
              </a:solidFill>
              <a:effectLst/>
              <a:latin typeface="+mn-lt"/>
              <a:ea typeface="+mn-ea"/>
              <a:cs typeface="+mn-cs"/>
            </a:rPr>
            <a:t>入</a:t>
          </a:r>
          <a:r>
            <a:rPr kumimoji="1" lang="ja-JP" altLang="ja-JP" sz="1400">
              <a:solidFill>
                <a:schemeClr val="dk1"/>
              </a:solidFill>
              <a:effectLst/>
              <a:latin typeface="+mn-lt"/>
              <a:ea typeface="+mn-ea"/>
              <a:cs typeface="+mn-cs"/>
            </a:rPr>
            <a:t>の減少の影響が大きく、積立を行う余力がないのが現状です。今後も特定防衛施設周辺整備調整交付金事業基金及び多摩都市モノレール基金は</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継続して元金部分の積立を行っていきますが、その他の基金については、残高の急激な低下を招くことのないよう、計画的な事業進捗に努めます。</a:t>
          </a:r>
          <a:endParaRPr lang="ja-JP" altLang="ja-JP" sz="1800">
            <a:effectLst/>
          </a:endParaRPr>
        </a:p>
        <a:p>
          <a:r>
            <a:rPr kumimoji="1" lang="ja-JP" altLang="ja-JP" sz="14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公共施設建設基金は、公共施設の建設（改修を含む）に要する資金</a:t>
          </a:r>
          <a:r>
            <a:rPr kumimoji="1" lang="ja-JP" altLang="en-US" sz="1200">
              <a:solidFill>
                <a:schemeClr val="dk1"/>
              </a:solidFill>
              <a:effectLst/>
              <a:latin typeface="+mn-lt"/>
              <a:ea typeface="+mn-ea"/>
              <a:cs typeface="+mn-cs"/>
            </a:rPr>
            <a:t>へ</a:t>
          </a:r>
          <a:r>
            <a:rPr kumimoji="1" lang="ja-JP" altLang="ja-JP" sz="1200">
              <a:solidFill>
                <a:schemeClr val="dk1"/>
              </a:solidFill>
              <a:effectLst/>
              <a:latin typeface="+mn-lt"/>
              <a:ea typeface="+mn-ea"/>
              <a:cs typeface="+mn-cs"/>
            </a:rPr>
            <a:t>充てるために使用しています。</a:t>
          </a:r>
          <a:endParaRPr lang="ja-JP" altLang="ja-JP" sz="1600">
            <a:effectLst/>
          </a:endParaRPr>
        </a:p>
        <a:p>
          <a:r>
            <a:rPr kumimoji="1" lang="ja-JP" altLang="ja-JP" sz="1200">
              <a:solidFill>
                <a:schemeClr val="dk1"/>
              </a:solidFill>
              <a:effectLst/>
              <a:latin typeface="+mn-lt"/>
              <a:ea typeface="+mn-ea"/>
              <a:cs typeface="+mn-cs"/>
            </a:rPr>
            <a:t>　特定防衛施設周辺整備調整交付金事業基金は、防衛施設周辺の生活環境の整備等に関する法律第</a:t>
          </a:r>
          <a:r>
            <a:rPr kumimoji="1" lang="en-US" altLang="ja-JP" sz="1200">
              <a:solidFill>
                <a:schemeClr val="dk1"/>
              </a:solidFill>
              <a:effectLst/>
              <a:latin typeface="+mn-lt"/>
              <a:ea typeface="+mn-ea"/>
              <a:cs typeface="+mn-cs"/>
            </a:rPr>
            <a:t>9</a:t>
          </a:r>
          <a:r>
            <a:rPr kumimoji="1" lang="ja-JP" altLang="ja-JP" sz="1200">
              <a:solidFill>
                <a:schemeClr val="dk1"/>
              </a:solidFill>
              <a:effectLst/>
              <a:latin typeface="+mn-lt"/>
              <a:ea typeface="+mn-ea"/>
              <a:cs typeface="+mn-cs"/>
            </a:rPr>
            <a:t>条第</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項に規定する公共用の施設の整備又はその他の生活環境の改善もしくは開発の円滑な実施に寄与する事業を行うために要する経費</a:t>
          </a:r>
          <a:r>
            <a:rPr kumimoji="1" lang="ja-JP" altLang="en-US" sz="1200">
              <a:solidFill>
                <a:schemeClr val="dk1"/>
              </a:solidFill>
              <a:effectLst/>
              <a:latin typeface="+mn-lt"/>
              <a:ea typeface="+mn-ea"/>
              <a:cs typeface="+mn-cs"/>
            </a:rPr>
            <a:t>へ</a:t>
          </a:r>
          <a:r>
            <a:rPr kumimoji="1" lang="ja-JP" altLang="ja-JP" sz="1200">
              <a:solidFill>
                <a:schemeClr val="dk1"/>
              </a:solidFill>
              <a:effectLst/>
              <a:latin typeface="+mn-lt"/>
              <a:ea typeface="+mn-ea"/>
              <a:cs typeface="+mn-cs"/>
            </a:rPr>
            <a:t>充てるために使用しています。</a:t>
          </a:r>
          <a:endParaRPr lang="ja-JP" altLang="ja-JP" sz="16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特定防衛施設周辺整備調整交付金事業基金は、リサイクルプラザ運転業務委託料や郷土資料館指定管理者委託料などに要する経費</a:t>
          </a:r>
          <a:r>
            <a:rPr kumimoji="1" lang="ja-JP" altLang="en-US" sz="1200">
              <a:solidFill>
                <a:schemeClr val="dk1"/>
              </a:solidFill>
              <a:effectLst/>
              <a:latin typeface="+mn-lt"/>
              <a:ea typeface="+mn-ea"/>
              <a:cs typeface="+mn-cs"/>
            </a:rPr>
            <a:t>へ</a:t>
          </a:r>
          <a:r>
            <a:rPr kumimoji="1" lang="ja-JP" altLang="ja-JP" sz="1200">
              <a:solidFill>
                <a:schemeClr val="dk1"/>
              </a:solidFill>
              <a:effectLst/>
              <a:latin typeface="+mn-lt"/>
              <a:ea typeface="+mn-ea"/>
              <a:cs typeface="+mn-cs"/>
            </a:rPr>
            <a:t>充当する一方、令和６年度に実施する高齢者福祉センター改修工事へ向けた積立を行ったため、前年度比で約</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1,700</a:t>
          </a:r>
          <a:r>
            <a:rPr kumimoji="1" lang="ja-JP" altLang="ja-JP" sz="1200">
              <a:solidFill>
                <a:schemeClr val="dk1"/>
              </a:solidFill>
              <a:effectLst/>
              <a:latin typeface="+mn-lt"/>
              <a:ea typeface="+mn-ea"/>
              <a:cs typeface="+mn-cs"/>
            </a:rPr>
            <a:t>万円残高が増加しています。</a:t>
          </a:r>
          <a:endParaRPr lang="ja-JP" altLang="ja-JP" sz="1600">
            <a:effectLst/>
          </a:endParaRPr>
        </a:p>
        <a:p>
          <a:r>
            <a:rPr kumimoji="1" lang="ja-JP" altLang="ja-JP" sz="1200">
              <a:solidFill>
                <a:schemeClr val="dk1"/>
              </a:solidFill>
              <a:effectLst/>
              <a:latin typeface="+mn-lt"/>
              <a:ea typeface="+mn-ea"/>
              <a:cs typeface="+mn-cs"/>
            </a:rPr>
            <a:t>　公共施設建設基金は、利子</a:t>
          </a:r>
          <a:r>
            <a:rPr kumimoji="1" lang="ja-JP" altLang="en-US" sz="1200">
              <a:solidFill>
                <a:schemeClr val="dk1"/>
              </a:solidFill>
              <a:effectLst/>
              <a:latin typeface="+mn-lt"/>
              <a:ea typeface="+mn-ea"/>
              <a:cs typeface="+mn-cs"/>
            </a:rPr>
            <a:t>のみ</a:t>
          </a:r>
          <a:r>
            <a:rPr kumimoji="1" lang="ja-JP" altLang="ja-JP" sz="1200">
              <a:solidFill>
                <a:schemeClr val="dk1"/>
              </a:solidFill>
              <a:effectLst/>
              <a:latin typeface="+mn-lt"/>
              <a:ea typeface="+mn-ea"/>
              <a:cs typeface="+mn-cs"/>
            </a:rPr>
            <a:t>を積み立てた一方、</a:t>
          </a:r>
          <a:r>
            <a:rPr kumimoji="1" lang="ja-JP" altLang="en-US" sz="1200">
              <a:solidFill>
                <a:schemeClr val="dk1"/>
              </a:solidFill>
              <a:effectLst/>
              <a:latin typeface="+mn-lt"/>
              <a:ea typeface="+mn-ea"/>
              <a:cs typeface="+mn-cs"/>
            </a:rPr>
            <a:t>複数事業へ</a:t>
          </a:r>
          <a:r>
            <a:rPr kumimoji="1" lang="ja-JP" altLang="ja-JP" sz="1200">
              <a:solidFill>
                <a:schemeClr val="dk1"/>
              </a:solidFill>
              <a:effectLst/>
              <a:latin typeface="+mn-lt"/>
              <a:ea typeface="+mn-ea"/>
              <a:cs typeface="+mn-cs"/>
            </a:rPr>
            <a:t>充当を行ったため、前年度</a:t>
          </a:r>
          <a:r>
            <a:rPr kumimoji="1" lang="ja-JP" altLang="en-US" sz="1200">
              <a:solidFill>
                <a:schemeClr val="dk1"/>
              </a:solidFill>
              <a:effectLst/>
              <a:latin typeface="+mn-lt"/>
              <a:ea typeface="+mn-ea"/>
              <a:cs typeface="+mn-cs"/>
            </a:rPr>
            <a:t>比で約</a:t>
          </a:r>
          <a:r>
            <a:rPr kumimoji="1" lang="en-US" altLang="ja-JP" sz="1200">
              <a:solidFill>
                <a:schemeClr val="dk1"/>
              </a:solidFill>
              <a:effectLst/>
              <a:latin typeface="+mn-lt"/>
              <a:ea typeface="+mn-ea"/>
              <a:cs typeface="+mn-cs"/>
            </a:rPr>
            <a:t>3,800</a:t>
          </a:r>
          <a:r>
            <a:rPr kumimoji="1" lang="ja-JP" altLang="en-US" sz="1200">
              <a:solidFill>
                <a:schemeClr val="dk1"/>
              </a:solidFill>
              <a:effectLst/>
              <a:latin typeface="+mn-lt"/>
              <a:ea typeface="+mn-ea"/>
              <a:cs typeface="+mn-cs"/>
            </a:rPr>
            <a:t>万円</a:t>
          </a:r>
          <a:r>
            <a:rPr kumimoji="1" lang="ja-JP" altLang="ja-JP" sz="1200">
              <a:solidFill>
                <a:schemeClr val="dk1"/>
              </a:solidFill>
              <a:effectLst/>
              <a:latin typeface="+mn-lt"/>
              <a:ea typeface="+mn-ea"/>
              <a:cs typeface="+mn-cs"/>
            </a:rPr>
            <a:t>残高</a:t>
          </a:r>
          <a:r>
            <a:rPr kumimoji="1" lang="ja-JP" altLang="en-US" sz="1200">
              <a:solidFill>
                <a:schemeClr val="dk1"/>
              </a:solidFill>
              <a:effectLst/>
              <a:latin typeface="+mn-lt"/>
              <a:ea typeface="+mn-ea"/>
              <a:cs typeface="+mn-cs"/>
            </a:rPr>
            <a:t>が減少しています</a:t>
          </a:r>
          <a:r>
            <a:rPr kumimoji="1" lang="ja-JP" altLang="ja-JP" sz="1200">
              <a:solidFill>
                <a:schemeClr val="dk1"/>
              </a:solidFill>
              <a:effectLst/>
              <a:latin typeface="+mn-lt"/>
              <a:ea typeface="+mn-ea"/>
              <a:cs typeface="+mn-cs"/>
            </a:rPr>
            <a:t>。</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公共施設建設基金は、</a:t>
          </a:r>
          <a:r>
            <a:rPr kumimoji="1" lang="ja-JP" altLang="en-US" sz="1200">
              <a:solidFill>
                <a:schemeClr val="dk1"/>
              </a:solidFill>
              <a:effectLst/>
              <a:latin typeface="+mn-lt"/>
              <a:ea typeface="+mn-ea"/>
              <a:cs typeface="+mn-cs"/>
            </a:rPr>
            <a:t>令和６年度以降に大規模な工事等を予定していませんが、施設の老朽化等に伴う施設改修工事等が見込まれるため、計画的に活用していきます。</a:t>
          </a:r>
          <a:endParaRPr lang="ja-JP" altLang="ja-JP" sz="1200">
            <a:effectLst/>
          </a:endParaRPr>
        </a:p>
        <a:p>
          <a:r>
            <a:rPr kumimoji="1" lang="ja-JP" altLang="ja-JP" sz="1200">
              <a:solidFill>
                <a:schemeClr val="dk1"/>
              </a:solidFill>
              <a:effectLst/>
              <a:latin typeface="+mn-lt"/>
              <a:ea typeface="+mn-ea"/>
              <a:cs typeface="+mn-cs"/>
            </a:rPr>
            <a:t>　特定防衛施設周辺整備調整交付金事業基金は、高齢者福祉センター</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改修工事</a:t>
          </a:r>
          <a:r>
            <a:rPr kumimoji="1" lang="ja-JP" altLang="en-US" sz="1200">
              <a:solidFill>
                <a:schemeClr val="dk1"/>
              </a:solidFill>
              <a:effectLst/>
              <a:latin typeface="+mn-lt"/>
              <a:ea typeface="+mn-ea"/>
              <a:cs typeface="+mn-cs"/>
            </a:rPr>
            <a:t>が令和６年度で完了するため、</a:t>
          </a:r>
          <a:r>
            <a:rPr kumimoji="1" lang="ja-JP" altLang="ja-JP" sz="1200">
              <a:solidFill>
                <a:schemeClr val="dk1"/>
              </a:solidFill>
              <a:effectLst/>
              <a:latin typeface="+mn-lt"/>
              <a:ea typeface="+mn-ea"/>
              <a:cs typeface="+mn-cs"/>
            </a:rPr>
            <a:t>引き続き充当可能な事業の選定を行い、計画的な運用を行っていきます。</a:t>
          </a:r>
          <a:endParaRPr lang="ja-JP" altLang="ja-JP" sz="1200">
            <a:effectLst/>
          </a:endParaRPr>
        </a:p>
        <a:p>
          <a:r>
            <a:rPr kumimoji="1" lang="ja-JP" altLang="ja-JP" sz="1200">
              <a:solidFill>
                <a:schemeClr val="dk1"/>
              </a:solidFill>
              <a:effectLst/>
              <a:latin typeface="+mn-lt"/>
              <a:ea typeface="+mn-ea"/>
              <a:cs typeface="+mn-cs"/>
            </a:rPr>
            <a:t>　多摩都市モノレール基金は、今後も元金の積立</a:t>
          </a:r>
          <a:r>
            <a:rPr kumimoji="1" lang="ja-JP" altLang="en-US" sz="1200">
              <a:solidFill>
                <a:schemeClr val="dk1"/>
              </a:solidFill>
              <a:effectLst/>
              <a:latin typeface="+mn-lt"/>
              <a:ea typeface="+mn-ea"/>
              <a:cs typeface="+mn-cs"/>
            </a:rPr>
            <a:t>を行い、積立目標額を達成できるよう</a:t>
          </a:r>
          <a:r>
            <a:rPr kumimoji="1" lang="ja-JP" altLang="ja-JP" sz="1200">
              <a:solidFill>
                <a:schemeClr val="dk1"/>
              </a:solidFill>
              <a:effectLst/>
              <a:latin typeface="+mn-lt"/>
              <a:ea typeface="+mn-ea"/>
              <a:cs typeface="+mn-cs"/>
            </a:rPr>
            <a:t>計画的な事業進捗に努めます。</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ja-JP" sz="1600">
              <a:solidFill>
                <a:schemeClr val="dk1"/>
              </a:solidFill>
              <a:effectLst/>
              <a:latin typeface="+mn-lt"/>
              <a:ea typeface="+mn-ea"/>
              <a:cs typeface="+mn-cs"/>
            </a:rPr>
            <a:t>決算剰余金の</a:t>
          </a:r>
          <a:r>
            <a:rPr kumimoji="1" lang="en-US" altLang="ja-JP" sz="1600">
              <a:solidFill>
                <a:schemeClr val="dk1"/>
              </a:solidFill>
              <a:effectLst/>
              <a:latin typeface="+mn-lt"/>
              <a:ea typeface="+mn-ea"/>
              <a:cs typeface="+mn-cs"/>
            </a:rPr>
            <a:t>1/2</a:t>
          </a:r>
          <a:r>
            <a:rPr kumimoji="1" lang="ja-JP" altLang="ja-JP" sz="1600">
              <a:solidFill>
                <a:schemeClr val="dk1"/>
              </a:solidFill>
              <a:effectLst/>
              <a:latin typeface="+mn-lt"/>
              <a:ea typeface="+mn-ea"/>
              <a:cs typeface="+mn-cs"/>
            </a:rPr>
            <a:t>の約</a:t>
          </a:r>
          <a:r>
            <a:rPr kumimoji="1" lang="en-US" altLang="ja-JP" sz="1600">
              <a:solidFill>
                <a:schemeClr val="dk1"/>
              </a:solidFill>
              <a:effectLst/>
              <a:latin typeface="+mn-lt"/>
              <a:ea typeface="+mn-ea"/>
              <a:cs typeface="+mn-cs"/>
            </a:rPr>
            <a:t>2</a:t>
          </a:r>
          <a:r>
            <a:rPr kumimoji="1" lang="ja-JP" altLang="ja-JP" sz="1600">
              <a:solidFill>
                <a:schemeClr val="dk1"/>
              </a:solidFill>
              <a:effectLst/>
              <a:latin typeface="+mn-lt"/>
              <a:ea typeface="+mn-ea"/>
              <a:cs typeface="+mn-cs"/>
            </a:rPr>
            <a:t>億</a:t>
          </a:r>
          <a:r>
            <a:rPr kumimoji="1" lang="en-US" altLang="ja-JP" sz="1600">
              <a:solidFill>
                <a:schemeClr val="dk1"/>
              </a:solidFill>
              <a:effectLst/>
              <a:latin typeface="+mn-lt"/>
              <a:ea typeface="+mn-ea"/>
              <a:cs typeface="+mn-cs"/>
            </a:rPr>
            <a:t>2,000</a:t>
          </a:r>
          <a:r>
            <a:rPr kumimoji="1" lang="ja-JP" altLang="ja-JP" sz="1600">
              <a:solidFill>
                <a:schemeClr val="dk1"/>
              </a:solidFill>
              <a:effectLst/>
              <a:latin typeface="+mn-lt"/>
              <a:ea typeface="+mn-ea"/>
              <a:cs typeface="+mn-cs"/>
            </a:rPr>
            <a:t>万円を積立て</a:t>
          </a:r>
          <a:r>
            <a:rPr kumimoji="1" lang="ja-JP" altLang="en-US" sz="1600">
              <a:solidFill>
                <a:schemeClr val="dk1"/>
              </a:solidFill>
              <a:effectLst/>
              <a:latin typeface="+mn-lt"/>
              <a:ea typeface="+mn-ea"/>
              <a:cs typeface="+mn-cs"/>
            </a:rPr>
            <a:t>たものの、取崩額が約</a:t>
          </a:r>
          <a:r>
            <a:rPr kumimoji="1" lang="en-US" altLang="ja-JP" sz="1600">
              <a:solidFill>
                <a:schemeClr val="dk1"/>
              </a:solidFill>
              <a:effectLst/>
              <a:latin typeface="+mn-lt"/>
              <a:ea typeface="+mn-ea"/>
              <a:cs typeface="+mn-cs"/>
            </a:rPr>
            <a:t>2</a:t>
          </a:r>
          <a:r>
            <a:rPr kumimoji="1" lang="ja-JP" altLang="en-US" sz="1600">
              <a:solidFill>
                <a:schemeClr val="dk1"/>
              </a:solidFill>
              <a:effectLst/>
              <a:latin typeface="+mn-lt"/>
              <a:ea typeface="+mn-ea"/>
              <a:cs typeface="+mn-cs"/>
            </a:rPr>
            <a:t>億</a:t>
          </a:r>
          <a:r>
            <a:rPr kumimoji="1" lang="en-US" altLang="ja-JP" sz="1600">
              <a:solidFill>
                <a:schemeClr val="dk1"/>
              </a:solidFill>
              <a:effectLst/>
              <a:latin typeface="+mn-lt"/>
              <a:ea typeface="+mn-ea"/>
              <a:cs typeface="+mn-cs"/>
            </a:rPr>
            <a:t>8,600</a:t>
          </a:r>
          <a:r>
            <a:rPr kumimoji="1" lang="ja-JP" altLang="en-US" sz="1600">
              <a:solidFill>
                <a:schemeClr val="dk1"/>
              </a:solidFill>
              <a:effectLst/>
              <a:latin typeface="+mn-lt"/>
              <a:ea typeface="+mn-ea"/>
              <a:cs typeface="+mn-cs"/>
            </a:rPr>
            <a:t>万円となったため</a:t>
          </a:r>
          <a:r>
            <a:rPr kumimoji="1" lang="ja-JP" altLang="ja-JP" sz="1600">
              <a:solidFill>
                <a:schemeClr val="dk1"/>
              </a:solidFill>
              <a:effectLst/>
              <a:latin typeface="+mn-lt"/>
              <a:ea typeface="+mn-ea"/>
              <a:cs typeface="+mn-cs"/>
            </a:rPr>
            <a:t>、前年度比で約</a:t>
          </a:r>
          <a:r>
            <a:rPr kumimoji="1" lang="en-US" altLang="ja-JP" sz="1600">
              <a:solidFill>
                <a:schemeClr val="dk1"/>
              </a:solidFill>
              <a:effectLst/>
              <a:latin typeface="+mn-lt"/>
              <a:ea typeface="+mn-ea"/>
              <a:cs typeface="+mn-cs"/>
            </a:rPr>
            <a:t>6,600</a:t>
          </a:r>
          <a:r>
            <a:rPr kumimoji="1" lang="ja-JP" altLang="ja-JP" sz="1600">
              <a:solidFill>
                <a:schemeClr val="dk1"/>
              </a:solidFill>
              <a:effectLst/>
              <a:latin typeface="+mn-lt"/>
              <a:ea typeface="+mn-ea"/>
              <a:cs typeface="+mn-cs"/>
            </a:rPr>
            <a:t>万円残高が</a:t>
          </a:r>
          <a:r>
            <a:rPr kumimoji="1" lang="ja-JP" altLang="en-US" sz="1600">
              <a:solidFill>
                <a:schemeClr val="dk1"/>
              </a:solidFill>
              <a:effectLst/>
              <a:latin typeface="+mn-lt"/>
              <a:ea typeface="+mn-ea"/>
              <a:cs typeface="+mn-cs"/>
            </a:rPr>
            <a:t>減少</a:t>
          </a:r>
          <a:r>
            <a:rPr kumimoji="1" lang="ja-JP" altLang="ja-JP" sz="1600">
              <a:solidFill>
                <a:schemeClr val="dk1"/>
              </a:solidFill>
              <a:effectLst/>
              <a:latin typeface="+mn-lt"/>
              <a:ea typeface="+mn-ea"/>
              <a:cs typeface="+mn-cs"/>
            </a:rPr>
            <a:t>しました。</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財政調整基金は、決算剰余金の</a:t>
          </a:r>
          <a:r>
            <a:rPr kumimoji="1" lang="en-US" altLang="ja-JP" sz="1600">
              <a:solidFill>
                <a:schemeClr val="dk1"/>
              </a:solidFill>
              <a:effectLst/>
              <a:latin typeface="+mn-lt"/>
              <a:ea typeface="+mn-ea"/>
              <a:cs typeface="+mn-cs"/>
            </a:rPr>
            <a:t>1/2</a:t>
          </a:r>
          <a:r>
            <a:rPr kumimoji="1" lang="ja-JP" altLang="ja-JP" sz="1600">
              <a:solidFill>
                <a:schemeClr val="dk1"/>
              </a:solidFill>
              <a:effectLst/>
              <a:latin typeface="+mn-lt"/>
              <a:ea typeface="+mn-ea"/>
              <a:cs typeface="+mn-cs"/>
            </a:rPr>
            <a:t>以上を積立てるとともに、最低水準の取り崩しに努めます。</a:t>
          </a:r>
          <a:endParaRPr lang="ja-JP" altLang="ja-JP" sz="20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減債基金の残高が存在しないため、増減はありません。</a:t>
          </a:r>
          <a:endParaRPr lang="ja-JP" altLang="ja-JP" sz="2000">
            <a:effectLst/>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今後、減債基金を積み立てる予定はありません。</a:t>
          </a:r>
          <a:endParaRPr lang="ja-JP" altLang="ja-JP" sz="20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2" width="2.1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15643325</v>
      </c>
      <c r="BO4" s="358"/>
      <c r="BP4" s="358"/>
      <c r="BQ4" s="358"/>
      <c r="BR4" s="358"/>
      <c r="BS4" s="358"/>
      <c r="BT4" s="358"/>
      <c r="BU4" s="359"/>
      <c r="BV4" s="357">
        <v>16112928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5.6</v>
      </c>
      <c r="CU4" s="364"/>
      <c r="CV4" s="364"/>
      <c r="CW4" s="364"/>
      <c r="CX4" s="364"/>
      <c r="CY4" s="364"/>
      <c r="CZ4" s="364"/>
      <c r="DA4" s="365"/>
      <c r="DB4" s="363">
        <v>6.4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15220330</v>
      </c>
      <c r="BO5" s="395"/>
      <c r="BP5" s="395"/>
      <c r="BQ5" s="395"/>
      <c r="BR5" s="395"/>
      <c r="BS5" s="395"/>
      <c r="BT5" s="395"/>
      <c r="BU5" s="396"/>
      <c r="BV5" s="394">
        <v>15648623</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92.2</v>
      </c>
      <c r="CU5" s="392"/>
      <c r="CV5" s="392"/>
      <c r="CW5" s="392"/>
      <c r="CX5" s="392"/>
      <c r="CY5" s="392"/>
      <c r="CZ5" s="392"/>
      <c r="DA5" s="393"/>
      <c r="DB5" s="391">
        <v>90.1</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101</v>
      </c>
      <c r="AV6" s="427"/>
      <c r="AW6" s="427"/>
      <c r="AX6" s="427"/>
      <c r="AY6" s="428" t="s">
        <v>98</v>
      </c>
      <c r="AZ6" s="429"/>
      <c r="BA6" s="429"/>
      <c r="BB6" s="429"/>
      <c r="BC6" s="429"/>
      <c r="BD6" s="429"/>
      <c r="BE6" s="429"/>
      <c r="BF6" s="429"/>
      <c r="BG6" s="429"/>
      <c r="BH6" s="429"/>
      <c r="BI6" s="429"/>
      <c r="BJ6" s="429"/>
      <c r="BK6" s="429"/>
      <c r="BL6" s="429"/>
      <c r="BM6" s="430"/>
      <c r="BN6" s="394">
        <v>422995</v>
      </c>
      <c r="BO6" s="395"/>
      <c r="BP6" s="395"/>
      <c r="BQ6" s="395"/>
      <c r="BR6" s="395"/>
      <c r="BS6" s="395"/>
      <c r="BT6" s="395"/>
      <c r="BU6" s="396"/>
      <c r="BV6" s="394">
        <v>464305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92.2</v>
      </c>
      <c r="CU6" s="432"/>
      <c r="CV6" s="432"/>
      <c r="CW6" s="432"/>
      <c r="CX6" s="432"/>
      <c r="CY6" s="432"/>
      <c r="CZ6" s="432"/>
      <c r="DA6" s="433"/>
      <c r="DB6" s="431">
        <v>90.1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0</v>
      </c>
      <c r="BO7" s="395"/>
      <c r="BP7" s="395"/>
      <c r="BQ7" s="395"/>
      <c r="BR7" s="395"/>
      <c r="BS7" s="395"/>
      <c r="BT7" s="395"/>
      <c r="BU7" s="396"/>
      <c r="BV7" s="394">
        <v>0</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7532655</v>
      </c>
      <c r="CU7" s="395"/>
      <c r="CV7" s="395"/>
      <c r="CW7" s="395"/>
      <c r="CX7" s="395"/>
      <c r="CY7" s="395"/>
      <c r="CZ7" s="395"/>
      <c r="DA7" s="396"/>
      <c r="DB7" s="394">
        <v>7291640</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422995</v>
      </c>
      <c r="BO8" s="395"/>
      <c r="BP8" s="395"/>
      <c r="BQ8" s="395"/>
      <c r="BR8" s="395"/>
      <c r="BS8" s="395"/>
      <c r="BT8" s="395"/>
      <c r="BU8" s="396"/>
      <c r="BV8" s="394">
        <v>464305</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0.99</v>
      </c>
      <c r="CU8" s="435"/>
      <c r="CV8" s="435"/>
      <c r="CW8" s="435"/>
      <c r="CX8" s="435"/>
      <c r="CY8" s="435"/>
      <c r="CZ8" s="435"/>
      <c r="DA8" s="436"/>
      <c r="DB8" s="434">
        <v>0.99</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31765</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-41310</v>
      </c>
      <c r="BO9" s="395"/>
      <c r="BP9" s="395"/>
      <c r="BQ9" s="395"/>
      <c r="BR9" s="395"/>
      <c r="BS9" s="395"/>
      <c r="BT9" s="395"/>
      <c r="BU9" s="396"/>
      <c r="BV9" s="394">
        <v>-217488</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5.9</v>
      </c>
      <c r="CU9" s="392"/>
      <c r="CV9" s="392"/>
      <c r="CW9" s="392"/>
      <c r="CX9" s="392"/>
      <c r="CY9" s="392"/>
      <c r="CZ9" s="392"/>
      <c r="DA9" s="393"/>
      <c r="DB9" s="391">
        <v>5.6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33445</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220018</v>
      </c>
      <c r="BO10" s="395"/>
      <c r="BP10" s="395"/>
      <c r="BQ10" s="395"/>
      <c r="BR10" s="395"/>
      <c r="BS10" s="395"/>
      <c r="BT10" s="395"/>
      <c r="BU10" s="396"/>
      <c r="BV10" s="394">
        <v>383827</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32062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286000</v>
      </c>
      <c r="BO12" s="395"/>
      <c r="BP12" s="395"/>
      <c r="BQ12" s="395"/>
      <c r="BR12" s="395"/>
      <c r="BS12" s="395"/>
      <c r="BT12" s="395"/>
      <c r="BU12" s="396"/>
      <c r="BV12" s="394">
        <v>47000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31063</v>
      </c>
      <c r="S13" s="479"/>
      <c r="T13" s="479"/>
      <c r="U13" s="479"/>
      <c r="V13" s="480"/>
      <c r="W13" s="410" t="s">
        <v>131</v>
      </c>
      <c r="X13" s="411"/>
      <c r="Y13" s="411"/>
      <c r="Z13" s="411"/>
      <c r="AA13" s="411"/>
      <c r="AB13" s="401"/>
      <c r="AC13" s="445">
        <v>277</v>
      </c>
      <c r="AD13" s="446"/>
      <c r="AE13" s="446"/>
      <c r="AF13" s="446"/>
      <c r="AG13" s="488"/>
      <c r="AH13" s="445">
        <v>300</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-107292</v>
      </c>
      <c r="BO13" s="395"/>
      <c r="BP13" s="395"/>
      <c r="BQ13" s="395"/>
      <c r="BR13" s="395"/>
      <c r="BS13" s="395"/>
      <c r="BT13" s="395"/>
      <c r="BU13" s="396"/>
      <c r="BV13" s="394">
        <v>119339</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0.9</v>
      </c>
      <c r="CU13" s="392"/>
      <c r="CV13" s="392"/>
      <c r="CW13" s="392"/>
      <c r="CX13" s="392"/>
      <c r="CY13" s="392"/>
      <c r="CZ13" s="392"/>
      <c r="DA13" s="393"/>
      <c r="DB13" s="391">
        <v>0.8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32161</v>
      </c>
      <c r="S14" s="479"/>
      <c r="T14" s="479"/>
      <c r="U14" s="479"/>
      <c r="V14" s="480"/>
      <c r="W14" s="384"/>
      <c r="X14" s="385"/>
      <c r="Y14" s="385"/>
      <c r="Z14" s="385"/>
      <c r="AA14" s="385"/>
      <c r="AB14" s="374"/>
      <c r="AC14" s="481">
        <v>2</v>
      </c>
      <c r="AD14" s="482"/>
      <c r="AE14" s="482"/>
      <c r="AF14" s="482"/>
      <c r="AG14" s="483"/>
      <c r="AH14" s="481">
        <v>2.1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31276</v>
      </c>
      <c r="S15" s="479"/>
      <c r="T15" s="479"/>
      <c r="U15" s="479"/>
      <c r="V15" s="480"/>
      <c r="W15" s="410" t="s">
        <v>137</v>
      </c>
      <c r="X15" s="411"/>
      <c r="Y15" s="411"/>
      <c r="Z15" s="411"/>
      <c r="AA15" s="411"/>
      <c r="AB15" s="401"/>
      <c r="AC15" s="445">
        <v>4370</v>
      </c>
      <c r="AD15" s="446"/>
      <c r="AE15" s="446"/>
      <c r="AF15" s="446"/>
      <c r="AG15" s="488"/>
      <c r="AH15" s="445">
        <v>4669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5866559</v>
      </c>
      <c r="BO15" s="358"/>
      <c r="BP15" s="358"/>
      <c r="BQ15" s="358"/>
      <c r="BR15" s="358"/>
      <c r="BS15" s="358"/>
      <c r="BT15" s="358"/>
      <c r="BU15" s="359"/>
      <c r="BV15" s="357">
        <v>5642348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31.1</v>
      </c>
      <c r="AD16" s="482"/>
      <c r="AE16" s="482"/>
      <c r="AF16" s="482"/>
      <c r="AG16" s="483"/>
      <c r="AH16" s="481">
        <v>32.1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5785635</v>
      </c>
      <c r="BO16" s="395"/>
      <c r="BP16" s="395"/>
      <c r="BQ16" s="395"/>
      <c r="BR16" s="395"/>
      <c r="BS16" s="395"/>
      <c r="BT16" s="395"/>
      <c r="BU16" s="396"/>
      <c r="BV16" s="394">
        <v>5688483</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9423</v>
      </c>
      <c r="AD17" s="446"/>
      <c r="AE17" s="446"/>
      <c r="AF17" s="446"/>
      <c r="AG17" s="488"/>
      <c r="AH17" s="445">
        <v>9577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7532655</v>
      </c>
      <c r="BO17" s="395"/>
      <c r="BP17" s="395"/>
      <c r="BQ17" s="395"/>
      <c r="BR17" s="395"/>
      <c r="BS17" s="395"/>
      <c r="BT17" s="395"/>
      <c r="BU17" s="396"/>
      <c r="BV17" s="394">
        <v>7245505</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16.850000000000001</v>
      </c>
      <c r="M18" s="518"/>
      <c r="N18" s="518"/>
      <c r="O18" s="518"/>
      <c r="P18" s="518"/>
      <c r="Q18" s="518"/>
      <c r="R18" s="519"/>
      <c r="S18" s="519"/>
      <c r="T18" s="519"/>
      <c r="U18" s="519"/>
      <c r="V18" s="520"/>
      <c r="W18" s="412"/>
      <c r="X18" s="413"/>
      <c r="Y18" s="413"/>
      <c r="Z18" s="413"/>
      <c r="AA18" s="413"/>
      <c r="AB18" s="404"/>
      <c r="AC18" s="521">
        <v>67</v>
      </c>
      <c r="AD18" s="522"/>
      <c r="AE18" s="522"/>
      <c r="AF18" s="522"/>
      <c r="AG18" s="523"/>
      <c r="AH18" s="521">
        <v>65.8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7766957</v>
      </c>
      <c r="BO18" s="395"/>
      <c r="BP18" s="395"/>
      <c r="BQ18" s="395"/>
      <c r="BR18" s="395"/>
      <c r="BS18" s="395"/>
      <c r="BT18" s="395"/>
      <c r="BU18" s="396"/>
      <c r="BV18" s="394">
        <v>7516016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1885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11000491</v>
      </c>
      <c r="BO19" s="395"/>
      <c r="BP19" s="395"/>
      <c r="BQ19" s="395"/>
      <c r="BR19" s="395"/>
      <c r="BS19" s="395"/>
      <c r="BT19" s="395"/>
      <c r="BU19" s="396"/>
      <c r="BV19" s="394">
        <v>10715766</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13017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7343877</v>
      </c>
      <c r="BO22" s="358"/>
      <c r="BP22" s="358"/>
      <c r="BQ22" s="358"/>
      <c r="BR22" s="358"/>
      <c r="BS22" s="358"/>
      <c r="BT22" s="358"/>
      <c r="BU22" s="359"/>
      <c r="BV22" s="357">
        <v>7917798</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2849160</v>
      </c>
      <c r="BO23" s="395"/>
      <c r="BP23" s="395"/>
      <c r="BQ23" s="395"/>
      <c r="BR23" s="395"/>
      <c r="BS23" s="395"/>
      <c r="BT23" s="395"/>
      <c r="BU23" s="396"/>
      <c r="BV23" s="394">
        <v>3091051</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7630</v>
      </c>
      <c r="R24" s="446"/>
      <c r="S24" s="446"/>
      <c r="T24" s="446"/>
      <c r="U24" s="446"/>
      <c r="V24" s="488"/>
      <c r="W24" s="540"/>
      <c r="X24" s="541"/>
      <c r="Y24" s="542"/>
      <c r="Z24" s="444" t="s">
        <v>162</v>
      </c>
      <c r="AA24" s="424"/>
      <c r="AB24" s="424"/>
      <c r="AC24" s="424"/>
      <c r="AD24" s="424"/>
      <c r="AE24" s="424"/>
      <c r="AF24" s="424"/>
      <c r="AG24" s="425"/>
      <c r="AH24" s="445">
        <v>204</v>
      </c>
      <c r="AI24" s="446"/>
      <c r="AJ24" s="446"/>
      <c r="AK24" s="446"/>
      <c r="AL24" s="488"/>
      <c r="AM24" s="445">
        <v>664020</v>
      </c>
      <c r="AN24" s="446"/>
      <c r="AO24" s="446"/>
      <c r="AP24" s="446"/>
      <c r="AQ24" s="446"/>
      <c r="AR24" s="488"/>
      <c r="AS24" s="445">
        <v>3255</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6507181</v>
      </c>
      <c r="BO24" s="395"/>
      <c r="BP24" s="395"/>
      <c r="BQ24" s="395"/>
      <c r="BR24" s="395"/>
      <c r="BS24" s="395"/>
      <c r="BT24" s="395"/>
      <c r="BU24" s="396"/>
      <c r="BV24" s="394">
        <v>6915341</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6660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3878082</v>
      </c>
      <c r="BO25" s="358"/>
      <c r="BP25" s="358"/>
      <c r="BQ25" s="358"/>
      <c r="BR25" s="358"/>
      <c r="BS25" s="358"/>
      <c r="BT25" s="358"/>
      <c r="BU25" s="359"/>
      <c r="BV25" s="357">
        <v>2412242</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6370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4200</v>
      </c>
      <c r="R27" s="446"/>
      <c r="S27" s="446"/>
      <c r="T27" s="446"/>
      <c r="U27" s="446"/>
      <c r="V27" s="488"/>
      <c r="W27" s="540"/>
      <c r="X27" s="541"/>
      <c r="Y27" s="542"/>
      <c r="Z27" s="444" t="s">
        <v>171</v>
      </c>
      <c r="AA27" s="424"/>
      <c r="AB27" s="424"/>
      <c r="AC27" s="424"/>
      <c r="AD27" s="424"/>
      <c r="AE27" s="424"/>
      <c r="AF27" s="424"/>
      <c r="AG27" s="425"/>
      <c r="AH27" s="445">
        <v>2</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3600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2011674</v>
      </c>
      <c r="BO28" s="358"/>
      <c r="BP28" s="358"/>
      <c r="BQ28" s="358"/>
      <c r="BR28" s="358"/>
      <c r="BS28" s="358"/>
      <c r="BT28" s="358"/>
      <c r="BU28" s="359"/>
      <c r="BV28" s="357">
        <v>2077656</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14</v>
      </c>
      <c r="M29" s="446"/>
      <c r="N29" s="446"/>
      <c r="O29" s="446"/>
      <c r="P29" s="488"/>
      <c r="Q29" s="445">
        <v>3400</v>
      </c>
      <c r="R29" s="446"/>
      <c r="S29" s="446"/>
      <c r="T29" s="446"/>
      <c r="U29" s="446"/>
      <c r="V29" s="488"/>
      <c r="W29" s="543"/>
      <c r="X29" s="544"/>
      <c r="Y29" s="545"/>
      <c r="Z29" s="444" t="s">
        <v>178</v>
      </c>
      <c r="AA29" s="424"/>
      <c r="AB29" s="424"/>
      <c r="AC29" s="424"/>
      <c r="AD29" s="424"/>
      <c r="AE29" s="424"/>
      <c r="AF29" s="424"/>
      <c r="AG29" s="425"/>
      <c r="AH29" s="445">
        <v>206</v>
      </c>
      <c r="AI29" s="446"/>
      <c r="AJ29" s="446"/>
      <c r="AK29" s="446"/>
      <c r="AL29" s="488"/>
      <c r="AM29" s="445">
        <v>673244</v>
      </c>
      <c r="AN29" s="446"/>
      <c r="AO29" s="446"/>
      <c r="AP29" s="446"/>
      <c r="AQ29" s="446"/>
      <c r="AR29" s="488"/>
      <c r="AS29" s="445">
        <v>3268</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t="s">
        <v>122</v>
      </c>
      <c r="BO29" s="395"/>
      <c r="BP29" s="395"/>
      <c r="BQ29" s="395"/>
      <c r="BR29" s="395"/>
      <c r="BS29" s="395"/>
      <c r="BT29" s="395"/>
      <c r="BU29" s="396"/>
      <c r="BV29" s="394" t="s">
        <v>122</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101.5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4420213</v>
      </c>
      <c r="BO30" s="514"/>
      <c r="BP30" s="514"/>
      <c r="BQ30" s="514"/>
      <c r="BR30" s="514"/>
      <c r="BS30" s="514"/>
      <c r="BT30" s="514"/>
      <c r="BU30" s="515"/>
      <c r="BV30" s="513">
        <v>4143805</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瑞穂町国民健康保険特別会計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瑞穂町下水道事業会計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福生病院企業団</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瑞穂町土地開発公社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福生都市計画瑞穂町箱根ケ崎駅西土地区画整理事業特別会計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瑞穂町介護保険特別会計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東京都後期高齢者医療広域連合（一般会計）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瑞穂町後期高齢者医療特別会計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東京都後期高齢者医療広域連合（後期高齢者医療特別会計）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東京たま広域資源循環組合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瑞穂斎場組合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西多摩衛生組合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羽村・瑞穂地区学校給食組合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東京市町村総合事務組合（一般会計）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東京市町村総合事務組合（東京都市町村民交通災害共済事業）</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16</v>
      </c>
      <c r="BX43" s="584"/>
      <c r="BY43" s="585" t="str">
        <f>IF('各会計、関係団体の財政状況及び健全化判断比率'!B77="","",'各会計、関係団体の財政状況及び健全化判断比率'!B77)</f>
        <v>東京都市町村議会議員公務災害補償等組合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OttlVDXanVTaCxh3UBNFBHE6eDsGpae/aglOiDkoFBW40Ofk1FCn+yCDdM+d0W/J8UNfDGxZxq87UszzKZCCMw==" saltValue="mE81UONSlXgcLhXBWrcAF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6813538</v>
      </c>
      <c r="S5" s="600"/>
      <c r="T5" s="600"/>
      <c r="U5" s="600"/>
      <c r="V5" s="600"/>
      <c r="W5" s="600"/>
      <c r="X5" s="600"/>
      <c r="Y5" s="601"/>
      <c r="Z5" s="602">
        <v>43.6</v>
      </c>
      <c r="AA5" s="602"/>
      <c r="AB5" s="602"/>
      <c r="AC5" s="602"/>
      <c r="AD5" s="603">
        <v>6244872</v>
      </c>
      <c r="AE5" s="603"/>
      <c r="AF5" s="603"/>
      <c r="AG5" s="603"/>
      <c r="AH5" s="603"/>
      <c r="AI5" s="603"/>
      <c r="AJ5" s="603"/>
      <c r="AK5" s="603"/>
      <c r="AL5" s="604">
        <v>74.2</v>
      </c>
      <c r="AM5" s="605"/>
      <c r="AN5" s="605"/>
      <c r="AO5" s="606"/>
      <c r="AP5" s="596" t="s">
        <v>217</v>
      </c>
      <c r="AQ5" s="597"/>
      <c r="AR5" s="597"/>
      <c r="AS5" s="597"/>
      <c r="AT5" s="597"/>
      <c r="AU5" s="597"/>
      <c r="AV5" s="597"/>
      <c r="AW5" s="597"/>
      <c r="AX5" s="597"/>
      <c r="AY5" s="597"/>
      <c r="AZ5" s="597"/>
      <c r="BA5" s="597"/>
      <c r="BB5" s="597"/>
      <c r="BC5" s="597"/>
      <c r="BD5" s="597"/>
      <c r="BE5" s="597"/>
      <c r="BF5" s="598"/>
      <c r="BG5" s="610">
        <v>6244872</v>
      </c>
      <c r="BH5" s="611"/>
      <c r="BI5" s="611"/>
      <c r="BJ5" s="611"/>
      <c r="BK5" s="611"/>
      <c r="BL5" s="611"/>
      <c r="BM5" s="611"/>
      <c r="BN5" s="612"/>
      <c r="BO5" s="613">
        <v>91.7</v>
      </c>
      <c r="BP5" s="613"/>
      <c r="BQ5" s="613"/>
      <c r="BR5" s="613"/>
      <c r="BS5" s="614">
        <v>30304</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82085</v>
      </c>
      <c r="S6" s="611"/>
      <c r="T6" s="611"/>
      <c r="U6" s="611"/>
      <c r="V6" s="611"/>
      <c r="W6" s="611"/>
      <c r="X6" s="611"/>
      <c r="Y6" s="612"/>
      <c r="Z6" s="613">
        <v>0.5</v>
      </c>
      <c r="AA6" s="613"/>
      <c r="AB6" s="613"/>
      <c r="AC6" s="613"/>
      <c r="AD6" s="614">
        <v>82085</v>
      </c>
      <c r="AE6" s="614"/>
      <c r="AF6" s="614"/>
      <c r="AG6" s="614"/>
      <c r="AH6" s="614"/>
      <c r="AI6" s="614"/>
      <c r="AJ6" s="614"/>
      <c r="AK6" s="614"/>
      <c r="AL6" s="615">
        <v>1</v>
      </c>
      <c r="AM6" s="616"/>
      <c r="AN6" s="616"/>
      <c r="AO6" s="617"/>
      <c r="AP6" s="607" t="s">
        <v>222</v>
      </c>
      <c r="AQ6" s="608"/>
      <c r="AR6" s="608"/>
      <c r="AS6" s="608"/>
      <c r="AT6" s="608"/>
      <c r="AU6" s="608"/>
      <c r="AV6" s="608"/>
      <c r="AW6" s="608"/>
      <c r="AX6" s="608"/>
      <c r="AY6" s="608"/>
      <c r="AZ6" s="608"/>
      <c r="BA6" s="608"/>
      <c r="BB6" s="608"/>
      <c r="BC6" s="608"/>
      <c r="BD6" s="608"/>
      <c r="BE6" s="608"/>
      <c r="BF6" s="609"/>
      <c r="BG6" s="610">
        <v>6244872</v>
      </c>
      <c r="BH6" s="611"/>
      <c r="BI6" s="611"/>
      <c r="BJ6" s="611"/>
      <c r="BK6" s="611"/>
      <c r="BL6" s="611"/>
      <c r="BM6" s="611"/>
      <c r="BN6" s="612"/>
      <c r="BO6" s="613">
        <v>91.7</v>
      </c>
      <c r="BP6" s="613"/>
      <c r="BQ6" s="613"/>
      <c r="BR6" s="613"/>
      <c r="BS6" s="614">
        <v>30304</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161245</v>
      </c>
      <c r="CS6" s="611"/>
      <c r="CT6" s="611"/>
      <c r="CU6" s="611"/>
      <c r="CV6" s="611"/>
      <c r="CW6" s="611"/>
      <c r="CX6" s="611"/>
      <c r="CY6" s="612"/>
      <c r="CZ6" s="604">
        <v>1.1000000000000001</v>
      </c>
      <c r="DA6" s="605"/>
      <c r="DB6" s="605"/>
      <c r="DC6" s="621"/>
      <c r="DD6" s="619">
        <v>3835</v>
      </c>
      <c r="DE6" s="611"/>
      <c r="DF6" s="611"/>
      <c r="DG6" s="611"/>
      <c r="DH6" s="611"/>
      <c r="DI6" s="611"/>
      <c r="DJ6" s="611"/>
      <c r="DK6" s="611"/>
      <c r="DL6" s="611"/>
      <c r="DM6" s="611"/>
      <c r="DN6" s="611"/>
      <c r="DO6" s="611"/>
      <c r="DP6" s="612"/>
      <c r="DQ6" s="619">
        <v>161245</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7719</v>
      </c>
      <c r="S7" s="611"/>
      <c r="T7" s="611"/>
      <c r="U7" s="611"/>
      <c r="V7" s="611"/>
      <c r="W7" s="611"/>
      <c r="X7" s="611"/>
      <c r="Y7" s="612"/>
      <c r="Z7" s="613">
        <v>0</v>
      </c>
      <c r="AA7" s="613"/>
      <c r="AB7" s="613"/>
      <c r="AC7" s="613"/>
      <c r="AD7" s="614">
        <v>7719</v>
      </c>
      <c r="AE7" s="614"/>
      <c r="AF7" s="614"/>
      <c r="AG7" s="614"/>
      <c r="AH7" s="614"/>
      <c r="AI7" s="614"/>
      <c r="AJ7" s="614"/>
      <c r="AK7" s="614"/>
      <c r="AL7" s="615">
        <v>0.1</v>
      </c>
      <c r="AM7" s="616"/>
      <c r="AN7" s="616"/>
      <c r="AO7" s="617"/>
      <c r="AP7" s="607" t="s">
        <v>225</v>
      </c>
      <c r="AQ7" s="608"/>
      <c r="AR7" s="608"/>
      <c r="AS7" s="608"/>
      <c r="AT7" s="608"/>
      <c r="AU7" s="608"/>
      <c r="AV7" s="608"/>
      <c r="AW7" s="608"/>
      <c r="AX7" s="608"/>
      <c r="AY7" s="608"/>
      <c r="AZ7" s="608"/>
      <c r="BA7" s="608"/>
      <c r="BB7" s="608"/>
      <c r="BC7" s="608"/>
      <c r="BD7" s="608"/>
      <c r="BE7" s="608"/>
      <c r="BF7" s="609"/>
      <c r="BG7" s="610">
        <v>2263290</v>
      </c>
      <c r="BH7" s="611"/>
      <c r="BI7" s="611"/>
      <c r="BJ7" s="611"/>
      <c r="BK7" s="611"/>
      <c r="BL7" s="611"/>
      <c r="BM7" s="611"/>
      <c r="BN7" s="612"/>
      <c r="BO7" s="613">
        <v>33.200000000000003</v>
      </c>
      <c r="BP7" s="613"/>
      <c r="BQ7" s="613"/>
      <c r="BR7" s="613"/>
      <c r="BS7" s="614">
        <v>30304</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2133436</v>
      </c>
      <c r="CS7" s="611"/>
      <c r="CT7" s="611"/>
      <c r="CU7" s="611"/>
      <c r="CV7" s="611"/>
      <c r="CW7" s="611"/>
      <c r="CX7" s="611"/>
      <c r="CY7" s="612"/>
      <c r="CZ7" s="613">
        <v>14</v>
      </c>
      <c r="DA7" s="613"/>
      <c r="DB7" s="613"/>
      <c r="DC7" s="613"/>
      <c r="DD7" s="619">
        <v>120747</v>
      </c>
      <c r="DE7" s="611"/>
      <c r="DF7" s="611"/>
      <c r="DG7" s="611"/>
      <c r="DH7" s="611"/>
      <c r="DI7" s="611"/>
      <c r="DJ7" s="611"/>
      <c r="DK7" s="611"/>
      <c r="DL7" s="611"/>
      <c r="DM7" s="611"/>
      <c r="DN7" s="611"/>
      <c r="DO7" s="611"/>
      <c r="DP7" s="612"/>
      <c r="DQ7" s="619">
        <v>1830036</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41032</v>
      </c>
      <c r="S8" s="611"/>
      <c r="T8" s="611"/>
      <c r="U8" s="611"/>
      <c r="V8" s="611"/>
      <c r="W8" s="611"/>
      <c r="X8" s="611"/>
      <c r="Y8" s="612"/>
      <c r="Z8" s="613">
        <v>0.3</v>
      </c>
      <c r="AA8" s="613"/>
      <c r="AB8" s="613"/>
      <c r="AC8" s="613"/>
      <c r="AD8" s="614">
        <v>41032</v>
      </c>
      <c r="AE8" s="614"/>
      <c r="AF8" s="614"/>
      <c r="AG8" s="614"/>
      <c r="AH8" s="614"/>
      <c r="AI8" s="614"/>
      <c r="AJ8" s="614"/>
      <c r="AK8" s="614"/>
      <c r="AL8" s="615">
        <v>0.5</v>
      </c>
      <c r="AM8" s="616"/>
      <c r="AN8" s="616"/>
      <c r="AO8" s="617"/>
      <c r="AP8" s="607" t="s">
        <v>228</v>
      </c>
      <c r="AQ8" s="608"/>
      <c r="AR8" s="608"/>
      <c r="AS8" s="608"/>
      <c r="AT8" s="608"/>
      <c r="AU8" s="608"/>
      <c r="AV8" s="608"/>
      <c r="AW8" s="608"/>
      <c r="AX8" s="608"/>
      <c r="AY8" s="608"/>
      <c r="AZ8" s="608"/>
      <c r="BA8" s="608"/>
      <c r="BB8" s="608"/>
      <c r="BC8" s="608"/>
      <c r="BD8" s="608"/>
      <c r="BE8" s="608"/>
      <c r="BF8" s="609"/>
      <c r="BG8" s="610">
        <v>57862</v>
      </c>
      <c r="BH8" s="611"/>
      <c r="BI8" s="611"/>
      <c r="BJ8" s="611"/>
      <c r="BK8" s="611"/>
      <c r="BL8" s="611"/>
      <c r="BM8" s="611"/>
      <c r="BN8" s="612"/>
      <c r="BO8" s="613">
        <v>0.8</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6403158</v>
      </c>
      <c r="CS8" s="611"/>
      <c r="CT8" s="611"/>
      <c r="CU8" s="611"/>
      <c r="CV8" s="611"/>
      <c r="CW8" s="611"/>
      <c r="CX8" s="611"/>
      <c r="CY8" s="612"/>
      <c r="CZ8" s="613">
        <v>42.1</v>
      </c>
      <c r="DA8" s="613"/>
      <c r="DB8" s="613"/>
      <c r="DC8" s="613"/>
      <c r="DD8" s="619">
        <v>96348</v>
      </c>
      <c r="DE8" s="611"/>
      <c r="DF8" s="611"/>
      <c r="DG8" s="611"/>
      <c r="DH8" s="611"/>
      <c r="DI8" s="611"/>
      <c r="DJ8" s="611"/>
      <c r="DK8" s="611"/>
      <c r="DL8" s="611"/>
      <c r="DM8" s="611"/>
      <c r="DN8" s="611"/>
      <c r="DO8" s="611"/>
      <c r="DP8" s="612"/>
      <c r="DQ8" s="619">
        <v>3634950</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43974</v>
      </c>
      <c r="S9" s="611"/>
      <c r="T9" s="611"/>
      <c r="U9" s="611"/>
      <c r="V9" s="611"/>
      <c r="W9" s="611"/>
      <c r="X9" s="611"/>
      <c r="Y9" s="612"/>
      <c r="Z9" s="613">
        <v>0.3</v>
      </c>
      <c r="AA9" s="613"/>
      <c r="AB9" s="613"/>
      <c r="AC9" s="613"/>
      <c r="AD9" s="614">
        <v>43974</v>
      </c>
      <c r="AE9" s="614"/>
      <c r="AF9" s="614"/>
      <c r="AG9" s="614"/>
      <c r="AH9" s="614"/>
      <c r="AI9" s="614"/>
      <c r="AJ9" s="614"/>
      <c r="AK9" s="614"/>
      <c r="AL9" s="615">
        <v>0.5</v>
      </c>
      <c r="AM9" s="616"/>
      <c r="AN9" s="616"/>
      <c r="AO9" s="617"/>
      <c r="AP9" s="607" t="s">
        <v>231</v>
      </c>
      <c r="AQ9" s="608"/>
      <c r="AR9" s="608"/>
      <c r="AS9" s="608"/>
      <c r="AT9" s="608"/>
      <c r="AU9" s="608"/>
      <c r="AV9" s="608"/>
      <c r="AW9" s="608"/>
      <c r="AX9" s="608"/>
      <c r="AY9" s="608"/>
      <c r="AZ9" s="608"/>
      <c r="BA9" s="608"/>
      <c r="BB9" s="608"/>
      <c r="BC9" s="608"/>
      <c r="BD9" s="608"/>
      <c r="BE9" s="608"/>
      <c r="BF9" s="609"/>
      <c r="BG9" s="610">
        <v>1788814</v>
      </c>
      <c r="BH9" s="611"/>
      <c r="BI9" s="611"/>
      <c r="BJ9" s="611"/>
      <c r="BK9" s="611"/>
      <c r="BL9" s="611"/>
      <c r="BM9" s="611"/>
      <c r="BN9" s="612"/>
      <c r="BO9" s="613">
        <v>26.3</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1686721</v>
      </c>
      <c r="CS9" s="611"/>
      <c r="CT9" s="611"/>
      <c r="CU9" s="611"/>
      <c r="CV9" s="611"/>
      <c r="CW9" s="611"/>
      <c r="CX9" s="611"/>
      <c r="CY9" s="612"/>
      <c r="CZ9" s="613">
        <v>11.1</v>
      </c>
      <c r="DA9" s="613"/>
      <c r="DB9" s="613"/>
      <c r="DC9" s="613"/>
      <c r="DD9" s="619">
        <v>46514</v>
      </c>
      <c r="DE9" s="611"/>
      <c r="DF9" s="611"/>
      <c r="DG9" s="611"/>
      <c r="DH9" s="611"/>
      <c r="DI9" s="611"/>
      <c r="DJ9" s="611"/>
      <c r="DK9" s="611"/>
      <c r="DL9" s="611"/>
      <c r="DM9" s="611"/>
      <c r="DN9" s="611"/>
      <c r="DO9" s="611"/>
      <c r="DP9" s="612"/>
      <c r="DQ9" s="619">
        <v>1050874</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142961</v>
      </c>
      <c r="BH10" s="611"/>
      <c r="BI10" s="611"/>
      <c r="BJ10" s="611"/>
      <c r="BK10" s="611"/>
      <c r="BL10" s="611"/>
      <c r="BM10" s="611"/>
      <c r="BN10" s="612"/>
      <c r="BO10" s="613">
        <v>2.1</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147687</v>
      </c>
      <c r="CS10" s="611"/>
      <c r="CT10" s="611"/>
      <c r="CU10" s="611"/>
      <c r="CV10" s="611"/>
      <c r="CW10" s="611"/>
      <c r="CX10" s="611"/>
      <c r="CY10" s="612"/>
      <c r="CZ10" s="613">
        <v>1</v>
      </c>
      <c r="DA10" s="613"/>
      <c r="DB10" s="613"/>
      <c r="DC10" s="613"/>
      <c r="DD10" s="619" t="s">
        <v>122</v>
      </c>
      <c r="DE10" s="611"/>
      <c r="DF10" s="611"/>
      <c r="DG10" s="611"/>
      <c r="DH10" s="611"/>
      <c r="DI10" s="611"/>
      <c r="DJ10" s="611"/>
      <c r="DK10" s="611"/>
      <c r="DL10" s="611"/>
      <c r="DM10" s="611"/>
      <c r="DN10" s="611"/>
      <c r="DO10" s="611"/>
      <c r="DP10" s="612"/>
      <c r="DQ10" s="619">
        <v>134114</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831865</v>
      </c>
      <c r="S11" s="611"/>
      <c r="T11" s="611"/>
      <c r="U11" s="611"/>
      <c r="V11" s="611"/>
      <c r="W11" s="611"/>
      <c r="X11" s="611"/>
      <c r="Y11" s="612"/>
      <c r="Z11" s="615">
        <v>5.3</v>
      </c>
      <c r="AA11" s="616"/>
      <c r="AB11" s="616"/>
      <c r="AC11" s="622"/>
      <c r="AD11" s="619">
        <v>831865</v>
      </c>
      <c r="AE11" s="611"/>
      <c r="AF11" s="611"/>
      <c r="AG11" s="611"/>
      <c r="AH11" s="611"/>
      <c r="AI11" s="611"/>
      <c r="AJ11" s="611"/>
      <c r="AK11" s="612"/>
      <c r="AL11" s="615">
        <v>9.9</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273653</v>
      </c>
      <c r="BH11" s="611"/>
      <c r="BI11" s="611"/>
      <c r="BJ11" s="611"/>
      <c r="BK11" s="611"/>
      <c r="BL11" s="611"/>
      <c r="BM11" s="611"/>
      <c r="BN11" s="612"/>
      <c r="BO11" s="613">
        <v>4</v>
      </c>
      <c r="BP11" s="613"/>
      <c r="BQ11" s="613"/>
      <c r="BR11" s="613"/>
      <c r="BS11" s="614">
        <v>30304</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67682</v>
      </c>
      <c r="CS11" s="611"/>
      <c r="CT11" s="611"/>
      <c r="CU11" s="611"/>
      <c r="CV11" s="611"/>
      <c r="CW11" s="611"/>
      <c r="CX11" s="611"/>
      <c r="CY11" s="612"/>
      <c r="CZ11" s="613">
        <v>0.4</v>
      </c>
      <c r="DA11" s="613"/>
      <c r="DB11" s="613"/>
      <c r="DC11" s="613"/>
      <c r="DD11" s="619">
        <v>4189</v>
      </c>
      <c r="DE11" s="611"/>
      <c r="DF11" s="611"/>
      <c r="DG11" s="611"/>
      <c r="DH11" s="611"/>
      <c r="DI11" s="611"/>
      <c r="DJ11" s="611"/>
      <c r="DK11" s="611"/>
      <c r="DL11" s="611"/>
      <c r="DM11" s="611"/>
      <c r="DN11" s="611"/>
      <c r="DO11" s="611"/>
      <c r="DP11" s="612"/>
      <c r="DQ11" s="619">
        <v>54576</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3410204</v>
      </c>
      <c r="BH12" s="611"/>
      <c r="BI12" s="611"/>
      <c r="BJ12" s="611"/>
      <c r="BK12" s="611"/>
      <c r="BL12" s="611"/>
      <c r="BM12" s="611"/>
      <c r="BN12" s="612"/>
      <c r="BO12" s="613">
        <v>50.1</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155768</v>
      </c>
      <c r="CS12" s="611"/>
      <c r="CT12" s="611"/>
      <c r="CU12" s="611"/>
      <c r="CV12" s="611"/>
      <c r="CW12" s="611"/>
      <c r="CX12" s="611"/>
      <c r="CY12" s="612"/>
      <c r="CZ12" s="613">
        <v>1</v>
      </c>
      <c r="DA12" s="613"/>
      <c r="DB12" s="613"/>
      <c r="DC12" s="613"/>
      <c r="DD12" s="619" t="s">
        <v>122</v>
      </c>
      <c r="DE12" s="611"/>
      <c r="DF12" s="611"/>
      <c r="DG12" s="611"/>
      <c r="DH12" s="611"/>
      <c r="DI12" s="611"/>
      <c r="DJ12" s="611"/>
      <c r="DK12" s="611"/>
      <c r="DL12" s="611"/>
      <c r="DM12" s="611"/>
      <c r="DN12" s="611"/>
      <c r="DO12" s="611"/>
      <c r="DP12" s="612"/>
      <c r="DQ12" s="619">
        <v>149817</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3349944</v>
      </c>
      <c r="BH13" s="611"/>
      <c r="BI13" s="611"/>
      <c r="BJ13" s="611"/>
      <c r="BK13" s="611"/>
      <c r="BL13" s="611"/>
      <c r="BM13" s="611"/>
      <c r="BN13" s="612"/>
      <c r="BO13" s="613">
        <v>49.2</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1621534</v>
      </c>
      <c r="CS13" s="611"/>
      <c r="CT13" s="611"/>
      <c r="CU13" s="611"/>
      <c r="CV13" s="611"/>
      <c r="CW13" s="611"/>
      <c r="CX13" s="611"/>
      <c r="CY13" s="612"/>
      <c r="CZ13" s="613">
        <v>10.7</v>
      </c>
      <c r="DA13" s="613"/>
      <c r="DB13" s="613"/>
      <c r="DC13" s="613"/>
      <c r="DD13" s="619">
        <v>526779</v>
      </c>
      <c r="DE13" s="611"/>
      <c r="DF13" s="611"/>
      <c r="DG13" s="611"/>
      <c r="DH13" s="611"/>
      <c r="DI13" s="611"/>
      <c r="DJ13" s="611"/>
      <c r="DK13" s="611"/>
      <c r="DL13" s="611"/>
      <c r="DM13" s="611"/>
      <c r="DN13" s="611"/>
      <c r="DO13" s="611"/>
      <c r="DP13" s="612"/>
      <c r="DQ13" s="619">
        <v>1206850</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622</v>
      </c>
      <c r="S14" s="611"/>
      <c r="T14" s="611"/>
      <c r="U14" s="611"/>
      <c r="V14" s="611"/>
      <c r="W14" s="611"/>
      <c r="X14" s="611"/>
      <c r="Y14" s="612"/>
      <c r="Z14" s="613">
        <v>0</v>
      </c>
      <c r="AA14" s="613"/>
      <c r="AB14" s="613"/>
      <c r="AC14" s="613"/>
      <c r="AD14" s="614">
        <v>622</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116384</v>
      </c>
      <c r="BH14" s="611"/>
      <c r="BI14" s="611"/>
      <c r="BJ14" s="611"/>
      <c r="BK14" s="611"/>
      <c r="BL14" s="611"/>
      <c r="BM14" s="611"/>
      <c r="BN14" s="612"/>
      <c r="BO14" s="613">
        <v>1.7</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659607</v>
      </c>
      <c r="CS14" s="611"/>
      <c r="CT14" s="611"/>
      <c r="CU14" s="611"/>
      <c r="CV14" s="611"/>
      <c r="CW14" s="611"/>
      <c r="CX14" s="611"/>
      <c r="CY14" s="612"/>
      <c r="CZ14" s="613">
        <v>4.3</v>
      </c>
      <c r="DA14" s="613"/>
      <c r="DB14" s="613"/>
      <c r="DC14" s="613"/>
      <c r="DD14" s="619">
        <v>77940</v>
      </c>
      <c r="DE14" s="611"/>
      <c r="DF14" s="611"/>
      <c r="DG14" s="611"/>
      <c r="DH14" s="611"/>
      <c r="DI14" s="611"/>
      <c r="DJ14" s="611"/>
      <c r="DK14" s="611"/>
      <c r="DL14" s="611"/>
      <c r="DM14" s="611"/>
      <c r="DN14" s="611"/>
      <c r="DO14" s="611"/>
      <c r="DP14" s="612"/>
      <c r="DQ14" s="619">
        <v>541606</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454994</v>
      </c>
      <c r="BH15" s="611"/>
      <c r="BI15" s="611"/>
      <c r="BJ15" s="611"/>
      <c r="BK15" s="611"/>
      <c r="BL15" s="611"/>
      <c r="BM15" s="611"/>
      <c r="BN15" s="612"/>
      <c r="BO15" s="613">
        <v>6.7</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1532376</v>
      </c>
      <c r="CS15" s="611"/>
      <c r="CT15" s="611"/>
      <c r="CU15" s="611"/>
      <c r="CV15" s="611"/>
      <c r="CW15" s="611"/>
      <c r="CX15" s="611"/>
      <c r="CY15" s="612"/>
      <c r="CZ15" s="613">
        <v>10.1</v>
      </c>
      <c r="DA15" s="613"/>
      <c r="DB15" s="613"/>
      <c r="DC15" s="613"/>
      <c r="DD15" s="619">
        <v>139220</v>
      </c>
      <c r="DE15" s="611"/>
      <c r="DF15" s="611"/>
      <c r="DG15" s="611"/>
      <c r="DH15" s="611"/>
      <c r="DI15" s="611"/>
      <c r="DJ15" s="611"/>
      <c r="DK15" s="611"/>
      <c r="DL15" s="611"/>
      <c r="DM15" s="611"/>
      <c r="DN15" s="611"/>
      <c r="DO15" s="611"/>
      <c r="DP15" s="612"/>
      <c r="DQ15" s="619">
        <v>1162312</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23255</v>
      </c>
      <c r="S16" s="611"/>
      <c r="T16" s="611"/>
      <c r="U16" s="611"/>
      <c r="V16" s="611"/>
      <c r="W16" s="611"/>
      <c r="X16" s="611"/>
      <c r="Y16" s="612"/>
      <c r="Z16" s="613">
        <v>0.1</v>
      </c>
      <c r="AA16" s="613"/>
      <c r="AB16" s="613"/>
      <c r="AC16" s="613"/>
      <c r="AD16" s="614">
        <v>23255</v>
      </c>
      <c r="AE16" s="614"/>
      <c r="AF16" s="614"/>
      <c r="AG16" s="614"/>
      <c r="AH16" s="614"/>
      <c r="AI16" s="614"/>
      <c r="AJ16" s="614"/>
      <c r="AK16" s="614"/>
      <c r="AL16" s="615">
        <v>0.3</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226203</v>
      </c>
      <c r="S17" s="611"/>
      <c r="T17" s="611"/>
      <c r="U17" s="611"/>
      <c r="V17" s="611"/>
      <c r="W17" s="611"/>
      <c r="X17" s="611"/>
      <c r="Y17" s="612"/>
      <c r="Z17" s="613">
        <v>1.4</v>
      </c>
      <c r="AA17" s="613"/>
      <c r="AB17" s="613"/>
      <c r="AC17" s="613"/>
      <c r="AD17" s="614">
        <v>226203</v>
      </c>
      <c r="AE17" s="614"/>
      <c r="AF17" s="614"/>
      <c r="AG17" s="614"/>
      <c r="AH17" s="614"/>
      <c r="AI17" s="614"/>
      <c r="AJ17" s="614"/>
      <c r="AK17" s="614"/>
      <c r="AL17" s="615">
        <v>2.7</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651116</v>
      </c>
      <c r="CS17" s="611"/>
      <c r="CT17" s="611"/>
      <c r="CU17" s="611"/>
      <c r="CV17" s="611"/>
      <c r="CW17" s="611"/>
      <c r="CX17" s="611"/>
      <c r="CY17" s="612"/>
      <c r="CZ17" s="613">
        <v>4.3</v>
      </c>
      <c r="DA17" s="613"/>
      <c r="DB17" s="613"/>
      <c r="DC17" s="613"/>
      <c r="DD17" s="619" t="s">
        <v>122</v>
      </c>
      <c r="DE17" s="611"/>
      <c r="DF17" s="611"/>
      <c r="DG17" s="611"/>
      <c r="DH17" s="611"/>
      <c r="DI17" s="611"/>
      <c r="DJ17" s="611"/>
      <c r="DK17" s="611"/>
      <c r="DL17" s="611"/>
      <c r="DM17" s="611"/>
      <c r="DN17" s="611"/>
      <c r="DO17" s="611"/>
      <c r="DP17" s="612"/>
      <c r="DQ17" s="619">
        <v>651116</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45523</v>
      </c>
      <c r="S18" s="611"/>
      <c r="T18" s="611"/>
      <c r="U18" s="611"/>
      <c r="V18" s="611"/>
      <c r="W18" s="611"/>
      <c r="X18" s="611"/>
      <c r="Y18" s="612"/>
      <c r="Z18" s="613">
        <v>0.3</v>
      </c>
      <c r="AA18" s="613"/>
      <c r="AB18" s="613"/>
      <c r="AC18" s="613"/>
      <c r="AD18" s="614">
        <v>45523</v>
      </c>
      <c r="AE18" s="614"/>
      <c r="AF18" s="614"/>
      <c r="AG18" s="614"/>
      <c r="AH18" s="614"/>
      <c r="AI18" s="614"/>
      <c r="AJ18" s="614"/>
      <c r="AK18" s="614"/>
      <c r="AL18" s="615">
        <v>0.5</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38200</v>
      </c>
      <c r="S19" s="611"/>
      <c r="T19" s="611"/>
      <c r="U19" s="611"/>
      <c r="V19" s="611"/>
      <c r="W19" s="611"/>
      <c r="X19" s="611"/>
      <c r="Y19" s="612"/>
      <c r="Z19" s="613">
        <v>0.2</v>
      </c>
      <c r="AA19" s="613"/>
      <c r="AB19" s="613"/>
      <c r="AC19" s="613"/>
      <c r="AD19" s="614">
        <v>38200</v>
      </c>
      <c r="AE19" s="614"/>
      <c r="AF19" s="614"/>
      <c r="AG19" s="614"/>
      <c r="AH19" s="614"/>
      <c r="AI19" s="614"/>
      <c r="AJ19" s="614"/>
      <c r="AK19" s="614"/>
      <c r="AL19" s="615">
        <v>0.5</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568666</v>
      </c>
      <c r="BH19" s="611"/>
      <c r="BI19" s="611"/>
      <c r="BJ19" s="611"/>
      <c r="BK19" s="611"/>
      <c r="BL19" s="611"/>
      <c r="BM19" s="611"/>
      <c r="BN19" s="612"/>
      <c r="BO19" s="613">
        <v>8.3000000000000007</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7323</v>
      </c>
      <c r="S20" s="611"/>
      <c r="T20" s="611"/>
      <c r="U20" s="611"/>
      <c r="V20" s="611"/>
      <c r="W20" s="611"/>
      <c r="X20" s="611"/>
      <c r="Y20" s="612"/>
      <c r="Z20" s="613">
        <v>0</v>
      </c>
      <c r="AA20" s="613"/>
      <c r="AB20" s="613"/>
      <c r="AC20" s="613"/>
      <c r="AD20" s="614">
        <v>7323</v>
      </c>
      <c r="AE20" s="614"/>
      <c r="AF20" s="614"/>
      <c r="AG20" s="614"/>
      <c r="AH20" s="614"/>
      <c r="AI20" s="614"/>
      <c r="AJ20" s="614"/>
      <c r="AK20" s="614"/>
      <c r="AL20" s="615">
        <v>0.1</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568666</v>
      </c>
      <c r="BH20" s="611"/>
      <c r="BI20" s="611"/>
      <c r="BJ20" s="611"/>
      <c r="BK20" s="611"/>
      <c r="BL20" s="611"/>
      <c r="BM20" s="611"/>
      <c r="BN20" s="612"/>
      <c r="BO20" s="613">
        <v>8.3000000000000007</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15220330</v>
      </c>
      <c r="CS20" s="611"/>
      <c r="CT20" s="611"/>
      <c r="CU20" s="611"/>
      <c r="CV20" s="611"/>
      <c r="CW20" s="611"/>
      <c r="CX20" s="611"/>
      <c r="CY20" s="612"/>
      <c r="CZ20" s="613">
        <v>100</v>
      </c>
      <c r="DA20" s="613"/>
      <c r="DB20" s="613"/>
      <c r="DC20" s="613"/>
      <c r="DD20" s="619">
        <v>1015572</v>
      </c>
      <c r="DE20" s="611"/>
      <c r="DF20" s="611"/>
      <c r="DG20" s="611"/>
      <c r="DH20" s="611"/>
      <c r="DI20" s="611"/>
      <c r="DJ20" s="611"/>
      <c r="DK20" s="611"/>
      <c r="DL20" s="611"/>
      <c r="DM20" s="611"/>
      <c r="DN20" s="611"/>
      <c r="DO20" s="611"/>
      <c r="DP20" s="612"/>
      <c r="DQ20" s="619">
        <v>10577496</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46767</v>
      </c>
      <c r="S21" s="611"/>
      <c r="T21" s="611"/>
      <c r="U21" s="611"/>
      <c r="V21" s="611"/>
      <c r="W21" s="611"/>
      <c r="X21" s="611"/>
      <c r="Y21" s="612"/>
      <c r="Z21" s="613">
        <v>0.3</v>
      </c>
      <c r="AA21" s="613"/>
      <c r="AB21" s="613"/>
      <c r="AC21" s="613"/>
      <c r="AD21" s="614" t="s">
        <v>122</v>
      </c>
      <c r="AE21" s="614"/>
      <c r="AF21" s="614"/>
      <c r="AG21" s="614"/>
      <c r="AH21" s="614"/>
      <c r="AI21" s="614"/>
      <c r="AJ21" s="614"/>
      <c r="AK21" s="614"/>
      <c r="AL21" s="615" t="s">
        <v>122</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46767</v>
      </c>
      <c r="S23" s="611"/>
      <c r="T23" s="611"/>
      <c r="U23" s="611"/>
      <c r="V23" s="611"/>
      <c r="W23" s="611"/>
      <c r="X23" s="611"/>
      <c r="Y23" s="612"/>
      <c r="Z23" s="613">
        <v>0.3</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v>568666</v>
      </c>
      <c r="BH23" s="611"/>
      <c r="BI23" s="611"/>
      <c r="BJ23" s="611"/>
      <c r="BK23" s="611"/>
      <c r="BL23" s="611"/>
      <c r="BM23" s="611"/>
      <c r="BN23" s="612"/>
      <c r="BO23" s="613">
        <v>8.3000000000000007</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9" t="s">
        <v>276</v>
      </c>
      <c r="DM23" s="640"/>
      <c r="DN23" s="640"/>
      <c r="DO23" s="640"/>
      <c r="DP23" s="640"/>
      <c r="DQ23" s="640"/>
      <c r="DR23" s="640"/>
      <c r="DS23" s="640"/>
      <c r="DT23" s="640"/>
      <c r="DU23" s="640"/>
      <c r="DV23" s="641"/>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6913945</v>
      </c>
      <c r="CS24" s="600"/>
      <c r="CT24" s="600"/>
      <c r="CU24" s="600"/>
      <c r="CV24" s="600"/>
      <c r="CW24" s="600"/>
      <c r="CX24" s="600"/>
      <c r="CY24" s="601"/>
      <c r="CZ24" s="604">
        <v>45.4</v>
      </c>
      <c r="DA24" s="605"/>
      <c r="DB24" s="605"/>
      <c r="DC24" s="621"/>
      <c r="DD24" s="642">
        <v>4483433</v>
      </c>
      <c r="DE24" s="600"/>
      <c r="DF24" s="600"/>
      <c r="DG24" s="600"/>
      <c r="DH24" s="600"/>
      <c r="DI24" s="600"/>
      <c r="DJ24" s="600"/>
      <c r="DK24" s="601"/>
      <c r="DL24" s="642">
        <v>4085254</v>
      </c>
      <c r="DM24" s="600"/>
      <c r="DN24" s="600"/>
      <c r="DO24" s="600"/>
      <c r="DP24" s="600"/>
      <c r="DQ24" s="600"/>
      <c r="DR24" s="600"/>
      <c r="DS24" s="600"/>
      <c r="DT24" s="600"/>
      <c r="DU24" s="600"/>
      <c r="DV24" s="601"/>
      <c r="DW24" s="604">
        <v>48.5</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8162583</v>
      </c>
      <c r="S25" s="611"/>
      <c r="T25" s="611"/>
      <c r="U25" s="611"/>
      <c r="V25" s="611"/>
      <c r="W25" s="611"/>
      <c r="X25" s="611"/>
      <c r="Y25" s="612"/>
      <c r="Z25" s="613">
        <v>52.2</v>
      </c>
      <c r="AA25" s="613"/>
      <c r="AB25" s="613"/>
      <c r="AC25" s="613"/>
      <c r="AD25" s="614">
        <v>7547150</v>
      </c>
      <c r="AE25" s="614"/>
      <c r="AF25" s="614"/>
      <c r="AG25" s="614"/>
      <c r="AH25" s="614"/>
      <c r="AI25" s="614"/>
      <c r="AJ25" s="614"/>
      <c r="AK25" s="614"/>
      <c r="AL25" s="615">
        <v>89.6</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2373797</v>
      </c>
      <c r="CS25" s="631"/>
      <c r="CT25" s="631"/>
      <c r="CU25" s="631"/>
      <c r="CV25" s="631"/>
      <c r="CW25" s="631"/>
      <c r="CX25" s="631"/>
      <c r="CY25" s="632"/>
      <c r="CZ25" s="615">
        <v>15.6</v>
      </c>
      <c r="DA25" s="643"/>
      <c r="DB25" s="643"/>
      <c r="DC25" s="645"/>
      <c r="DD25" s="619">
        <v>2211594</v>
      </c>
      <c r="DE25" s="631"/>
      <c r="DF25" s="631"/>
      <c r="DG25" s="631"/>
      <c r="DH25" s="631"/>
      <c r="DI25" s="631"/>
      <c r="DJ25" s="631"/>
      <c r="DK25" s="632"/>
      <c r="DL25" s="619">
        <v>2180805</v>
      </c>
      <c r="DM25" s="631"/>
      <c r="DN25" s="631"/>
      <c r="DO25" s="631"/>
      <c r="DP25" s="631"/>
      <c r="DQ25" s="631"/>
      <c r="DR25" s="631"/>
      <c r="DS25" s="631"/>
      <c r="DT25" s="631"/>
      <c r="DU25" s="631"/>
      <c r="DV25" s="632"/>
      <c r="DW25" s="615">
        <v>25.9</v>
      </c>
      <c r="DX25" s="643"/>
      <c r="DY25" s="643"/>
      <c r="DZ25" s="643"/>
      <c r="EA25" s="643"/>
      <c r="EB25" s="643"/>
      <c r="EC25" s="644"/>
    </row>
    <row r="26" spans="2:133" ht="11.25" customHeight="1" x14ac:dyDescent="0.15">
      <c r="B26" s="607" t="s">
        <v>284</v>
      </c>
      <c r="C26" s="608"/>
      <c r="D26" s="608"/>
      <c r="E26" s="608"/>
      <c r="F26" s="608"/>
      <c r="G26" s="608"/>
      <c r="H26" s="608"/>
      <c r="I26" s="608"/>
      <c r="J26" s="608"/>
      <c r="K26" s="608"/>
      <c r="L26" s="608"/>
      <c r="M26" s="608"/>
      <c r="N26" s="608"/>
      <c r="O26" s="608"/>
      <c r="P26" s="608"/>
      <c r="Q26" s="609"/>
      <c r="R26" s="610">
        <v>5291</v>
      </c>
      <c r="S26" s="611"/>
      <c r="T26" s="611"/>
      <c r="U26" s="611"/>
      <c r="V26" s="611"/>
      <c r="W26" s="611"/>
      <c r="X26" s="611"/>
      <c r="Y26" s="612"/>
      <c r="Z26" s="613">
        <v>0</v>
      </c>
      <c r="AA26" s="613"/>
      <c r="AB26" s="613"/>
      <c r="AC26" s="613"/>
      <c r="AD26" s="614">
        <v>5291</v>
      </c>
      <c r="AE26" s="614"/>
      <c r="AF26" s="614"/>
      <c r="AG26" s="614"/>
      <c r="AH26" s="614"/>
      <c r="AI26" s="614"/>
      <c r="AJ26" s="614"/>
      <c r="AK26" s="614"/>
      <c r="AL26" s="615">
        <v>0.1</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1348272</v>
      </c>
      <c r="CS26" s="611"/>
      <c r="CT26" s="611"/>
      <c r="CU26" s="611"/>
      <c r="CV26" s="611"/>
      <c r="CW26" s="611"/>
      <c r="CX26" s="611"/>
      <c r="CY26" s="612"/>
      <c r="CZ26" s="615">
        <v>8.9</v>
      </c>
      <c r="DA26" s="643"/>
      <c r="DB26" s="643"/>
      <c r="DC26" s="645"/>
      <c r="DD26" s="619">
        <v>1278846</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287</v>
      </c>
      <c r="C27" s="608"/>
      <c r="D27" s="608"/>
      <c r="E27" s="608"/>
      <c r="F27" s="608"/>
      <c r="G27" s="608"/>
      <c r="H27" s="608"/>
      <c r="I27" s="608"/>
      <c r="J27" s="608"/>
      <c r="K27" s="608"/>
      <c r="L27" s="608"/>
      <c r="M27" s="608"/>
      <c r="N27" s="608"/>
      <c r="O27" s="608"/>
      <c r="P27" s="608"/>
      <c r="Q27" s="609"/>
      <c r="R27" s="610">
        <v>29886</v>
      </c>
      <c r="S27" s="611"/>
      <c r="T27" s="611"/>
      <c r="U27" s="611"/>
      <c r="V27" s="611"/>
      <c r="W27" s="611"/>
      <c r="X27" s="611"/>
      <c r="Y27" s="612"/>
      <c r="Z27" s="613">
        <v>0.2</v>
      </c>
      <c r="AA27" s="613"/>
      <c r="AB27" s="613"/>
      <c r="AC27" s="613"/>
      <c r="AD27" s="614">
        <v>9</v>
      </c>
      <c r="AE27" s="614"/>
      <c r="AF27" s="614"/>
      <c r="AG27" s="614"/>
      <c r="AH27" s="614"/>
      <c r="AI27" s="614"/>
      <c r="AJ27" s="614"/>
      <c r="AK27" s="614"/>
      <c r="AL27" s="615">
        <v>0</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6813538</v>
      </c>
      <c r="BH27" s="611"/>
      <c r="BI27" s="611"/>
      <c r="BJ27" s="611"/>
      <c r="BK27" s="611"/>
      <c r="BL27" s="611"/>
      <c r="BM27" s="611"/>
      <c r="BN27" s="612"/>
      <c r="BO27" s="613">
        <v>100</v>
      </c>
      <c r="BP27" s="613"/>
      <c r="BQ27" s="613"/>
      <c r="BR27" s="613"/>
      <c r="BS27" s="614">
        <v>30304</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3889032</v>
      </c>
      <c r="CS27" s="631"/>
      <c r="CT27" s="631"/>
      <c r="CU27" s="631"/>
      <c r="CV27" s="631"/>
      <c r="CW27" s="631"/>
      <c r="CX27" s="631"/>
      <c r="CY27" s="632"/>
      <c r="CZ27" s="615">
        <v>25.6</v>
      </c>
      <c r="DA27" s="643"/>
      <c r="DB27" s="643"/>
      <c r="DC27" s="645"/>
      <c r="DD27" s="619">
        <v>1620723</v>
      </c>
      <c r="DE27" s="631"/>
      <c r="DF27" s="631"/>
      <c r="DG27" s="631"/>
      <c r="DH27" s="631"/>
      <c r="DI27" s="631"/>
      <c r="DJ27" s="631"/>
      <c r="DK27" s="632"/>
      <c r="DL27" s="619">
        <v>1253333</v>
      </c>
      <c r="DM27" s="631"/>
      <c r="DN27" s="631"/>
      <c r="DO27" s="631"/>
      <c r="DP27" s="631"/>
      <c r="DQ27" s="631"/>
      <c r="DR27" s="631"/>
      <c r="DS27" s="631"/>
      <c r="DT27" s="631"/>
      <c r="DU27" s="631"/>
      <c r="DV27" s="632"/>
      <c r="DW27" s="615">
        <v>14.9</v>
      </c>
      <c r="DX27" s="643"/>
      <c r="DY27" s="643"/>
      <c r="DZ27" s="643"/>
      <c r="EA27" s="643"/>
      <c r="EB27" s="643"/>
      <c r="EC27" s="644"/>
    </row>
    <row r="28" spans="2:133" ht="11.25" customHeight="1" x14ac:dyDescent="0.15">
      <c r="B28" s="607" t="s">
        <v>290</v>
      </c>
      <c r="C28" s="608"/>
      <c r="D28" s="608"/>
      <c r="E28" s="608"/>
      <c r="F28" s="608"/>
      <c r="G28" s="608"/>
      <c r="H28" s="608"/>
      <c r="I28" s="608"/>
      <c r="J28" s="608"/>
      <c r="K28" s="608"/>
      <c r="L28" s="608"/>
      <c r="M28" s="608"/>
      <c r="N28" s="608"/>
      <c r="O28" s="608"/>
      <c r="P28" s="608"/>
      <c r="Q28" s="609"/>
      <c r="R28" s="610">
        <v>53645</v>
      </c>
      <c r="S28" s="611"/>
      <c r="T28" s="611"/>
      <c r="U28" s="611"/>
      <c r="V28" s="611"/>
      <c r="W28" s="611"/>
      <c r="X28" s="611"/>
      <c r="Y28" s="612"/>
      <c r="Z28" s="613">
        <v>0.3</v>
      </c>
      <c r="AA28" s="613"/>
      <c r="AB28" s="613"/>
      <c r="AC28" s="613"/>
      <c r="AD28" s="614">
        <v>3469</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651116</v>
      </c>
      <c r="CS28" s="611"/>
      <c r="CT28" s="611"/>
      <c r="CU28" s="611"/>
      <c r="CV28" s="611"/>
      <c r="CW28" s="611"/>
      <c r="CX28" s="611"/>
      <c r="CY28" s="612"/>
      <c r="CZ28" s="615">
        <v>4.3</v>
      </c>
      <c r="DA28" s="643"/>
      <c r="DB28" s="643"/>
      <c r="DC28" s="645"/>
      <c r="DD28" s="619">
        <v>651116</v>
      </c>
      <c r="DE28" s="611"/>
      <c r="DF28" s="611"/>
      <c r="DG28" s="611"/>
      <c r="DH28" s="611"/>
      <c r="DI28" s="611"/>
      <c r="DJ28" s="611"/>
      <c r="DK28" s="612"/>
      <c r="DL28" s="619">
        <v>651116</v>
      </c>
      <c r="DM28" s="611"/>
      <c r="DN28" s="611"/>
      <c r="DO28" s="611"/>
      <c r="DP28" s="611"/>
      <c r="DQ28" s="611"/>
      <c r="DR28" s="611"/>
      <c r="DS28" s="611"/>
      <c r="DT28" s="611"/>
      <c r="DU28" s="611"/>
      <c r="DV28" s="612"/>
      <c r="DW28" s="615">
        <v>7.7</v>
      </c>
      <c r="DX28" s="643"/>
      <c r="DY28" s="643"/>
      <c r="DZ28" s="643"/>
      <c r="EA28" s="643"/>
      <c r="EB28" s="643"/>
      <c r="EC28" s="644"/>
    </row>
    <row r="29" spans="2:133" ht="11.25" customHeight="1" x14ac:dyDescent="0.15">
      <c r="B29" s="607" t="s">
        <v>292</v>
      </c>
      <c r="C29" s="608"/>
      <c r="D29" s="608"/>
      <c r="E29" s="608"/>
      <c r="F29" s="608"/>
      <c r="G29" s="608"/>
      <c r="H29" s="608"/>
      <c r="I29" s="608"/>
      <c r="J29" s="608"/>
      <c r="K29" s="608"/>
      <c r="L29" s="608"/>
      <c r="M29" s="608"/>
      <c r="N29" s="608"/>
      <c r="O29" s="608"/>
      <c r="P29" s="608"/>
      <c r="Q29" s="609"/>
      <c r="R29" s="610">
        <v>136513</v>
      </c>
      <c r="S29" s="611"/>
      <c r="T29" s="611"/>
      <c r="U29" s="611"/>
      <c r="V29" s="611"/>
      <c r="W29" s="611"/>
      <c r="X29" s="611"/>
      <c r="Y29" s="612"/>
      <c r="Z29" s="613">
        <v>0.9</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651116</v>
      </c>
      <c r="CS29" s="631"/>
      <c r="CT29" s="631"/>
      <c r="CU29" s="631"/>
      <c r="CV29" s="631"/>
      <c r="CW29" s="631"/>
      <c r="CX29" s="631"/>
      <c r="CY29" s="632"/>
      <c r="CZ29" s="615">
        <v>4.3</v>
      </c>
      <c r="DA29" s="643"/>
      <c r="DB29" s="643"/>
      <c r="DC29" s="645"/>
      <c r="DD29" s="619">
        <v>651116</v>
      </c>
      <c r="DE29" s="631"/>
      <c r="DF29" s="631"/>
      <c r="DG29" s="631"/>
      <c r="DH29" s="631"/>
      <c r="DI29" s="631"/>
      <c r="DJ29" s="631"/>
      <c r="DK29" s="632"/>
      <c r="DL29" s="619">
        <v>651116</v>
      </c>
      <c r="DM29" s="631"/>
      <c r="DN29" s="631"/>
      <c r="DO29" s="631"/>
      <c r="DP29" s="631"/>
      <c r="DQ29" s="631"/>
      <c r="DR29" s="631"/>
      <c r="DS29" s="631"/>
      <c r="DT29" s="631"/>
      <c r="DU29" s="631"/>
      <c r="DV29" s="632"/>
      <c r="DW29" s="615">
        <v>7.7</v>
      </c>
      <c r="DX29" s="643"/>
      <c r="DY29" s="643"/>
      <c r="DZ29" s="643"/>
      <c r="EA29" s="643"/>
      <c r="EB29" s="643"/>
      <c r="EC29" s="644"/>
    </row>
    <row r="30" spans="2:133" ht="11.25" customHeight="1" x14ac:dyDescent="0.15">
      <c r="B30" s="607" t="s">
        <v>294</v>
      </c>
      <c r="C30" s="608"/>
      <c r="D30" s="608"/>
      <c r="E30" s="608"/>
      <c r="F30" s="608"/>
      <c r="G30" s="608"/>
      <c r="H30" s="608"/>
      <c r="I30" s="608"/>
      <c r="J30" s="608"/>
      <c r="K30" s="608"/>
      <c r="L30" s="608"/>
      <c r="M30" s="608"/>
      <c r="N30" s="608"/>
      <c r="O30" s="608"/>
      <c r="P30" s="608"/>
      <c r="Q30" s="609"/>
      <c r="R30" s="610">
        <v>2622803</v>
      </c>
      <c r="S30" s="611"/>
      <c r="T30" s="611"/>
      <c r="U30" s="611"/>
      <c r="V30" s="611"/>
      <c r="W30" s="611"/>
      <c r="X30" s="611"/>
      <c r="Y30" s="612"/>
      <c r="Z30" s="613">
        <v>16.8</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624921</v>
      </c>
      <c r="CS30" s="611"/>
      <c r="CT30" s="611"/>
      <c r="CU30" s="611"/>
      <c r="CV30" s="611"/>
      <c r="CW30" s="611"/>
      <c r="CX30" s="611"/>
      <c r="CY30" s="612"/>
      <c r="CZ30" s="615">
        <v>4.0999999999999996</v>
      </c>
      <c r="DA30" s="643"/>
      <c r="DB30" s="643"/>
      <c r="DC30" s="645"/>
      <c r="DD30" s="619">
        <v>624921</v>
      </c>
      <c r="DE30" s="611"/>
      <c r="DF30" s="611"/>
      <c r="DG30" s="611"/>
      <c r="DH30" s="611"/>
      <c r="DI30" s="611"/>
      <c r="DJ30" s="611"/>
      <c r="DK30" s="612"/>
      <c r="DL30" s="619">
        <v>624921</v>
      </c>
      <c r="DM30" s="611"/>
      <c r="DN30" s="611"/>
      <c r="DO30" s="611"/>
      <c r="DP30" s="611"/>
      <c r="DQ30" s="611"/>
      <c r="DR30" s="611"/>
      <c r="DS30" s="611"/>
      <c r="DT30" s="611"/>
      <c r="DU30" s="611"/>
      <c r="DV30" s="612"/>
      <c r="DW30" s="615">
        <v>7.4</v>
      </c>
      <c r="DX30" s="643"/>
      <c r="DY30" s="643"/>
      <c r="DZ30" s="643"/>
      <c r="EA30" s="643"/>
      <c r="EB30" s="643"/>
      <c r="EC30" s="644"/>
    </row>
    <row r="31" spans="2:133" ht="11.25" customHeight="1" x14ac:dyDescent="0.15">
      <c r="B31" s="623" t="s">
        <v>298</v>
      </c>
      <c r="C31" s="624"/>
      <c r="D31" s="624"/>
      <c r="E31" s="624"/>
      <c r="F31" s="624"/>
      <c r="G31" s="624"/>
      <c r="H31" s="624"/>
      <c r="I31" s="624"/>
      <c r="J31" s="624"/>
      <c r="K31" s="624"/>
      <c r="L31" s="624"/>
      <c r="M31" s="624"/>
      <c r="N31" s="624"/>
      <c r="O31" s="624"/>
      <c r="P31" s="624"/>
      <c r="Q31" s="625"/>
      <c r="R31" s="610">
        <v>859818</v>
      </c>
      <c r="S31" s="611"/>
      <c r="T31" s="611"/>
      <c r="U31" s="611"/>
      <c r="V31" s="611"/>
      <c r="W31" s="611"/>
      <c r="X31" s="611"/>
      <c r="Y31" s="612"/>
      <c r="Z31" s="613">
        <v>5.5</v>
      </c>
      <c r="AA31" s="613"/>
      <c r="AB31" s="613"/>
      <c r="AC31" s="613"/>
      <c r="AD31" s="614">
        <v>859818</v>
      </c>
      <c r="AE31" s="614"/>
      <c r="AF31" s="614"/>
      <c r="AG31" s="614"/>
      <c r="AH31" s="614"/>
      <c r="AI31" s="614"/>
      <c r="AJ31" s="614"/>
      <c r="AK31" s="614"/>
      <c r="AL31" s="615">
        <v>10.199999999999999</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99.1</v>
      </c>
      <c r="BH31" s="654"/>
      <c r="BI31" s="654"/>
      <c r="BJ31" s="654"/>
      <c r="BK31" s="654"/>
      <c r="BL31" s="654"/>
      <c r="BM31" s="605">
        <v>97.6</v>
      </c>
      <c r="BN31" s="654"/>
      <c r="BO31" s="654"/>
      <c r="BP31" s="654"/>
      <c r="BQ31" s="655"/>
      <c r="BR31" s="657">
        <v>99.3</v>
      </c>
      <c r="BS31" s="654"/>
      <c r="BT31" s="654"/>
      <c r="BU31" s="654"/>
      <c r="BV31" s="654"/>
      <c r="BW31" s="654"/>
      <c r="BX31" s="605">
        <v>97.9</v>
      </c>
      <c r="BY31" s="654"/>
      <c r="BZ31" s="654"/>
      <c r="CA31" s="654"/>
      <c r="CB31" s="655"/>
      <c r="CD31" s="650"/>
      <c r="CE31" s="651"/>
      <c r="CF31" s="607" t="s">
        <v>301</v>
      </c>
      <c r="CG31" s="608"/>
      <c r="CH31" s="608"/>
      <c r="CI31" s="608"/>
      <c r="CJ31" s="608"/>
      <c r="CK31" s="608"/>
      <c r="CL31" s="608"/>
      <c r="CM31" s="608"/>
      <c r="CN31" s="608"/>
      <c r="CO31" s="608"/>
      <c r="CP31" s="608"/>
      <c r="CQ31" s="609"/>
      <c r="CR31" s="610">
        <v>26195</v>
      </c>
      <c r="CS31" s="631"/>
      <c r="CT31" s="631"/>
      <c r="CU31" s="631"/>
      <c r="CV31" s="631"/>
      <c r="CW31" s="631"/>
      <c r="CX31" s="631"/>
      <c r="CY31" s="632"/>
      <c r="CZ31" s="615">
        <v>0.2</v>
      </c>
      <c r="DA31" s="643"/>
      <c r="DB31" s="643"/>
      <c r="DC31" s="645"/>
      <c r="DD31" s="619">
        <v>26195</v>
      </c>
      <c r="DE31" s="631"/>
      <c r="DF31" s="631"/>
      <c r="DG31" s="631"/>
      <c r="DH31" s="631"/>
      <c r="DI31" s="631"/>
      <c r="DJ31" s="631"/>
      <c r="DK31" s="632"/>
      <c r="DL31" s="619">
        <v>26195</v>
      </c>
      <c r="DM31" s="631"/>
      <c r="DN31" s="631"/>
      <c r="DO31" s="631"/>
      <c r="DP31" s="631"/>
      <c r="DQ31" s="631"/>
      <c r="DR31" s="631"/>
      <c r="DS31" s="631"/>
      <c r="DT31" s="631"/>
      <c r="DU31" s="631"/>
      <c r="DV31" s="632"/>
      <c r="DW31" s="615">
        <v>0.3</v>
      </c>
      <c r="DX31" s="643"/>
      <c r="DY31" s="643"/>
      <c r="DZ31" s="643"/>
      <c r="EA31" s="643"/>
      <c r="EB31" s="643"/>
      <c r="EC31" s="644"/>
    </row>
    <row r="32" spans="2:133" ht="11.25" customHeight="1" x14ac:dyDescent="0.15">
      <c r="B32" s="607" t="s">
        <v>302</v>
      </c>
      <c r="C32" s="608"/>
      <c r="D32" s="608"/>
      <c r="E32" s="608"/>
      <c r="F32" s="608"/>
      <c r="G32" s="608"/>
      <c r="H32" s="608"/>
      <c r="I32" s="608"/>
      <c r="J32" s="608"/>
      <c r="K32" s="608"/>
      <c r="L32" s="608"/>
      <c r="M32" s="608"/>
      <c r="N32" s="608"/>
      <c r="O32" s="608"/>
      <c r="P32" s="608"/>
      <c r="Q32" s="609"/>
      <c r="R32" s="610">
        <v>2494816</v>
      </c>
      <c r="S32" s="611"/>
      <c r="T32" s="611"/>
      <c r="U32" s="611"/>
      <c r="V32" s="611"/>
      <c r="W32" s="611"/>
      <c r="X32" s="611"/>
      <c r="Y32" s="612"/>
      <c r="Z32" s="613">
        <v>15.9</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98.2</v>
      </c>
      <c r="BH32" s="631"/>
      <c r="BI32" s="631"/>
      <c r="BJ32" s="631"/>
      <c r="BK32" s="631"/>
      <c r="BL32" s="631"/>
      <c r="BM32" s="616">
        <v>95.6</v>
      </c>
      <c r="BN32" s="631"/>
      <c r="BO32" s="631"/>
      <c r="BP32" s="631"/>
      <c r="BQ32" s="656"/>
      <c r="BR32" s="667">
        <v>98.7</v>
      </c>
      <c r="BS32" s="631"/>
      <c r="BT32" s="631"/>
      <c r="BU32" s="631"/>
      <c r="BV32" s="631"/>
      <c r="BW32" s="631"/>
      <c r="BX32" s="616">
        <v>96.2</v>
      </c>
      <c r="BY32" s="631"/>
      <c r="BZ32" s="631"/>
      <c r="CA32" s="631"/>
      <c r="CB32" s="656"/>
      <c r="CD32" s="652"/>
      <c r="CE32" s="653"/>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15">
      <c r="B33" s="607" t="s">
        <v>306</v>
      </c>
      <c r="C33" s="608"/>
      <c r="D33" s="608"/>
      <c r="E33" s="608"/>
      <c r="F33" s="608"/>
      <c r="G33" s="608"/>
      <c r="H33" s="608"/>
      <c r="I33" s="608"/>
      <c r="J33" s="608"/>
      <c r="K33" s="608"/>
      <c r="L33" s="608"/>
      <c r="M33" s="608"/>
      <c r="N33" s="608"/>
      <c r="O33" s="608"/>
      <c r="P33" s="608"/>
      <c r="Q33" s="609"/>
      <c r="R33" s="610">
        <v>47778</v>
      </c>
      <c r="S33" s="611"/>
      <c r="T33" s="611"/>
      <c r="U33" s="611"/>
      <c r="V33" s="611"/>
      <c r="W33" s="611"/>
      <c r="X33" s="611"/>
      <c r="Y33" s="612"/>
      <c r="Z33" s="613">
        <v>0.3</v>
      </c>
      <c r="AA33" s="613"/>
      <c r="AB33" s="613"/>
      <c r="AC33" s="613"/>
      <c r="AD33" s="614">
        <v>176</v>
      </c>
      <c r="AE33" s="614"/>
      <c r="AF33" s="614"/>
      <c r="AG33" s="614"/>
      <c r="AH33" s="614"/>
      <c r="AI33" s="614"/>
      <c r="AJ33" s="614"/>
      <c r="AK33" s="614"/>
      <c r="AL33" s="615">
        <v>0</v>
      </c>
      <c r="AM33" s="616"/>
      <c r="AN33" s="616"/>
      <c r="AO33" s="617"/>
      <c r="AP33" s="662"/>
      <c r="AQ33" s="663"/>
      <c r="AR33" s="663"/>
      <c r="AS33" s="663"/>
      <c r="AT33" s="666"/>
      <c r="AU33" s="213"/>
      <c r="AV33" s="213"/>
      <c r="AW33" s="213"/>
      <c r="AX33" s="633" t="s">
        <v>307</v>
      </c>
      <c r="AY33" s="634"/>
      <c r="AZ33" s="634"/>
      <c r="BA33" s="634"/>
      <c r="BB33" s="634"/>
      <c r="BC33" s="634"/>
      <c r="BD33" s="634"/>
      <c r="BE33" s="634"/>
      <c r="BF33" s="635"/>
      <c r="BG33" s="668">
        <v>99.5</v>
      </c>
      <c r="BH33" s="669"/>
      <c r="BI33" s="669"/>
      <c r="BJ33" s="669"/>
      <c r="BK33" s="669"/>
      <c r="BL33" s="669"/>
      <c r="BM33" s="670">
        <v>98.5</v>
      </c>
      <c r="BN33" s="669"/>
      <c r="BO33" s="669"/>
      <c r="BP33" s="669"/>
      <c r="BQ33" s="671"/>
      <c r="BR33" s="668">
        <v>99.6</v>
      </c>
      <c r="BS33" s="669"/>
      <c r="BT33" s="669"/>
      <c r="BU33" s="669"/>
      <c r="BV33" s="669"/>
      <c r="BW33" s="669"/>
      <c r="BX33" s="670">
        <v>98.7</v>
      </c>
      <c r="BY33" s="669"/>
      <c r="BZ33" s="669"/>
      <c r="CA33" s="669"/>
      <c r="CB33" s="671"/>
      <c r="CD33" s="607" t="s">
        <v>308</v>
      </c>
      <c r="CE33" s="608"/>
      <c r="CF33" s="608"/>
      <c r="CG33" s="608"/>
      <c r="CH33" s="608"/>
      <c r="CI33" s="608"/>
      <c r="CJ33" s="608"/>
      <c r="CK33" s="608"/>
      <c r="CL33" s="608"/>
      <c r="CM33" s="608"/>
      <c r="CN33" s="608"/>
      <c r="CO33" s="608"/>
      <c r="CP33" s="608"/>
      <c r="CQ33" s="609"/>
      <c r="CR33" s="610">
        <v>7290813</v>
      </c>
      <c r="CS33" s="631"/>
      <c r="CT33" s="631"/>
      <c r="CU33" s="631"/>
      <c r="CV33" s="631"/>
      <c r="CW33" s="631"/>
      <c r="CX33" s="631"/>
      <c r="CY33" s="632"/>
      <c r="CZ33" s="615">
        <v>47.9</v>
      </c>
      <c r="DA33" s="643"/>
      <c r="DB33" s="643"/>
      <c r="DC33" s="645"/>
      <c r="DD33" s="619">
        <v>5649531</v>
      </c>
      <c r="DE33" s="631"/>
      <c r="DF33" s="631"/>
      <c r="DG33" s="631"/>
      <c r="DH33" s="631"/>
      <c r="DI33" s="631"/>
      <c r="DJ33" s="631"/>
      <c r="DK33" s="632"/>
      <c r="DL33" s="619">
        <v>3681703</v>
      </c>
      <c r="DM33" s="631"/>
      <c r="DN33" s="631"/>
      <c r="DO33" s="631"/>
      <c r="DP33" s="631"/>
      <c r="DQ33" s="631"/>
      <c r="DR33" s="631"/>
      <c r="DS33" s="631"/>
      <c r="DT33" s="631"/>
      <c r="DU33" s="631"/>
      <c r="DV33" s="632"/>
      <c r="DW33" s="615">
        <v>43.7</v>
      </c>
      <c r="DX33" s="643"/>
      <c r="DY33" s="643"/>
      <c r="DZ33" s="643"/>
      <c r="EA33" s="643"/>
      <c r="EB33" s="643"/>
      <c r="EC33" s="644"/>
    </row>
    <row r="34" spans="2:133" ht="11.25" customHeight="1" x14ac:dyDescent="0.15">
      <c r="B34" s="607" t="s">
        <v>309</v>
      </c>
      <c r="C34" s="608"/>
      <c r="D34" s="608"/>
      <c r="E34" s="608"/>
      <c r="F34" s="608"/>
      <c r="G34" s="608"/>
      <c r="H34" s="608"/>
      <c r="I34" s="608"/>
      <c r="J34" s="608"/>
      <c r="K34" s="608"/>
      <c r="L34" s="608"/>
      <c r="M34" s="608"/>
      <c r="N34" s="608"/>
      <c r="O34" s="608"/>
      <c r="P34" s="608"/>
      <c r="Q34" s="609"/>
      <c r="R34" s="610">
        <v>8926</v>
      </c>
      <c r="S34" s="611"/>
      <c r="T34" s="611"/>
      <c r="U34" s="611"/>
      <c r="V34" s="611"/>
      <c r="W34" s="611"/>
      <c r="X34" s="611"/>
      <c r="Y34" s="612"/>
      <c r="Z34" s="613">
        <v>0.1</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2667499</v>
      </c>
      <c r="CS34" s="611"/>
      <c r="CT34" s="611"/>
      <c r="CU34" s="611"/>
      <c r="CV34" s="611"/>
      <c r="CW34" s="611"/>
      <c r="CX34" s="611"/>
      <c r="CY34" s="612"/>
      <c r="CZ34" s="615">
        <v>17.5</v>
      </c>
      <c r="DA34" s="643"/>
      <c r="DB34" s="643"/>
      <c r="DC34" s="645"/>
      <c r="DD34" s="619">
        <v>1809580</v>
      </c>
      <c r="DE34" s="611"/>
      <c r="DF34" s="611"/>
      <c r="DG34" s="611"/>
      <c r="DH34" s="611"/>
      <c r="DI34" s="611"/>
      <c r="DJ34" s="611"/>
      <c r="DK34" s="612"/>
      <c r="DL34" s="619">
        <v>1531391</v>
      </c>
      <c r="DM34" s="611"/>
      <c r="DN34" s="611"/>
      <c r="DO34" s="611"/>
      <c r="DP34" s="611"/>
      <c r="DQ34" s="611"/>
      <c r="DR34" s="611"/>
      <c r="DS34" s="611"/>
      <c r="DT34" s="611"/>
      <c r="DU34" s="611"/>
      <c r="DV34" s="612"/>
      <c r="DW34" s="615">
        <v>18.2</v>
      </c>
      <c r="DX34" s="643"/>
      <c r="DY34" s="643"/>
      <c r="DZ34" s="643"/>
      <c r="EA34" s="643"/>
      <c r="EB34" s="643"/>
      <c r="EC34" s="644"/>
    </row>
    <row r="35" spans="2:133" ht="11.25" customHeight="1" x14ac:dyDescent="0.15">
      <c r="B35" s="607" t="s">
        <v>311</v>
      </c>
      <c r="C35" s="608"/>
      <c r="D35" s="608"/>
      <c r="E35" s="608"/>
      <c r="F35" s="608"/>
      <c r="G35" s="608"/>
      <c r="H35" s="608"/>
      <c r="I35" s="608"/>
      <c r="J35" s="608"/>
      <c r="K35" s="608"/>
      <c r="L35" s="608"/>
      <c r="M35" s="608"/>
      <c r="N35" s="608"/>
      <c r="O35" s="608"/>
      <c r="P35" s="608"/>
      <c r="Q35" s="609"/>
      <c r="R35" s="610">
        <v>530962</v>
      </c>
      <c r="S35" s="611"/>
      <c r="T35" s="611"/>
      <c r="U35" s="611"/>
      <c r="V35" s="611"/>
      <c r="W35" s="611"/>
      <c r="X35" s="611"/>
      <c r="Y35" s="612"/>
      <c r="Z35" s="613">
        <v>3.4</v>
      </c>
      <c r="AA35" s="613"/>
      <c r="AB35" s="613"/>
      <c r="AC35" s="613"/>
      <c r="AD35" s="614" t="s">
        <v>122</v>
      </c>
      <c r="AE35" s="614"/>
      <c r="AF35" s="614"/>
      <c r="AG35" s="614"/>
      <c r="AH35" s="614"/>
      <c r="AI35" s="614"/>
      <c r="AJ35" s="614"/>
      <c r="AK35" s="614"/>
      <c r="AL35" s="615" t="s">
        <v>122</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53468</v>
      </c>
      <c r="CS35" s="631"/>
      <c r="CT35" s="631"/>
      <c r="CU35" s="631"/>
      <c r="CV35" s="631"/>
      <c r="CW35" s="631"/>
      <c r="CX35" s="631"/>
      <c r="CY35" s="632"/>
      <c r="CZ35" s="615">
        <v>0.4</v>
      </c>
      <c r="DA35" s="643"/>
      <c r="DB35" s="643"/>
      <c r="DC35" s="645"/>
      <c r="DD35" s="619">
        <v>44148</v>
      </c>
      <c r="DE35" s="631"/>
      <c r="DF35" s="631"/>
      <c r="DG35" s="631"/>
      <c r="DH35" s="631"/>
      <c r="DI35" s="631"/>
      <c r="DJ35" s="631"/>
      <c r="DK35" s="632"/>
      <c r="DL35" s="619">
        <v>44148</v>
      </c>
      <c r="DM35" s="631"/>
      <c r="DN35" s="631"/>
      <c r="DO35" s="631"/>
      <c r="DP35" s="631"/>
      <c r="DQ35" s="631"/>
      <c r="DR35" s="631"/>
      <c r="DS35" s="631"/>
      <c r="DT35" s="631"/>
      <c r="DU35" s="631"/>
      <c r="DV35" s="632"/>
      <c r="DW35" s="615">
        <v>0.5</v>
      </c>
      <c r="DX35" s="643"/>
      <c r="DY35" s="643"/>
      <c r="DZ35" s="643"/>
      <c r="EA35" s="643"/>
      <c r="EB35" s="643"/>
      <c r="EC35" s="644"/>
    </row>
    <row r="36" spans="2:133" ht="11.25" customHeight="1" x14ac:dyDescent="0.15">
      <c r="B36" s="607" t="s">
        <v>315</v>
      </c>
      <c r="C36" s="608"/>
      <c r="D36" s="608"/>
      <c r="E36" s="608"/>
      <c r="F36" s="608"/>
      <c r="G36" s="608"/>
      <c r="H36" s="608"/>
      <c r="I36" s="608"/>
      <c r="J36" s="608"/>
      <c r="K36" s="608"/>
      <c r="L36" s="608"/>
      <c r="M36" s="608"/>
      <c r="N36" s="608"/>
      <c r="O36" s="608"/>
      <c r="P36" s="608"/>
      <c r="Q36" s="609"/>
      <c r="R36" s="610">
        <v>464305</v>
      </c>
      <c r="S36" s="611"/>
      <c r="T36" s="611"/>
      <c r="U36" s="611"/>
      <c r="V36" s="611"/>
      <c r="W36" s="611"/>
      <c r="X36" s="611"/>
      <c r="Y36" s="612"/>
      <c r="Z36" s="613">
        <v>3</v>
      </c>
      <c r="AA36" s="613"/>
      <c r="AB36" s="613"/>
      <c r="AC36" s="613"/>
      <c r="AD36" s="614" t="s">
        <v>122</v>
      </c>
      <c r="AE36" s="614"/>
      <c r="AF36" s="614"/>
      <c r="AG36" s="614"/>
      <c r="AH36" s="614"/>
      <c r="AI36" s="614"/>
      <c r="AJ36" s="614"/>
      <c r="AK36" s="614"/>
      <c r="AL36" s="615" t="s">
        <v>122</v>
      </c>
      <c r="AM36" s="616"/>
      <c r="AN36" s="616"/>
      <c r="AO36" s="617"/>
      <c r="AP36" s="216"/>
      <c r="AQ36" s="676" t="s">
        <v>316</v>
      </c>
      <c r="AR36" s="677"/>
      <c r="AS36" s="677"/>
      <c r="AT36" s="677"/>
      <c r="AU36" s="677"/>
      <c r="AV36" s="677"/>
      <c r="AW36" s="677"/>
      <c r="AX36" s="677"/>
      <c r="AY36" s="678"/>
      <c r="AZ36" s="599">
        <v>1935046</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34313</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2378320</v>
      </c>
      <c r="CS36" s="611"/>
      <c r="CT36" s="611"/>
      <c r="CU36" s="611"/>
      <c r="CV36" s="611"/>
      <c r="CW36" s="611"/>
      <c r="CX36" s="611"/>
      <c r="CY36" s="612"/>
      <c r="CZ36" s="615">
        <v>15.6</v>
      </c>
      <c r="DA36" s="643"/>
      <c r="DB36" s="643"/>
      <c r="DC36" s="645"/>
      <c r="DD36" s="619">
        <v>1812934</v>
      </c>
      <c r="DE36" s="611"/>
      <c r="DF36" s="611"/>
      <c r="DG36" s="611"/>
      <c r="DH36" s="611"/>
      <c r="DI36" s="611"/>
      <c r="DJ36" s="611"/>
      <c r="DK36" s="612"/>
      <c r="DL36" s="619">
        <v>1242760</v>
      </c>
      <c r="DM36" s="611"/>
      <c r="DN36" s="611"/>
      <c r="DO36" s="611"/>
      <c r="DP36" s="611"/>
      <c r="DQ36" s="611"/>
      <c r="DR36" s="611"/>
      <c r="DS36" s="611"/>
      <c r="DT36" s="611"/>
      <c r="DU36" s="611"/>
      <c r="DV36" s="612"/>
      <c r="DW36" s="615">
        <v>14.8</v>
      </c>
      <c r="DX36" s="643"/>
      <c r="DY36" s="643"/>
      <c r="DZ36" s="643"/>
      <c r="EA36" s="643"/>
      <c r="EB36" s="643"/>
      <c r="EC36" s="644"/>
    </row>
    <row r="37" spans="2:133" ht="11.25" customHeight="1" x14ac:dyDescent="0.15">
      <c r="B37" s="607" t="s">
        <v>319</v>
      </c>
      <c r="C37" s="608"/>
      <c r="D37" s="608"/>
      <c r="E37" s="608"/>
      <c r="F37" s="608"/>
      <c r="G37" s="608"/>
      <c r="H37" s="608"/>
      <c r="I37" s="608"/>
      <c r="J37" s="608"/>
      <c r="K37" s="608"/>
      <c r="L37" s="608"/>
      <c r="M37" s="608"/>
      <c r="N37" s="608"/>
      <c r="O37" s="608"/>
      <c r="P37" s="608"/>
      <c r="Q37" s="609"/>
      <c r="R37" s="610">
        <v>174999</v>
      </c>
      <c r="S37" s="611"/>
      <c r="T37" s="611"/>
      <c r="U37" s="611"/>
      <c r="V37" s="611"/>
      <c r="W37" s="611"/>
      <c r="X37" s="611"/>
      <c r="Y37" s="612"/>
      <c r="Z37" s="613">
        <v>1.1000000000000001</v>
      </c>
      <c r="AA37" s="613"/>
      <c r="AB37" s="613"/>
      <c r="AC37" s="613"/>
      <c r="AD37" s="614">
        <v>4114</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262713</v>
      </c>
      <c r="BA37" s="611"/>
      <c r="BB37" s="611"/>
      <c r="BC37" s="611"/>
      <c r="BD37" s="631"/>
      <c r="BE37" s="631"/>
      <c r="BF37" s="656"/>
      <c r="BG37" s="607" t="s">
        <v>321</v>
      </c>
      <c r="BH37" s="608"/>
      <c r="BI37" s="608"/>
      <c r="BJ37" s="608"/>
      <c r="BK37" s="608"/>
      <c r="BL37" s="608"/>
      <c r="BM37" s="608"/>
      <c r="BN37" s="608"/>
      <c r="BO37" s="608"/>
      <c r="BP37" s="608"/>
      <c r="BQ37" s="608"/>
      <c r="BR37" s="608"/>
      <c r="BS37" s="608"/>
      <c r="BT37" s="608"/>
      <c r="BU37" s="609"/>
      <c r="BV37" s="610">
        <v>-299687</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512203</v>
      </c>
      <c r="CS37" s="631"/>
      <c r="CT37" s="631"/>
      <c r="CU37" s="631"/>
      <c r="CV37" s="631"/>
      <c r="CW37" s="631"/>
      <c r="CX37" s="631"/>
      <c r="CY37" s="632"/>
      <c r="CZ37" s="615">
        <v>3.4</v>
      </c>
      <c r="DA37" s="643"/>
      <c r="DB37" s="643"/>
      <c r="DC37" s="645"/>
      <c r="DD37" s="619">
        <v>334391</v>
      </c>
      <c r="DE37" s="631"/>
      <c r="DF37" s="631"/>
      <c r="DG37" s="631"/>
      <c r="DH37" s="631"/>
      <c r="DI37" s="631"/>
      <c r="DJ37" s="631"/>
      <c r="DK37" s="632"/>
      <c r="DL37" s="619">
        <v>313729</v>
      </c>
      <c r="DM37" s="631"/>
      <c r="DN37" s="631"/>
      <c r="DO37" s="631"/>
      <c r="DP37" s="631"/>
      <c r="DQ37" s="631"/>
      <c r="DR37" s="631"/>
      <c r="DS37" s="631"/>
      <c r="DT37" s="631"/>
      <c r="DU37" s="631"/>
      <c r="DV37" s="632"/>
      <c r="DW37" s="615">
        <v>3.7</v>
      </c>
      <c r="DX37" s="643"/>
      <c r="DY37" s="643"/>
      <c r="DZ37" s="643"/>
      <c r="EA37" s="643"/>
      <c r="EB37" s="643"/>
      <c r="EC37" s="644"/>
    </row>
    <row r="38" spans="2:133" ht="11.25" customHeight="1" x14ac:dyDescent="0.15">
      <c r="B38" s="607" t="s">
        <v>323</v>
      </c>
      <c r="C38" s="608"/>
      <c r="D38" s="608"/>
      <c r="E38" s="608"/>
      <c r="F38" s="608"/>
      <c r="G38" s="608"/>
      <c r="H38" s="608"/>
      <c r="I38" s="608"/>
      <c r="J38" s="608"/>
      <c r="K38" s="608"/>
      <c r="L38" s="608"/>
      <c r="M38" s="608"/>
      <c r="N38" s="608"/>
      <c r="O38" s="608"/>
      <c r="P38" s="608"/>
      <c r="Q38" s="609"/>
      <c r="R38" s="610">
        <v>51000</v>
      </c>
      <c r="S38" s="611"/>
      <c r="T38" s="611"/>
      <c r="U38" s="611"/>
      <c r="V38" s="611"/>
      <c r="W38" s="611"/>
      <c r="X38" s="611"/>
      <c r="Y38" s="612"/>
      <c r="Z38" s="613">
        <v>0.3</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243724</v>
      </c>
      <c r="BA38" s="611"/>
      <c r="BB38" s="611"/>
      <c r="BC38" s="611"/>
      <c r="BD38" s="631"/>
      <c r="BE38" s="631"/>
      <c r="BF38" s="656"/>
      <c r="BG38" s="607" t="s">
        <v>325</v>
      </c>
      <c r="BH38" s="608"/>
      <c r="BI38" s="608"/>
      <c r="BJ38" s="608"/>
      <c r="BK38" s="608"/>
      <c r="BL38" s="608"/>
      <c r="BM38" s="608"/>
      <c r="BN38" s="608"/>
      <c r="BO38" s="608"/>
      <c r="BP38" s="608"/>
      <c r="BQ38" s="608"/>
      <c r="BR38" s="608"/>
      <c r="BS38" s="608"/>
      <c r="BT38" s="608"/>
      <c r="BU38" s="609"/>
      <c r="BV38" s="610">
        <v>4745</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1428609</v>
      </c>
      <c r="CS38" s="611"/>
      <c r="CT38" s="611"/>
      <c r="CU38" s="611"/>
      <c r="CV38" s="611"/>
      <c r="CW38" s="611"/>
      <c r="CX38" s="611"/>
      <c r="CY38" s="612"/>
      <c r="CZ38" s="615">
        <v>9.4</v>
      </c>
      <c r="DA38" s="643"/>
      <c r="DB38" s="643"/>
      <c r="DC38" s="645"/>
      <c r="DD38" s="619">
        <v>1220471</v>
      </c>
      <c r="DE38" s="611"/>
      <c r="DF38" s="611"/>
      <c r="DG38" s="611"/>
      <c r="DH38" s="611"/>
      <c r="DI38" s="611"/>
      <c r="DJ38" s="611"/>
      <c r="DK38" s="612"/>
      <c r="DL38" s="619">
        <v>854833</v>
      </c>
      <c r="DM38" s="611"/>
      <c r="DN38" s="611"/>
      <c r="DO38" s="611"/>
      <c r="DP38" s="611"/>
      <c r="DQ38" s="611"/>
      <c r="DR38" s="611"/>
      <c r="DS38" s="611"/>
      <c r="DT38" s="611"/>
      <c r="DU38" s="611"/>
      <c r="DV38" s="612"/>
      <c r="DW38" s="615">
        <v>10.199999999999999</v>
      </c>
      <c r="DX38" s="643"/>
      <c r="DY38" s="643"/>
      <c r="DZ38" s="643"/>
      <c r="EA38" s="643"/>
      <c r="EB38" s="643"/>
      <c r="EC38" s="644"/>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t="s">
        <v>122</v>
      </c>
      <c r="BA39" s="611"/>
      <c r="BB39" s="611"/>
      <c r="BC39" s="611"/>
      <c r="BD39" s="631"/>
      <c r="BE39" s="631"/>
      <c r="BF39" s="656"/>
      <c r="BG39" s="607" t="s">
        <v>329</v>
      </c>
      <c r="BH39" s="608"/>
      <c r="BI39" s="608"/>
      <c r="BJ39" s="608"/>
      <c r="BK39" s="608"/>
      <c r="BL39" s="608"/>
      <c r="BM39" s="608"/>
      <c r="BN39" s="608"/>
      <c r="BO39" s="608"/>
      <c r="BP39" s="608"/>
      <c r="BQ39" s="608"/>
      <c r="BR39" s="608"/>
      <c r="BS39" s="608"/>
      <c r="BT39" s="608"/>
      <c r="BU39" s="609"/>
      <c r="BV39" s="610">
        <v>7320</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726917</v>
      </c>
      <c r="CS39" s="631"/>
      <c r="CT39" s="631"/>
      <c r="CU39" s="631"/>
      <c r="CV39" s="631"/>
      <c r="CW39" s="631"/>
      <c r="CX39" s="631"/>
      <c r="CY39" s="632"/>
      <c r="CZ39" s="615">
        <v>4.8</v>
      </c>
      <c r="DA39" s="643"/>
      <c r="DB39" s="643"/>
      <c r="DC39" s="645"/>
      <c r="DD39" s="619">
        <v>726398</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15">
      <c r="B40" s="607" t="s">
        <v>331</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31"/>
      <c r="BE40" s="631"/>
      <c r="BF40" s="656"/>
      <c r="BG40" s="660" t="s">
        <v>333</v>
      </c>
      <c r="BH40" s="661"/>
      <c r="BI40" s="661"/>
      <c r="BJ40" s="661"/>
      <c r="BK40" s="661"/>
      <c r="BL40" s="217"/>
      <c r="BM40" s="608" t="s">
        <v>334</v>
      </c>
      <c r="BN40" s="608"/>
      <c r="BO40" s="608"/>
      <c r="BP40" s="608"/>
      <c r="BQ40" s="608"/>
      <c r="BR40" s="608"/>
      <c r="BS40" s="608"/>
      <c r="BT40" s="608"/>
      <c r="BU40" s="609"/>
      <c r="BV40" s="610">
        <v>86</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36000</v>
      </c>
      <c r="CS40" s="611"/>
      <c r="CT40" s="611"/>
      <c r="CU40" s="611"/>
      <c r="CV40" s="611"/>
      <c r="CW40" s="611"/>
      <c r="CX40" s="611"/>
      <c r="CY40" s="612"/>
      <c r="CZ40" s="615">
        <v>0.2</v>
      </c>
      <c r="DA40" s="643"/>
      <c r="DB40" s="643"/>
      <c r="DC40" s="645"/>
      <c r="DD40" s="619">
        <v>36000</v>
      </c>
      <c r="DE40" s="611"/>
      <c r="DF40" s="611"/>
      <c r="DG40" s="611"/>
      <c r="DH40" s="611"/>
      <c r="DI40" s="611"/>
      <c r="DJ40" s="611"/>
      <c r="DK40" s="612"/>
      <c r="DL40" s="619">
        <v>8571</v>
      </c>
      <c r="DM40" s="611"/>
      <c r="DN40" s="611"/>
      <c r="DO40" s="611"/>
      <c r="DP40" s="611"/>
      <c r="DQ40" s="611"/>
      <c r="DR40" s="611"/>
      <c r="DS40" s="611"/>
      <c r="DT40" s="611"/>
      <c r="DU40" s="611"/>
      <c r="DV40" s="612"/>
      <c r="DW40" s="615">
        <v>0.1</v>
      </c>
      <c r="DX40" s="643"/>
      <c r="DY40" s="643"/>
      <c r="DZ40" s="643"/>
      <c r="EA40" s="643"/>
      <c r="EB40" s="643"/>
      <c r="EC40" s="644"/>
    </row>
    <row r="41" spans="2:133" ht="11.25" customHeight="1" x14ac:dyDescent="0.15">
      <c r="B41" s="633" t="s">
        <v>336</v>
      </c>
      <c r="C41" s="634"/>
      <c r="D41" s="634"/>
      <c r="E41" s="634"/>
      <c r="F41" s="634"/>
      <c r="G41" s="634"/>
      <c r="H41" s="634"/>
      <c r="I41" s="634"/>
      <c r="J41" s="634"/>
      <c r="K41" s="634"/>
      <c r="L41" s="634"/>
      <c r="M41" s="634"/>
      <c r="N41" s="634"/>
      <c r="O41" s="634"/>
      <c r="P41" s="634"/>
      <c r="Q41" s="635"/>
      <c r="R41" s="682">
        <v>15643325</v>
      </c>
      <c r="S41" s="683"/>
      <c r="T41" s="683"/>
      <c r="U41" s="683"/>
      <c r="V41" s="683"/>
      <c r="W41" s="683"/>
      <c r="X41" s="683"/>
      <c r="Y41" s="687"/>
      <c r="Z41" s="688">
        <v>100</v>
      </c>
      <c r="AA41" s="688"/>
      <c r="AB41" s="688"/>
      <c r="AC41" s="688"/>
      <c r="AD41" s="689">
        <v>8420027</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539946</v>
      </c>
      <c r="BA41" s="611"/>
      <c r="BB41" s="611"/>
      <c r="BC41" s="611"/>
      <c r="BD41" s="631"/>
      <c r="BE41" s="631"/>
      <c r="BF41" s="656"/>
      <c r="BG41" s="660"/>
      <c r="BH41" s="661"/>
      <c r="BI41" s="661"/>
      <c r="BJ41" s="661"/>
      <c r="BK41" s="661"/>
      <c r="BL41" s="217"/>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888663</v>
      </c>
      <c r="BA42" s="683"/>
      <c r="BB42" s="683"/>
      <c r="BC42" s="683"/>
      <c r="BD42" s="669"/>
      <c r="BE42" s="669"/>
      <c r="BF42" s="671"/>
      <c r="BG42" s="662"/>
      <c r="BH42" s="663"/>
      <c r="BI42" s="663"/>
      <c r="BJ42" s="663"/>
      <c r="BK42" s="663"/>
      <c r="BL42" s="218"/>
      <c r="BM42" s="634" t="s">
        <v>341</v>
      </c>
      <c r="BN42" s="634"/>
      <c r="BO42" s="634"/>
      <c r="BP42" s="634"/>
      <c r="BQ42" s="634"/>
      <c r="BR42" s="634"/>
      <c r="BS42" s="634"/>
      <c r="BT42" s="634"/>
      <c r="BU42" s="635"/>
      <c r="BV42" s="682">
        <v>321</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1015572</v>
      </c>
      <c r="CS42" s="631"/>
      <c r="CT42" s="631"/>
      <c r="CU42" s="631"/>
      <c r="CV42" s="631"/>
      <c r="CW42" s="631"/>
      <c r="CX42" s="631"/>
      <c r="CY42" s="632"/>
      <c r="CZ42" s="615">
        <v>6.7</v>
      </c>
      <c r="DA42" s="643"/>
      <c r="DB42" s="643"/>
      <c r="DC42" s="645"/>
      <c r="DD42" s="619">
        <v>444532</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11915</v>
      </c>
      <c r="CS43" s="631"/>
      <c r="CT43" s="631"/>
      <c r="CU43" s="631"/>
      <c r="CV43" s="631"/>
      <c r="CW43" s="631"/>
      <c r="CX43" s="631"/>
      <c r="CY43" s="632"/>
      <c r="CZ43" s="615">
        <v>0.1</v>
      </c>
      <c r="DA43" s="643"/>
      <c r="DB43" s="643"/>
      <c r="DC43" s="645"/>
      <c r="DD43" s="619">
        <v>11915</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1015572</v>
      </c>
      <c r="CS44" s="611"/>
      <c r="CT44" s="611"/>
      <c r="CU44" s="611"/>
      <c r="CV44" s="611"/>
      <c r="CW44" s="611"/>
      <c r="CX44" s="611"/>
      <c r="CY44" s="612"/>
      <c r="CZ44" s="615">
        <v>6.7</v>
      </c>
      <c r="DA44" s="616"/>
      <c r="DB44" s="616"/>
      <c r="DC44" s="622"/>
      <c r="DD44" s="619">
        <v>444532</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145656</v>
      </c>
      <c r="CS45" s="631"/>
      <c r="CT45" s="631"/>
      <c r="CU45" s="631"/>
      <c r="CV45" s="631"/>
      <c r="CW45" s="631"/>
      <c r="CX45" s="631"/>
      <c r="CY45" s="632"/>
      <c r="CZ45" s="615">
        <v>1</v>
      </c>
      <c r="DA45" s="643"/>
      <c r="DB45" s="643"/>
      <c r="DC45" s="645"/>
      <c r="DD45" s="619">
        <v>8724</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869916</v>
      </c>
      <c r="CS46" s="611"/>
      <c r="CT46" s="611"/>
      <c r="CU46" s="611"/>
      <c r="CV46" s="611"/>
      <c r="CW46" s="611"/>
      <c r="CX46" s="611"/>
      <c r="CY46" s="612"/>
      <c r="CZ46" s="615">
        <v>5.7</v>
      </c>
      <c r="DA46" s="616"/>
      <c r="DB46" s="616"/>
      <c r="DC46" s="622"/>
      <c r="DD46" s="619">
        <v>435808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t="s">
        <v>122</v>
      </c>
      <c r="CS47" s="631"/>
      <c r="CT47" s="631"/>
      <c r="CU47" s="631"/>
      <c r="CV47" s="631"/>
      <c r="CW47" s="631"/>
      <c r="CX47" s="631"/>
      <c r="CY47" s="632"/>
      <c r="CZ47" s="615" t="s">
        <v>122</v>
      </c>
      <c r="DA47" s="643"/>
      <c r="DB47" s="643"/>
      <c r="DC47" s="645"/>
      <c r="DD47" s="619" t="s">
        <v>122</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352</v>
      </c>
      <c r="CE49" s="634"/>
      <c r="CF49" s="634"/>
      <c r="CG49" s="634"/>
      <c r="CH49" s="634"/>
      <c r="CI49" s="634"/>
      <c r="CJ49" s="634"/>
      <c r="CK49" s="634"/>
      <c r="CL49" s="634"/>
      <c r="CM49" s="634"/>
      <c r="CN49" s="634"/>
      <c r="CO49" s="634"/>
      <c r="CP49" s="634"/>
      <c r="CQ49" s="635"/>
      <c r="CR49" s="682">
        <v>15220330</v>
      </c>
      <c r="CS49" s="669"/>
      <c r="CT49" s="669"/>
      <c r="CU49" s="669"/>
      <c r="CV49" s="669"/>
      <c r="CW49" s="669"/>
      <c r="CX49" s="669"/>
      <c r="CY49" s="698"/>
      <c r="CZ49" s="690">
        <v>100</v>
      </c>
      <c r="DA49" s="699"/>
      <c r="DB49" s="699"/>
      <c r="DC49" s="700"/>
      <c r="DD49" s="701">
        <v>10577496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W8QL/Ghg/s16sjbUG/cD84/ixlpOKf0vgCnHtzcbuVhrKMMa7jCB+cmjQrxI+zl7LKIscGXoXWBZ979MHdhAlg==" saltValue="dmcS6OVfVtihAJQrjDpY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8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375</v>
      </c>
      <c r="C7" s="737"/>
      <c r="D7" s="737"/>
      <c r="E7" s="737"/>
      <c r="F7" s="737"/>
      <c r="G7" s="737"/>
      <c r="H7" s="737"/>
      <c r="I7" s="737"/>
      <c r="J7" s="737"/>
      <c r="K7" s="737"/>
      <c r="L7" s="737"/>
      <c r="M7" s="737"/>
      <c r="N7" s="737"/>
      <c r="O7" s="737"/>
      <c r="P7" s="738"/>
      <c r="Q7" s="739">
        <v>15521</v>
      </c>
      <c r="R7" s="740"/>
      <c r="S7" s="740"/>
      <c r="T7" s="740"/>
      <c r="U7" s="740"/>
      <c r="V7" s="740">
        <v>15135</v>
      </c>
      <c r="W7" s="740"/>
      <c r="X7" s="740"/>
      <c r="Y7" s="740"/>
      <c r="Z7" s="740"/>
      <c r="AA7" s="740">
        <v>386</v>
      </c>
      <c r="AB7" s="740"/>
      <c r="AC7" s="740"/>
      <c r="AD7" s="740"/>
      <c r="AE7" s="741"/>
      <c r="AF7" s="742">
        <v>386</v>
      </c>
      <c r="AG7" s="743"/>
      <c r="AH7" s="743"/>
      <c r="AI7" s="743"/>
      <c r="AJ7" s="744"/>
      <c r="AK7" s="745">
        <v>531</v>
      </c>
      <c r="AL7" s="746"/>
      <c r="AM7" s="746"/>
      <c r="AN7" s="746"/>
      <c r="AO7" s="746"/>
      <c r="AP7" s="746">
        <v>3156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559</v>
      </c>
      <c r="BT7" s="734"/>
      <c r="BU7" s="734"/>
      <c r="BV7" s="734"/>
      <c r="BW7" s="734"/>
      <c r="BX7" s="734"/>
      <c r="BY7" s="734"/>
      <c r="BZ7" s="734"/>
      <c r="CA7" s="734"/>
      <c r="CB7" s="734"/>
      <c r="CC7" s="734"/>
      <c r="CD7" s="734"/>
      <c r="CE7" s="734"/>
      <c r="CF7" s="734"/>
      <c r="CG7" s="749"/>
      <c r="CH7" s="730">
        <v>1</v>
      </c>
      <c r="CI7" s="731"/>
      <c r="CJ7" s="731"/>
      <c r="CK7" s="731"/>
      <c r="CL7" s="732"/>
      <c r="CM7" s="730">
        <v>22</v>
      </c>
      <c r="CN7" s="731"/>
      <c r="CO7" s="731"/>
      <c r="CP7" s="731"/>
      <c r="CQ7" s="732"/>
      <c r="CR7" s="730">
        <v>10</v>
      </c>
      <c r="CS7" s="731"/>
      <c r="CT7" s="731"/>
      <c r="CU7" s="731"/>
      <c r="CV7" s="732"/>
      <c r="CW7" s="730">
        <v>2</v>
      </c>
      <c r="CX7" s="731"/>
      <c r="CY7" s="731"/>
      <c r="CZ7" s="731"/>
      <c r="DA7" s="732"/>
      <c r="DB7" s="730" t="s">
        <v>546</v>
      </c>
      <c r="DC7" s="731"/>
      <c r="DD7" s="731"/>
      <c r="DE7" s="731"/>
      <c r="DF7" s="732"/>
      <c r="DG7" s="730">
        <v>729</v>
      </c>
      <c r="DH7" s="731"/>
      <c r="DI7" s="731"/>
      <c r="DJ7" s="731"/>
      <c r="DK7" s="732"/>
      <c r="DL7" s="730" t="s">
        <v>546</v>
      </c>
      <c r="DM7" s="731"/>
      <c r="DN7" s="731"/>
      <c r="DO7" s="731"/>
      <c r="DP7" s="732"/>
      <c r="DQ7" s="730" t="s">
        <v>546</v>
      </c>
      <c r="DR7" s="731"/>
      <c r="DS7" s="731"/>
      <c r="DT7" s="731"/>
      <c r="DU7" s="732"/>
      <c r="DV7" s="733"/>
      <c r="DW7" s="734"/>
      <c r="DX7" s="734"/>
      <c r="DY7" s="734"/>
      <c r="DZ7" s="735"/>
      <c r="EA7" s="228"/>
    </row>
    <row r="8" spans="1:131" s="229" customFormat="1" ht="26.25" customHeight="1" x14ac:dyDescent="0.15">
      <c r="A8" s="232">
        <v>2</v>
      </c>
      <c r="B8" s="767" t="s">
        <v>376</v>
      </c>
      <c r="C8" s="768"/>
      <c r="D8" s="768"/>
      <c r="E8" s="768"/>
      <c r="F8" s="768"/>
      <c r="G8" s="768"/>
      <c r="H8" s="768"/>
      <c r="I8" s="768"/>
      <c r="J8" s="768"/>
      <c r="K8" s="768"/>
      <c r="L8" s="768"/>
      <c r="M8" s="768"/>
      <c r="N8" s="768"/>
      <c r="O8" s="768"/>
      <c r="P8" s="769"/>
      <c r="Q8" s="770">
        <v>528</v>
      </c>
      <c r="R8" s="771"/>
      <c r="S8" s="771"/>
      <c r="T8" s="771"/>
      <c r="U8" s="771"/>
      <c r="V8" s="771">
        <v>491</v>
      </c>
      <c r="W8" s="771"/>
      <c r="X8" s="771"/>
      <c r="Y8" s="771"/>
      <c r="Z8" s="771"/>
      <c r="AA8" s="771">
        <v>37</v>
      </c>
      <c r="AB8" s="771"/>
      <c r="AC8" s="771"/>
      <c r="AD8" s="771"/>
      <c r="AE8" s="772"/>
      <c r="AF8" s="773">
        <v>37</v>
      </c>
      <c r="AG8" s="774"/>
      <c r="AH8" s="774"/>
      <c r="AI8" s="774"/>
      <c r="AJ8" s="775"/>
      <c r="AK8" s="756">
        <v>406</v>
      </c>
      <c r="AL8" s="757"/>
      <c r="AM8" s="757"/>
      <c r="AN8" s="757"/>
      <c r="AO8" s="757"/>
      <c r="AP8" s="757">
        <v>4188</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378</v>
      </c>
      <c r="B23" s="776" t="s">
        <v>379</v>
      </c>
      <c r="C23" s="777"/>
      <c r="D23" s="777"/>
      <c r="E23" s="777"/>
      <c r="F23" s="777"/>
      <c r="G23" s="777"/>
      <c r="H23" s="777"/>
      <c r="I23" s="777"/>
      <c r="J23" s="777"/>
      <c r="K23" s="777"/>
      <c r="L23" s="777"/>
      <c r="M23" s="777"/>
      <c r="N23" s="777"/>
      <c r="O23" s="777"/>
      <c r="P23" s="778"/>
      <c r="Q23" s="779">
        <v>15643</v>
      </c>
      <c r="R23" s="780"/>
      <c r="S23" s="780"/>
      <c r="T23" s="780"/>
      <c r="U23" s="780"/>
      <c r="V23" s="780">
        <v>15220</v>
      </c>
      <c r="W23" s="780"/>
      <c r="X23" s="780"/>
      <c r="Y23" s="780"/>
      <c r="Z23" s="780"/>
      <c r="AA23" s="780">
        <v>423</v>
      </c>
      <c r="AB23" s="780"/>
      <c r="AC23" s="780"/>
      <c r="AD23" s="780"/>
      <c r="AE23" s="781"/>
      <c r="AF23" s="782">
        <v>423</v>
      </c>
      <c r="AG23" s="780"/>
      <c r="AH23" s="780"/>
      <c r="AI23" s="780"/>
      <c r="AJ23" s="783"/>
      <c r="AK23" s="784"/>
      <c r="AL23" s="785"/>
      <c r="AM23" s="785"/>
      <c r="AN23" s="785"/>
      <c r="AO23" s="785"/>
      <c r="AP23" s="780">
        <v>7344</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390</v>
      </c>
      <c r="C28" s="737"/>
      <c r="D28" s="737"/>
      <c r="E28" s="737"/>
      <c r="F28" s="737"/>
      <c r="G28" s="737"/>
      <c r="H28" s="737"/>
      <c r="I28" s="737"/>
      <c r="J28" s="737"/>
      <c r="K28" s="737"/>
      <c r="L28" s="737"/>
      <c r="M28" s="737"/>
      <c r="N28" s="737"/>
      <c r="O28" s="737"/>
      <c r="P28" s="738"/>
      <c r="Q28" s="809">
        <v>3645</v>
      </c>
      <c r="R28" s="810"/>
      <c r="S28" s="810"/>
      <c r="T28" s="810"/>
      <c r="U28" s="810"/>
      <c r="V28" s="810">
        <v>3610</v>
      </c>
      <c r="W28" s="810"/>
      <c r="X28" s="810"/>
      <c r="Y28" s="810"/>
      <c r="Z28" s="810"/>
      <c r="AA28" s="810">
        <v>34</v>
      </c>
      <c r="AB28" s="810"/>
      <c r="AC28" s="810"/>
      <c r="AD28" s="810"/>
      <c r="AE28" s="811"/>
      <c r="AF28" s="812">
        <v>34</v>
      </c>
      <c r="AG28" s="810"/>
      <c r="AH28" s="810"/>
      <c r="AI28" s="810"/>
      <c r="AJ28" s="813"/>
      <c r="AK28" s="814">
        <v>540</v>
      </c>
      <c r="AL28" s="815"/>
      <c r="AM28" s="815"/>
      <c r="AN28" s="815"/>
      <c r="AO28" s="815"/>
      <c r="AP28" s="815" t="s">
        <v>546</v>
      </c>
      <c r="AQ28" s="815"/>
      <c r="AR28" s="815"/>
      <c r="AS28" s="815"/>
      <c r="AT28" s="815"/>
      <c r="AU28" s="815" t="s">
        <v>546</v>
      </c>
      <c r="AV28" s="815"/>
      <c r="AW28" s="815"/>
      <c r="AX28" s="815"/>
      <c r="AY28" s="815"/>
      <c r="AZ28" s="816" t="s">
        <v>546</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391</v>
      </c>
      <c r="C29" s="768"/>
      <c r="D29" s="768"/>
      <c r="E29" s="768"/>
      <c r="F29" s="768"/>
      <c r="G29" s="768"/>
      <c r="H29" s="768"/>
      <c r="I29" s="768"/>
      <c r="J29" s="768"/>
      <c r="K29" s="768"/>
      <c r="L29" s="768"/>
      <c r="M29" s="768"/>
      <c r="N29" s="768"/>
      <c r="O29" s="768"/>
      <c r="P29" s="769"/>
      <c r="Q29" s="770">
        <v>2737</v>
      </c>
      <c r="R29" s="771"/>
      <c r="S29" s="771"/>
      <c r="T29" s="771"/>
      <c r="U29" s="771"/>
      <c r="V29" s="771">
        <v>2736</v>
      </c>
      <c r="W29" s="771"/>
      <c r="X29" s="771"/>
      <c r="Y29" s="771"/>
      <c r="Z29" s="771"/>
      <c r="AA29" s="771">
        <v>1</v>
      </c>
      <c r="AB29" s="771"/>
      <c r="AC29" s="771"/>
      <c r="AD29" s="771"/>
      <c r="AE29" s="772"/>
      <c r="AF29" s="773">
        <v>1</v>
      </c>
      <c r="AG29" s="774"/>
      <c r="AH29" s="774"/>
      <c r="AI29" s="774"/>
      <c r="AJ29" s="775"/>
      <c r="AK29" s="821">
        <v>117</v>
      </c>
      <c r="AL29" s="817"/>
      <c r="AM29" s="817"/>
      <c r="AN29" s="817"/>
      <c r="AO29" s="817"/>
      <c r="AP29" s="817" t="s">
        <v>546</v>
      </c>
      <c r="AQ29" s="817"/>
      <c r="AR29" s="817"/>
      <c r="AS29" s="817"/>
      <c r="AT29" s="817"/>
      <c r="AU29" s="817" t="s">
        <v>546</v>
      </c>
      <c r="AV29" s="817"/>
      <c r="AW29" s="817"/>
      <c r="AX29" s="817"/>
      <c r="AY29" s="817"/>
      <c r="AZ29" s="818" t="s">
        <v>546</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392</v>
      </c>
      <c r="C30" s="768"/>
      <c r="D30" s="768"/>
      <c r="E30" s="768"/>
      <c r="F30" s="768"/>
      <c r="G30" s="768"/>
      <c r="H30" s="768"/>
      <c r="I30" s="768"/>
      <c r="J30" s="768"/>
      <c r="K30" s="768"/>
      <c r="L30" s="768"/>
      <c r="M30" s="768"/>
      <c r="N30" s="768"/>
      <c r="O30" s="768"/>
      <c r="P30" s="769"/>
      <c r="Q30" s="770">
        <v>577</v>
      </c>
      <c r="R30" s="771"/>
      <c r="S30" s="771"/>
      <c r="T30" s="771"/>
      <c r="U30" s="771"/>
      <c r="V30" s="771">
        <v>565</v>
      </c>
      <c r="W30" s="771"/>
      <c r="X30" s="771"/>
      <c r="Y30" s="771"/>
      <c r="Z30" s="771"/>
      <c r="AA30" s="771">
        <v>12</v>
      </c>
      <c r="AB30" s="771"/>
      <c r="AC30" s="771"/>
      <c r="AD30" s="771"/>
      <c r="AE30" s="772"/>
      <c r="AF30" s="773">
        <v>12</v>
      </c>
      <c r="AG30" s="774"/>
      <c r="AH30" s="774"/>
      <c r="AI30" s="774"/>
      <c r="AJ30" s="775"/>
      <c r="AK30" s="821">
        <v>100</v>
      </c>
      <c r="AL30" s="817"/>
      <c r="AM30" s="817"/>
      <c r="AN30" s="817"/>
      <c r="AO30" s="817"/>
      <c r="AP30" s="817" t="s">
        <v>546</v>
      </c>
      <c r="AQ30" s="817"/>
      <c r="AR30" s="817"/>
      <c r="AS30" s="817"/>
      <c r="AT30" s="817"/>
      <c r="AU30" s="817" t="s">
        <v>546</v>
      </c>
      <c r="AV30" s="817"/>
      <c r="AW30" s="817"/>
      <c r="AX30" s="817"/>
      <c r="AY30" s="817"/>
      <c r="AZ30" s="818" t="s">
        <v>546</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393</v>
      </c>
      <c r="C31" s="768"/>
      <c r="D31" s="768"/>
      <c r="E31" s="768"/>
      <c r="F31" s="768"/>
      <c r="G31" s="768"/>
      <c r="H31" s="768"/>
      <c r="I31" s="768"/>
      <c r="J31" s="768"/>
      <c r="K31" s="768"/>
      <c r="L31" s="768"/>
      <c r="M31" s="768"/>
      <c r="N31" s="768"/>
      <c r="O31" s="768"/>
      <c r="P31" s="769"/>
      <c r="Q31" s="770">
        <v>1126</v>
      </c>
      <c r="R31" s="771"/>
      <c r="S31" s="771"/>
      <c r="T31" s="771"/>
      <c r="U31" s="771"/>
      <c r="V31" s="771">
        <v>1064</v>
      </c>
      <c r="W31" s="771"/>
      <c r="X31" s="771"/>
      <c r="Y31" s="771"/>
      <c r="Z31" s="771"/>
      <c r="AA31" s="771">
        <v>61</v>
      </c>
      <c r="AB31" s="771"/>
      <c r="AC31" s="771"/>
      <c r="AD31" s="771"/>
      <c r="AE31" s="772"/>
      <c r="AF31" s="773">
        <v>335</v>
      </c>
      <c r="AG31" s="774"/>
      <c r="AH31" s="774"/>
      <c r="AI31" s="774"/>
      <c r="AJ31" s="775"/>
      <c r="AK31" s="821">
        <v>263</v>
      </c>
      <c r="AL31" s="817"/>
      <c r="AM31" s="817"/>
      <c r="AN31" s="817"/>
      <c r="AO31" s="817"/>
      <c r="AP31" s="817">
        <v>2404</v>
      </c>
      <c r="AQ31" s="817"/>
      <c r="AR31" s="817"/>
      <c r="AS31" s="817"/>
      <c r="AT31" s="817"/>
      <c r="AU31" s="817">
        <v>1308</v>
      </c>
      <c r="AV31" s="817"/>
      <c r="AW31" s="817"/>
      <c r="AX31" s="817"/>
      <c r="AY31" s="817"/>
      <c r="AZ31" s="818" t="s">
        <v>546</v>
      </c>
      <c r="BA31" s="818"/>
      <c r="BB31" s="818"/>
      <c r="BC31" s="818"/>
      <c r="BD31" s="818"/>
      <c r="BE31" s="819" t="s">
        <v>394</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378</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382</v>
      </c>
      <c r="AG63" s="831"/>
      <c r="AH63" s="831"/>
      <c r="AI63" s="831"/>
      <c r="AJ63" s="832"/>
      <c r="AK63" s="833"/>
      <c r="AL63" s="828"/>
      <c r="AM63" s="828"/>
      <c r="AN63" s="828"/>
      <c r="AO63" s="828"/>
      <c r="AP63" s="831">
        <v>2404</v>
      </c>
      <c r="AQ63" s="831"/>
      <c r="AR63" s="831"/>
      <c r="AS63" s="831"/>
      <c r="AT63" s="831"/>
      <c r="AU63" s="831">
        <v>1308</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399</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547</v>
      </c>
      <c r="C68" s="857"/>
      <c r="D68" s="857"/>
      <c r="E68" s="857"/>
      <c r="F68" s="857"/>
      <c r="G68" s="857"/>
      <c r="H68" s="857"/>
      <c r="I68" s="857"/>
      <c r="J68" s="857"/>
      <c r="K68" s="857"/>
      <c r="L68" s="857"/>
      <c r="M68" s="857"/>
      <c r="N68" s="857"/>
      <c r="O68" s="857"/>
      <c r="P68" s="858"/>
      <c r="Q68" s="859">
        <v>7321</v>
      </c>
      <c r="R68" s="853"/>
      <c r="S68" s="853"/>
      <c r="T68" s="853"/>
      <c r="U68" s="853"/>
      <c r="V68" s="853">
        <v>8768</v>
      </c>
      <c r="W68" s="853"/>
      <c r="X68" s="853"/>
      <c r="Y68" s="853"/>
      <c r="Z68" s="853"/>
      <c r="AA68" s="853">
        <v>-1447</v>
      </c>
      <c r="AB68" s="853"/>
      <c r="AC68" s="853"/>
      <c r="AD68" s="853"/>
      <c r="AE68" s="853"/>
      <c r="AF68" s="853">
        <v>4144</v>
      </c>
      <c r="AG68" s="853"/>
      <c r="AH68" s="853"/>
      <c r="AI68" s="853"/>
      <c r="AJ68" s="853"/>
      <c r="AK68" s="853">
        <v>1093</v>
      </c>
      <c r="AL68" s="853"/>
      <c r="AM68" s="853"/>
      <c r="AN68" s="853"/>
      <c r="AO68" s="853"/>
      <c r="AP68" s="853">
        <v>7723</v>
      </c>
      <c r="AQ68" s="853"/>
      <c r="AR68" s="853"/>
      <c r="AS68" s="853"/>
      <c r="AT68" s="853"/>
      <c r="AU68" s="853">
        <v>826</v>
      </c>
      <c r="AV68" s="853"/>
      <c r="AW68" s="853"/>
      <c r="AX68" s="853"/>
      <c r="AY68" s="853"/>
      <c r="AZ68" s="854" t="s">
        <v>558</v>
      </c>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548</v>
      </c>
      <c r="C69" s="861"/>
      <c r="D69" s="861"/>
      <c r="E69" s="861"/>
      <c r="F69" s="861"/>
      <c r="G69" s="861"/>
      <c r="H69" s="861"/>
      <c r="I69" s="861"/>
      <c r="J69" s="861"/>
      <c r="K69" s="861"/>
      <c r="L69" s="861"/>
      <c r="M69" s="861"/>
      <c r="N69" s="861"/>
      <c r="O69" s="861"/>
      <c r="P69" s="862"/>
      <c r="Q69" s="863">
        <v>9878</v>
      </c>
      <c r="R69" s="817"/>
      <c r="S69" s="817"/>
      <c r="T69" s="817"/>
      <c r="U69" s="817"/>
      <c r="V69" s="817">
        <v>9787</v>
      </c>
      <c r="W69" s="817"/>
      <c r="X69" s="817"/>
      <c r="Y69" s="817"/>
      <c r="Z69" s="817"/>
      <c r="AA69" s="817">
        <v>92</v>
      </c>
      <c r="AB69" s="817"/>
      <c r="AC69" s="817"/>
      <c r="AD69" s="817"/>
      <c r="AE69" s="817"/>
      <c r="AF69" s="817">
        <v>92</v>
      </c>
      <c r="AG69" s="817"/>
      <c r="AH69" s="817"/>
      <c r="AI69" s="817"/>
      <c r="AJ69" s="817"/>
      <c r="AK69" s="817">
        <v>5083</v>
      </c>
      <c r="AL69" s="817"/>
      <c r="AM69" s="817"/>
      <c r="AN69" s="817"/>
      <c r="AO69" s="817"/>
      <c r="AP69" s="817" t="s">
        <v>546</v>
      </c>
      <c r="AQ69" s="817"/>
      <c r="AR69" s="817"/>
      <c r="AS69" s="817"/>
      <c r="AT69" s="817"/>
      <c r="AU69" s="817" t="s">
        <v>546</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549</v>
      </c>
      <c r="C70" s="861"/>
      <c r="D70" s="861"/>
      <c r="E70" s="861"/>
      <c r="F70" s="861"/>
      <c r="G70" s="861"/>
      <c r="H70" s="861"/>
      <c r="I70" s="861"/>
      <c r="J70" s="861"/>
      <c r="K70" s="861"/>
      <c r="L70" s="861"/>
      <c r="M70" s="861"/>
      <c r="N70" s="861"/>
      <c r="O70" s="861"/>
      <c r="P70" s="862"/>
      <c r="Q70" s="863">
        <v>1600855</v>
      </c>
      <c r="R70" s="817"/>
      <c r="S70" s="817"/>
      <c r="T70" s="817"/>
      <c r="U70" s="817"/>
      <c r="V70" s="817">
        <v>1567252</v>
      </c>
      <c r="W70" s="817"/>
      <c r="X70" s="817"/>
      <c r="Y70" s="817"/>
      <c r="Z70" s="817"/>
      <c r="AA70" s="817">
        <v>33603</v>
      </c>
      <c r="AB70" s="817"/>
      <c r="AC70" s="817"/>
      <c r="AD70" s="817"/>
      <c r="AE70" s="817"/>
      <c r="AF70" s="817">
        <v>33603</v>
      </c>
      <c r="AG70" s="817"/>
      <c r="AH70" s="817"/>
      <c r="AI70" s="817"/>
      <c r="AJ70" s="817"/>
      <c r="AK70" s="817">
        <v>22693</v>
      </c>
      <c r="AL70" s="817"/>
      <c r="AM70" s="817"/>
      <c r="AN70" s="817"/>
      <c r="AO70" s="817"/>
      <c r="AP70" s="817" t="s">
        <v>546</v>
      </c>
      <c r="AQ70" s="817"/>
      <c r="AR70" s="817"/>
      <c r="AS70" s="817"/>
      <c r="AT70" s="817"/>
      <c r="AU70" s="817" t="s">
        <v>546</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550</v>
      </c>
      <c r="C71" s="861"/>
      <c r="D71" s="861"/>
      <c r="E71" s="861"/>
      <c r="F71" s="861"/>
      <c r="G71" s="861"/>
      <c r="H71" s="861"/>
      <c r="I71" s="861"/>
      <c r="J71" s="861"/>
      <c r="K71" s="861"/>
      <c r="L71" s="861"/>
      <c r="M71" s="861"/>
      <c r="N71" s="861"/>
      <c r="O71" s="861"/>
      <c r="P71" s="862"/>
      <c r="Q71" s="863">
        <v>9022</v>
      </c>
      <c r="R71" s="817"/>
      <c r="S71" s="817"/>
      <c r="T71" s="817"/>
      <c r="U71" s="817"/>
      <c r="V71" s="817">
        <v>8620</v>
      </c>
      <c r="W71" s="817"/>
      <c r="X71" s="817"/>
      <c r="Y71" s="817"/>
      <c r="Z71" s="817"/>
      <c r="AA71" s="817">
        <v>402</v>
      </c>
      <c r="AB71" s="817"/>
      <c r="AC71" s="817"/>
      <c r="AD71" s="817"/>
      <c r="AE71" s="817"/>
      <c r="AF71" s="817">
        <v>402</v>
      </c>
      <c r="AG71" s="817"/>
      <c r="AH71" s="817"/>
      <c r="AI71" s="817"/>
      <c r="AJ71" s="817"/>
      <c r="AK71" s="817" t="s">
        <v>546</v>
      </c>
      <c r="AL71" s="817"/>
      <c r="AM71" s="817"/>
      <c r="AN71" s="817"/>
      <c r="AO71" s="817"/>
      <c r="AP71" s="817">
        <v>158</v>
      </c>
      <c r="AQ71" s="817"/>
      <c r="AR71" s="817"/>
      <c r="AS71" s="817"/>
      <c r="AT71" s="817"/>
      <c r="AU71" s="817">
        <v>2</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551</v>
      </c>
      <c r="C72" s="861"/>
      <c r="D72" s="861"/>
      <c r="E72" s="861"/>
      <c r="F72" s="861"/>
      <c r="G72" s="861"/>
      <c r="H72" s="861"/>
      <c r="I72" s="861"/>
      <c r="J72" s="861"/>
      <c r="K72" s="861"/>
      <c r="L72" s="861"/>
      <c r="M72" s="861"/>
      <c r="N72" s="861"/>
      <c r="O72" s="861"/>
      <c r="P72" s="862"/>
      <c r="Q72" s="863">
        <v>407</v>
      </c>
      <c r="R72" s="817"/>
      <c r="S72" s="817"/>
      <c r="T72" s="817"/>
      <c r="U72" s="817"/>
      <c r="V72" s="817">
        <v>364</v>
      </c>
      <c r="W72" s="817"/>
      <c r="X72" s="817"/>
      <c r="Y72" s="817"/>
      <c r="Z72" s="817"/>
      <c r="AA72" s="817">
        <v>44</v>
      </c>
      <c r="AB72" s="817"/>
      <c r="AC72" s="817"/>
      <c r="AD72" s="817"/>
      <c r="AE72" s="817"/>
      <c r="AF72" s="817">
        <v>44</v>
      </c>
      <c r="AG72" s="817"/>
      <c r="AH72" s="817"/>
      <c r="AI72" s="817"/>
      <c r="AJ72" s="817"/>
      <c r="AK72" s="817" t="s">
        <v>546</v>
      </c>
      <c r="AL72" s="817"/>
      <c r="AM72" s="817"/>
      <c r="AN72" s="817"/>
      <c r="AO72" s="817"/>
      <c r="AP72" s="817" t="s">
        <v>546</v>
      </c>
      <c r="AQ72" s="817"/>
      <c r="AR72" s="817"/>
      <c r="AS72" s="817"/>
      <c r="AT72" s="817"/>
      <c r="AU72" s="817" t="s">
        <v>546</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552</v>
      </c>
      <c r="C73" s="861"/>
      <c r="D73" s="861"/>
      <c r="E73" s="861"/>
      <c r="F73" s="861"/>
      <c r="G73" s="861"/>
      <c r="H73" s="861"/>
      <c r="I73" s="861"/>
      <c r="J73" s="861"/>
      <c r="K73" s="861"/>
      <c r="L73" s="861"/>
      <c r="M73" s="861"/>
      <c r="N73" s="861"/>
      <c r="O73" s="861"/>
      <c r="P73" s="862"/>
      <c r="Q73" s="863">
        <v>2065</v>
      </c>
      <c r="R73" s="817"/>
      <c r="S73" s="817"/>
      <c r="T73" s="817"/>
      <c r="U73" s="817"/>
      <c r="V73" s="817">
        <v>1836</v>
      </c>
      <c r="W73" s="817"/>
      <c r="X73" s="817"/>
      <c r="Y73" s="817"/>
      <c r="Z73" s="817"/>
      <c r="AA73" s="817">
        <v>229</v>
      </c>
      <c r="AB73" s="817"/>
      <c r="AC73" s="817"/>
      <c r="AD73" s="817"/>
      <c r="AE73" s="817"/>
      <c r="AF73" s="817">
        <v>229</v>
      </c>
      <c r="AG73" s="817"/>
      <c r="AH73" s="817"/>
      <c r="AI73" s="817"/>
      <c r="AJ73" s="817"/>
      <c r="AK73" s="817" t="s">
        <v>546</v>
      </c>
      <c r="AL73" s="817"/>
      <c r="AM73" s="817"/>
      <c r="AN73" s="817"/>
      <c r="AO73" s="817"/>
      <c r="AP73" s="817">
        <v>540</v>
      </c>
      <c r="AQ73" s="817"/>
      <c r="AR73" s="817"/>
      <c r="AS73" s="817"/>
      <c r="AT73" s="817"/>
      <c r="AU73" s="817">
        <v>64</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553</v>
      </c>
      <c r="C74" s="861"/>
      <c r="D74" s="861"/>
      <c r="E74" s="861"/>
      <c r="F74" s="861"/>
      <c r="G74" s="861"/>
      <c r="H74" s="861"/>
      <c r="I74" s="861"/>
      <c r="J74" s="861"/>
      <c r="K74" s="861"/>
      <c r="L74" s="861"/>
      <c r="M74" s="861"/>
      <c r="N74" s="861"/>
      <c r="O74" s="861"/>
      <c r="P74" s="862"/>
      <c r="Q74" s="863">
        <v>422</v>
      </c>
      <c r="R74" s="817"/>
      <c r="S74" s="817"/>
      <c r="T74" s="817"/>
      <c r="U74" s="817"/>
      <c r="V74" s="817">
        <v>404</v>
      </c>
      <c r="W74" s="817"/>
      <c r="X74" s="817"/>
      <c r="Y74" s="817"/>
      <c r="Z74" s="817"/>
      <c r="AA74" s="817">
        <v>18</v>
      </c>
      <c r="AB74" s="817"/>
      <c r="AC74" s="817"/>
      <c r="AD74" s="817"/>
      <c r="AE74" s="817"/>
      <c r="AF74" s="817">
        <v>18</v>
      </c>
      <c r="AG74" s="817"/>
      <c r="AH74" s="817"/>
      <c r="AI74" s="817"/>
      <c r="AJ74" s="817"/>
      <c r="AK74" s="817" t="s">
        <v>546</v>
      </c>
      <c r="AL74" s="817"/>
      <c r="AM74" s="817"/>
      <c r="AN74" s="817"/>
      <c r="AO74" s="817"/>
      <c r="AP74" s="817" t="s">
        <v>546</v>
      </c>
      <c r="AQ74" s="817"/>
      <c r="AR74" s="817"/>
      <c r="AS74" s="817"/>
      <c r="AT74" s="817"/>
      <c r="AU74" s="817" t="s">
        <v>546</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554</v>
      </c>
      <c r="C75" s="861"/>
      <c r="D75" s="861"/>
      <c r="E75" s="861"/>
      <c r="F75" s="861"/>
      <c r="G75" s="861"/>
      <c r="H75" s="861"/>
      <c r="I75" s="861"/>
      <c r="J75" s="861"/>
      <c r="K75" s="861"/>
      <c r="L75" s="861"/>
      <c r="M75" s="861"/>
      <c r="N75" s="861"/>
      <c r="O75" s="861"/>
      <c r="P75" s="862"/>
      <c r="Q75" s="864">
        <v>992</v>
      </c>
      <c r="R75" s="865"/>
      <c r="S75" s="865"/>
      <c r="T75" s="865"/>
      <c r="U75" s="821"/>
      <c r="V75" s="866">
        <v>963</v>
      </c>
      <c r="W75" s="865"/>
      <c r="X75" s="865"/>
      <c r="Y75" s="865"/>
      <c r="Z75" s="821"/>
      <c r="AA75" s="866">
        <v>29</v>
      </c>
      <c r="AB75" s="865"/>
      <c r="AC75" s="865"/>
      <c r="AD75" s="865"/>
      <c r="AE75" s="821"/>
      <c r="AF75" s="866">
        <v>29</v>
      </c>
      <c r="AG75" s="865"/>
      <c r="AH75" s="865"/>
      <c r="AI75" s="865"/>
      <c r="AJ75" s="821"/>
      <c r="AK75" s="866">
        <v>50</v>
      </c>
      <c r="AL75" s="865"/>
      <c r="AM75" s="865"/>
      <c r="AN75" s="865"/>
      <c r="AO75" s="821"/>
      <c r="AP75" s="866" t="s">
        <v>546</v>
      </c>
      <c r="AQ75" s="865"/>
      <c r="AR75" s="865"/>
      <c r="AS75" s="865"/>
      <c r="AT75" s="821"/>
      <c r="AU75" s="866" t="s">
        <v>546</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555</v>
      </c>
      <c r="C76" s="861"/>
      <c r="D76" s="861"/>
      <c r="E76" s="861"/>
      <c r="F76" s="861"/>
      <c r="G76" s="861"/>
      <c r="H76" s="861"/>
      <c r="I76" s="861"/>
      <c r="J76" s="861"/>
      <c r="K76" s="861"/>
      <c r="L76" s="861"/>
      <c r="M76" s="861"/>
      <c r="N76" s="861"/>
      <c r="O76" s="861"/>
      <c r="P76" s="862"/>
      <c r="Q76" s="864">
        <v>249</v>
      </c>
      <c r="R76" s="865"/>
      <c r="S76" s="865"/>
      <c r="T76" s="865"/>
      <c r="U76" s="821"/>
      <c r="V76" s="866">
        <v>194</v>
      </c>
      <c r="W76" s="865"/>
      <c r="X76" s="865"/>
      <c r="Y76" s="865"/>
      <c r="Z76" s="821"/>
      <c r="AA76" s="866">
        <v>55</v>
      </c>
      <c r="AB76" s="865"/>
      <c r="AC76" s="865"/>
      <c r="AD76" s="865"/>
      <c r="AE76" s="821"/>
      <c r="AF76" s="866">
        <v>55</v>
      </c>
      <c r="AG76" s="865"/>
      <c r="AH76" s="865"/>
      <c r="AI76" s="865"/>
      <c r="AJ76" s="821"/>
      <c r="AK76" s="866">
        <v>17</v>
      </c>
      <c r="AL76" s="865"/>
      <c r="AM76" s="865"/>
      <c r="AN76" s="865"/>
      <c r="AO76" s="821"/>
      <c r="AP76" s="866" t="s">
        <v>546</v>
      </c>
      <c r="AQ76" s="865"/>
      <c r="AR76" s="865"/>
      <c r="AS76" s="865"/>
      <c r="AT76" s="821"/>
      <c r="AU76" s="866" t="s">
        <v>546</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556</v>
      </c>
      <c r="C77" s="861"/>
      <c r="D77" s="861"/>
      <c r="E77" s="861"/>
      <c r="F77" s="861"/>
      <c r="G77" s="861"/>
      <c r="H77" s="861"/>
      <c r="I77" s="861"/>
      <c r="J77" s="861"/>
      <c r="K77" s="861"/>
      <c r="L77" s="861"/>
      <c r="M77" s="861"/>
      <c r="N77" s="861"/>
      <c r="O77" s="861"/>
      <c r="P77" s="862"/>
      <c r="Q77" s="864">
        <v>3</v>
      </c>
      <c r="R77" s="865"/>
      <c r="S77" s="865"/>
      <c r="T77" s="865"/>
      <c r="U77" s="821"/>
      <c r="V77" s="866">
        <v>3</v>
      </c>
      <c r="W77" s="865"/>
      <c r="X77" s="865"/>
      <c r="Y77" s="865"/>
      <c r="Z77" s="821"/>
      <c r="AA77" s="866">
        <v>1</v>
      </c>
      <c r="AB77" s="865"/>
      <c r="AC77" s="865"/>
      <c r="AD77" s="865"/>
      <c r="AE77" s="821"/>
      <c r="AF77" s="866">
        <v>1</v>
      </c>
      <c r="AG77" s="865"/>
      <c r="AH77" s="865"/>
      <c r="AI77" s="865"/>
      <c r="AJ77" s="821"/>
      <c r="AK77" s="866" t="s">
        <v>546</v>
      </c>
      <c r="AL77" s="865"/>
      <c r="AM77" s="865"/>
      <c r="AN77" s="865"/>
      <c r="AO77" s="821"/>
      <c r="AP77" s="866" t="s">
        <v>546</v>
      </c>
      <c r="AQ77" s="865"/>
      <c r="AR77" s="865"/>
      <c r="AS77" s="865"/>
      <c r="AT77" s="821"/>
      <c r="AU77" s="866" t="s">
        <v>546</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t="s">
        <v>557</v>
      </c>
      <c r="C78" s="861"/>
      <c r="D78" s="861"/>
      <c r="E78" s="861"/>
      <c r="F78" s="861"/>
      <c r="G78" s="861"/>
      <c r="H78" s="861"/>
      <c r="I78" s="861"/>
      <c r="J78" s="861"/>
      <c r="K78" s="861"/>
      <c r="L78" s="861"/>
      <c r="M78" s="861"/>
      <c r="N78" s="861"/>
      <c r="O78" s="861"/>
      <c r="P78" s="862"/>
      <c r="Q78" s="863">
        <v>4164</v>
      </c>
      <c r="R78" s="817"/>
      <c r="S78" s="817"/>
      <c r="T78" s="817"/>
      <c r="U78" s="817"/>
      <c r="V78" s="817">
        <v>3933</v>
      </c>
      <c r="W78" s="817"/>
      <c r="X78" s="817"/>
      <c r="Y78" s="817"/>
      <c r="Z78" s="817"/>
      <c r="AA78" s="817">
        <v>231</v>
      </c>
      <c r="AB78" s="817"/>
      <c r="AC78" s="817"/>
      <c r="AD78" s="817"/>
      <c r="AE78" s="817"/>
      <c r="AF78" s="817">
        <v>231</v>
      </c>
      <c r="AG78" s="817"/>
      <c r="AH78" s="817"/>
      <c r="AI78" s="817"/>
      <c r="AJ78" s="817"/>
      <c r="AK78" s="817" t="s">
        <v>546</v>
      </c>
      <c r="AL78" s="817"/>
      <c r="AM78" s="817"/>
      <c r="AN78" s="817"/>
      <c r="AO78" s="817"/>
      <c r="AP78" s="817" t="s">
        <v>546</v>
      </c>
      <c r="AQ78" s="817"/>
      <c r="AR78" s="817"/>
      <c r="AS78" s="817"/>
      <c r="AT78" s="817"/>
      <c r="AU78" s="817" t="s">
        <v>546</v>
      </c>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378</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38848</v>
      </c>
      <c r="AG88" s="831"/>
      <c r="AH88" s="831"/>
      <c r="AI88" s="831"/>
      <c r="AJ88" s="831"/>
      <c r="AK88" s="828"/>
      <c r="AL88" s="828"/>
      <c r="AM88" s="828"/>
      <c r="AN88" s="828"/>
      <c r="AO88" s="828"/>
      <c r="AP88" s="831">
        <v>8421</v>
      </c>
      <c r="AQ88" s="831"/>
      <c r="AR88" s="831"/>
      <c r="AS88" s="831"/>
      <c r="AT88" s="831"/>
      <c r="AU88" s="831">
        <v>892</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10</v>
      </c>
      <c r="CS102" s="839"/>
      <c r="CT102" s="839"/>
      <c r="CU102" s="839"/>
      <c r="CV102" s="878"/>
      <c r="CW102" s="877">
        <v>2</v>
      </c>
      <c r="CX102" s="839"/>
      <c r="CY102" s="839"/>
      <c r="CZ102" s="839"/>
      <c r="DA102" s="878"/>
      <c r="DB102" s="877" t="s">
        <v>546</v>
      </c>
      <c r="DC102" s="839"/>
      <c r="DD102" s="839"/>
      <c r="DE102" s="839"/>
      <c r="DF102" s="878"/>
      <c r="DG102" s="877">
        <v>729</v>
      </c>
      <c r="DH102" s="839"/>
      <c r="DI102" s="839"/>
      <c r="DJ102" s="839"/>
      <c r="DK102" s="878"/>
      <c r="DL102" s="877" t="s">
        <v>546</v>
      </c>
      <c r="DM102" s="839"/>
      <c r="DN102" s="839"/>
      <c r="DO102" s="839"/>
      <c r="DP102" s="878"/>
      <c r="DQ102" s="877" t="s">
        <v>546</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295</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295</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295</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550239</v>
      </c>
      <c r="AB110" s="887"/>
      <c r="AC110" s="887"/>
      <c r="AD110" s="887"/>
      <c r="AE110" s="888"/>
      <c r="AF110" s="889">
        <v>604924</v>
      </c>
      <c r="AG110" s="887"/>
      <c r="AH110" s="887"/>
      <c r="AI110" s="887"/>
      <c r="AJ110" s="888"/>
      <c r="AK110" s="889">
        <v>651116</v>
      </c>
      <c r="AL110" s="887"/>
      <c r="AM110" s="887"/>
      <c r="AN110" s="887"/>
      <c r="AO110" s="888"/>
      <c r="AP110" s="890">
        <v>9.1</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8205091</v>
      </c>
      <c r="BR110" s="918"/>
      <c r="BS110" s="918"/>
      <c r="BT110" s="918"/>
      <c r="BU110" s="918"/>
      <c r="BV110" s="918">
        <v>7917798</v>
      </c>
      <c r="BW110" s="918"/>
      <c r="BX110" s="918"/>
      <c r="BY110" s="918"/>
      <c r="BZ110" s="918"/>
      <c r="CA110" s="918">
        <v>7343877</v>
      </c>
      <c r="CB110" s="918"/>
      <c r="CC110" s="918"/>
      <c r="CD110" s="918"/>
      <c r="CE110" s="918"/>
      <c r="CF110" s="931">
        <v>102.8</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v>722292</v>
      </c>
      <c r="BR111" s="913"/>
      <c r="BS111" s="913"/>
      <c r="BT111" s="913"/>
      <c r="BU111" s="913"/>
      <c r="BV111" s="913">
        <v>798594</v>
      </c>
      <c r="BW111" s="913"/>
      <c r="BX111" s="913"/>
      <c r="BY111" s="913"/>
      <c r="BZ111" s="913"/>
      <c r="CA111" s="913">
        <v>736592</v>
      </c>
      <c r="CB111" s="913"/>
      <c r="CC111" s="913"/>
      <c r="CD111" s="913"/>
      <c r="CE111" s="913"/>
      <c r="CF111" s="907">
        <v>10.3</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1444830</v>
      </c>
      <c r="BR112" s="913"/>
      <c r="BS112" s="913"/>
      <c r="BT112" s="913"/>
      <c r="BU112" s="913"/>
      <c r="BV112" s="913">
        <v>1189522</v>
      </c>
      <c r="BW112" s="913"/>
      <c r="BX112" s="913"/>
      <c r="BY112" s="913"/>
      <c r="BZ112" s="913"/>
      <c r="CA112" s="913">
        <v>1307874</v>
      </c>
      <c r="CB112" s="913"/>
      <c r="CC112" s="913"/>
      <c r="CD112" s="913"/>
      <c r="CE112" s="913"/>
      <c r="CF112" s="907">
        <v>18.3</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98870</v>
      </c>
      <c r="AB113" s="925"/>
      <c r="AC113" s="925"/>
      <c r="AD113" s="925"/>
      <c r="AE113" s="926"/>
      <c r="AF113" s="927">
        <v>90945</v>
      </c>
      <c r="AG113" s="925"/>
      <c r="AH113" s="925"/>
      <c r="AI113" s="925"/>
      <c r="AJ113" s="926"/>
      <c r="AK113" s="927">
        <v>91169</v>
      </c>
      <c r="AL113" s="925"/>
      <c r="AM113" s="925"/>
      <c r="AN113" s="925"/>
      <c r="AO113" s="926"/>
      <c r="AP113" s="928">
        <v>1.3</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847265</v>
      </c>
      <c r="BR113" s="913"/>
      <c r="BS113" s="913"/>
      <c r="BT113" s="913"/>
      <c r="BU113" s="913"/>
      <c r="BV113" s="913">
        <v>926113</v>
      </c>
      <c r="BW113" s="913"/>
      <c r="BX113" s="913"/>
      <c r="BY113" s="913"/>
      <c r="BZ113" s="913"/>
      <c r="CA113" s="913">
        <v>891796</v>
      </c>
      <c r="CB113" s="913"/>
      <c r="CC113" s="913"/>
      <c r="CD113" s="913"/>
      <c r="CE113" s="913"/>
      <c r="CF113" s="907">
        <v>12.5</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121015</v>
      </c>
      <c r="AB114" s="946"/>
      <c r="AC114" s="946"/>
      <c r="AD114" s="946"/>
      <c r="AE114" s="947"/>
      <c r="AF114" s="948">
        <v>125304</v>
      </c>
      <c r="AG114" s="946"/>
      <c r="AH114" s="946"/>
      <c r="AI114" s="946"/>
      <c r="AJ114" s="947"/>
      <c r="AK114" s="948">
        <v>114306</v>
      </c>
      <c r="AL114" s="946"/>
      <c r="AM114" s="946"/>
      <c r="AN114" s="946"/>
      <c r="AO114" s="947"/>
      <c r="AP114" s="949">
        <v>1.6</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1552382</v>
      </c>
      <c r="BR114" s="913"/>
      <c r="BS114" s="913"/>
      <c r="BT114" s="913"/>
      <c r="BU114" s="913"/>
      <c r="BV114" s="913">
        <v>1397307</v>
      </c>
      <c r="BW114" s="913"/>
      <c r="BX114" s="913"/>
      <c r="BY114" s="913"/>
      <c r="BZ114" s="913"/>
      <c r="CA114" s="913">
        <v>1314024</v>
      </c>
      <c r="CB114" s="913"/>
      <c r="CC114" s="913"/>
      <c r="CD114" s="913"/>
      <c r="CE114" s="913"/>
      <c r="CF114" s="907">
        <v>18.399999999999999</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1017</v>
      </c>
      <c r="AB115" s="925"/>
      <c r="AC115" s="925"/>
      <c r="AD115" s="925"/>
      <c r="AE115" s="926"/>
      <c r="AF115" s="927">
        <v>1508</v>
      </c>
      <c r="AG115" s="925"/>
      <c r="AH115" s="925"/>
      <c r="AI115" s="925"/>
      <c r="AJ115" s="926"/>
      <c r="AK115" s="927">
        <v>2255</v>
      </c>
      <c r="AL115" s="925"/>
      <c r="AM115" s="925"/>
      <c r="AN115" s="925"/>
      <c r="AO115" s="926"/>
      <c r="AP115" s="928">
        <v>0</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722292</v>
      </c>
      <c r="DH115" s="946"/>
      <c r="DI115" s="946"/>
      <c r="DJ115" s="946"/>
      <c r="DK115" s="947"/>
      <c r="DL115" s="948">
        <v>798594</v>
      </c>
      <c r="DM115" s="946"/>
      <c r="DN115" s="946"/>
      <c r="DO115" s="946"/>
      <c r="DP115" s="947"/>
      <c r="DQ115" s="948">
        <v>736592</v>
      </c>
      <c r="DR115" s="946"/>
      <c r="DS115" s="946"/>
      <c r="DT115" s="946"/>
      <c r="DU115" s="947"/>
      <c r="DV115" s="949">
        <v>10.3</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771141</v>
      </c>
      <c r="AB117" s="966"/>
      <c r="AC117" s="966"/>
      <c r="AD117" s="966"/>
      <c r="AE117" s="967"/>
      <c r="AF117" s="968">
        <v>822681</v>
      </c>
      <c r="AG117" s="966"/>
      <c r="AH117" s="966"/>
      <c r="AI117" s="966"/>
      <c r="AJ117" s="967"/>
      <c r="AK117" s="968">
        <v>858846</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295</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178</v>
      </c>
      <c r="BA119" s="245"/>
      <c r="BB119" s="245"/>
      <c r="BC119" s="245"/>
      <c r="BD119" s="245"/>
      <c r="BE119" s="245"/>
      <c r="BF119" s="245"/>
      <c r="BG119" s="245"/>
      <c r="BH119" s="245"/>
      <c r="BI119" s="245"/>
      <c r="BJ119" s="245"/>
      <c r="BK119" s="245"/>
      <c r="BL119" s="245"/>
      <c r="BM119" s="245"/>
      <c r="BN119" s="245"/>
      <c r="BO119" s="964" t="s">
        <v>441</v>
      </c>
      <c r="BP119" s="992"/>
      <c r="BQ119" s="986">
        <v>12771860</v>
      </c>
      <c r="BR119" s="987"/>
      <c r="BS119" s="987"/>
      <c r="BT119" s="987"/>
      <c r="BU119" s="987"/>
      <c r="BV119" s="987">
        <v>12229334</v>
      </c>
      <c r="BW119" s="987"/>
      <c r="BX119" s="987"/>
      <c r="BY119" s="987"/>
      <c r="BZ119" s="987"/>
      <c r="CA119" s="987">
        <v>11594163</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5789793</v>
      </c>
      <c r="BR120" s="918"/>
      <c r="BS120" s="918"/>
      <c r="BT120" s="918"/>
      <c r="BU120" s="918"/>
      <c r="BV120" s="918">
        <v>6215467</v>
      </c>
      <c r="BW120" s="918"/>
      <c r="BX120" s="918"/>
      <c r="BY120" s="918"/>
      <c r="BZ120" s="918"/>
      <c r="CA120" s="918">
        <v>6166458</v>
      </c>
      <c r="CB120" s="918"/>
      <c r="CC120" s="918"/>
      <c r="CD120" s="918"/>
      <c r="CE120" s="918"/>
      <c r="CF120" s="931">
        <v>86.3</v>
      </c>
      <c r="CG120" s="932"/>
      <c r="CH120" s="932"/>
      <c r="CI120" s="932"/>
      <c r="CJ120" s="932"/>
      <c r="CK120" s="993" t="s">
        <v>445</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1444830</v>
      </c>
      <c r="DH120" s="918"/>
      <c r="DI120" s="918"/>
      <c r="DJ120" s="918"/>
      <c r="DK120" s="918"/>
      <c r="DL120" s="918">
        <v>1189522</v>
      </c>
      <c r="DM120" s="918"/>
      <c r="DN120" s="918"/>
      <c r="DO120" s="918"/>
      <c r="DP120" s="918"/>
      <c r="DQ120" s="918">
        <v>1307874</v>
      </c>
      <c r="DR120" s="918"/>
      <c r="DS120" s="918"/>
      <c r="DT120" s="918"/>
      <c r="DU120" s="918"/>
      <c r="DV120" s="919">
        <v>18.3</v>
      </c>
      <c r="DW120" s="919"/>
      <c r="DX120" s="919"/>
      <c r="DY120" s="919"/>
      <c r="DZ120" s="920"/>
    </row>
    <row r="121" spans="1:130" s="224" customFormat="1" ht="26.25" customHeight="1" x14ac:dyDescent="0.15">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4322269</v>
      </c>
      <c r="BR121" s="913"/>
      <c r="BS121" s="913"/>
      <c r="BT121" s="913"/>
      <c r="BU121" s="913"/>
      <c r="BV121" s="913">
        <v>4344381</v>
      </c>
      <c r="BW121" s="913"/>
      <c r="BX121" s="913"/>
      <c r="BY121" s="913"/>
      <c r="BZ121" s="913"/>
      <c r="CA121" s="913">
        <v>4621745</v>
      </c>
      <c r="CB121" s="913"/>
      <c r="CC121" s="913"/>
      <c r="CD121" s="913"/>
      <c r="CE121" s="913"/>
      <c r="CF121" s="907">
        <v>64.7</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3333288</v>
      </c>
      <c r="BR122" s="987"/>
      <c r="BS122" s="987"/>
      <c r="BT122" s="987"/>
      <c r="BU122" s="987"/>
      <c r="BV122" s="987">
        <v>2991721</v>
      </c>
      <c r="BW122" s="987"/>
      <c r="BX122" s="987"/>
      <c r="BY122" s="987"/>
      <c r="BZ122" s="987"/>
      <c r="CA122" s="987">
        <v>2740364</v>
      </c>
      <c r="CB122" s="987"/>
      <c r="CC122" s="987"/>
      <c r="CD122" s="987"/>
      <c r="CE122" s="987"/>
      <c r="CF122" s="1004">
        <v>38.299999999999997</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178</v>
      </c>
      <c r="BA123" s="245"/>
      <c r="BB123" s="245"/>
      <c r="BC123" s="245"/>
      <c r="BD123" s="245"/>
      <c r="BE123" s="245"/>
      <c r="BF123" s="245"/>
      <c r="BG123" s="245"/>
      <c r="BH123" s="245"/>
      <c r="BI123" s="245"/>
      <c r="BJ123" s="245"/>
      <c r="BK123" s="245"/>
      <c r="BL123" s="245"/>
      <c r="BM123" s="245"/>
      <c r="BN123" s="245"/>
      <c r="BO123" s="964" t="s">
        <v>449</v>
      </c>
      <c r="BP123" s="992"/>
      <c r="BQ123" s="1050">
        <v>13445350</v>
      </c>
      <c r="BR123" s="1051"/>
      <c r="BS123" s="1051"/>
      <c r="BT123" s="1051"/>
      <c r="BU123" s="1051"/>
      <c r="BV123" s="1051">
        <v>13551569</v>
      </c>
      <c r="BW123" s="1051"/>
      <c r="BX123" s="1051"/>
      <c r="BY123" s="1051"/>
      <c r="BZ123" s="1051"/>
      <c r="CA123" s="1051">
        <v>13528567</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1017</v>
      </c>
      <c r="AB127" s="946"/>
      <c r="AC127" s="946"/>
      <c r="AD127" s="946"/>
      <c r="AE127" s="947"/>
      <c r="AF127" s="948">
        <v>1508</v>
      </c>
      <c r="AG127" s="946"/>
      <c r="AH127" s="946"/>
      <c r="AI127" s="946"/>
      <c r="AJ127" s="947"/>
      <c r="AK127" s="948">
        <v>2255</v>
      </c>
      <c r="AL127" s="946"/>
      <c r="AM127" s="946"/>
      <c r="AN127" s="946"/>
      <c r="AO127" s="947"/>
      <c r="AP127" s="949">
        <v>0</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253120</v>
      </c>
      <c r="AB128" s="1033"/>
      <c r="AC128" s="1033"/>
      <c r="AD128" s="1033"/>
      <c r="AE128" s="1034"/>
      <c r="AF128" s="1035">
        <v>360806</v>
      </c>
      <c r="AG128" s="1033"/>
      <c r="AH128" s="1033"/>
      <c r="AI128" s="1033"/>
      <c r="AJ128" s="1034"/>
      <c r="AK128" s="1035">
        <v>367959</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13.88</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7369678</v>
      </c>
      <c r="AB129" s="946"/>
      <c r="AC129" s="946"/>
      <c r="AD129" s="946"/>
      <c r="AE129" s="947"/>
      <c r="AF129" s="948">
        <v>7291640</v>
      </c>
      <c r="AG129" s="946"/>
      <c r="AH129" s="946"/>
      <c r="AI129" s="946"/>
      <c r="AJ129" s="947"/>
      <c r="AK129" s="948">
        <v>7532655</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18.88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451482</v>
      </c>
      <c r="AB130" s="946"/>
      <c r="AC130" s="946"/>
      <c r="AD130" s="946"/>
      <c r="AE130" s="947"/>
      <c r="AF130" s="948">
        <v>424788</v>
      </c>
      <c r="AG130" s="946"/>
      <c r="AH130" s="946"/>
      <c r="AI130" s="946"/>
      <c r="AJ130" s="947"/>
      <c r="AK130" s="948">
        <v>386156</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0.9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6918196</v>
      </c>
      <c r="AB131" s="973"/>
      <c r="AC131" s="973"/>
      <c r="AD131" s="973"/>
      <c r="AE131" s="974"/>
      <c r="AF131" s="972">
        <v>6866852</v>
      </c>
      <c r="AG131" s="973"/>
      <c r="AH131" s="973"/>
      <c r="AI131" s="973"/>
      <c r="AJ131" s="974"/>
      <c r="AK131" s="972">
        <v>7146499</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0.961796977</v>
      </c>
      <c r="AB132" s="1084"/>
      <c r="AC132" s="1084"/>
      <c r="AD132" s="1084"/>
      <c r="AE132" s="1085"/>
      <c r="AF132" s="1086">
        <v>0.54008736499999999</v>
      </c>
      <c r="AG132" s="1084"/>
      <c r="AH132" s="1084"/>
      <c r="AI132" s="1084"/>
      <c r="AJ132" s="1085"/>
      <c r="AK132" s="1086">
        <v>1.465486807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0.6</v>
      </c>
      <c r="AB133" s="1067"/>
      <c r="AC133" s="1067"/>
      <c r="AD133" s="1067"/>
      <c r="AE133" s="1068"/>
      <c r="AF133" s="1066">
        <v>0.8</v>
      </c>
      <c r="AG133" s="1067"/>
      <c r="AH133" s="1067"/>
      <c r="AI133" s="1067"/>
      <c r="AJ133" s="1068"/>
      <c r="AK133" s="1066">
        <v>0.9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3MjUt19382ibWZZctBqHch9Oo2j3ZrVtCscpmPibpkGTCwx+tzXLWHPPUSG+g7NtuzLUQsepecwH/eSz6n0tGg==" saltValue="dSekxNSybKh4QvImuwqH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8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Smj4T0XNuEJF0cHMsjwRAiLOsQC72w6l1HAd37rTol74Y2wMLxVhbwGWnc6u0ZYIfDE5t8MJaWS5ZFKgYklEBw==" saltValue="tkdjJTUbu65OvwZhL2d1Uw==" spinCount="100000" sheet="1" objects="1" scenarios="1"/>
  <dataConsolidate/>
  <phoneticPr fontId="2"/>
  <printOptions horizontalCentered="1" verticalCentered="1"/>
  <pageMargins left="0" right="0" top="0" bottom="0" header="0" footer="0"/>
  <pageSetup paperSize="8" scale="60"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49m0vIA2GuX4XLfMcj+hK1JuNzjL0U0X1XcwF0b6YaIdFlPlwNlLZA3pnKu0o90rEOSs4XJ3FiRA9wScbsruw==" saltValue="6SZgEOwMLx9yt36DL0xWD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2373797</v>
      </c>
      <c r="AP9" s="274">
        <v>74038</v>
      </c>
      <c r="AQ9" s="275">
        <v>67248</v>
      </c>
      <c r="AR9" s="276">
        <v>10.1</v>
      </c>
    </row>
    <row r="10" spans="1:46" ht="13.5" customHeight="1" x14ac:dyDescent="0.15">
      <c r="A10" s="259"/>
      <c r="AK10" s="1103" t="s">
        <v>484</v>
      </c>
      <c r="AL10" s="1104"/>
      <c r="AM10" s="1104"/>
      <c r="AN10" s="1105"/>
      <c r="AO10" s="277">
        <v>122966</v>
      </c>
      <c r="AP10" s="277">
        <v>3835</v>
      </c>
      <c r="AQ10" s="278">
        <v>9038</v>
      </c>
      <c r="AR10" s="279">
        <v>-57.6</v>
      </c>
    </row>
    <row r="11" spans="1:46" ht="13.5" customHeight="1" x14ac:dyDescent="0.15">
      <c r="A11" s="259"/>
      <c r="AK11" s="1103" t="s">
        <v>485</v>
      </c>
      <c r="AL11" s="1104"/>
      <c r="AM11" s="1104"/>
      <c r="AN11" s="1105"/>
      <c r="AO11" s="277">
        <v>97148</v>
      </c>
      <c r="AP11" s="277">
        <v>3030</v>
      </c>
      <c r="AQ11" s="278">
        <v>320</v>
      </c>
      <c r="AR11" s="279">
        <v>846.9</v>
      </c>
    </row>
    <row r="12" spans="1:46" ht="13.5" customHeight="1" x14ac:dyDescent="0.15">
      <c r="A12" s="259"/>
      <c r="AK12" s="1103" t="s">
        <v>486</v>
      </c>
      <c r="AL12" s="1104"/>
      <c r="AM12" s="1104"/>
      <c r="AN12" s="1105"/>
      <c r="AO12" s="277" t="s">
        <v>487</v>
      </c>
      <c r="AP12" s="277" t="s">
        <v>487</v>
      </c>
      <c r="AQ12" s="278">
        <v>22</v>
      </c>
      <c r="AR12" s="279" t="s">
        <v>487</v>
      </c>
    </row>
    <row r="13" spans="1:46" ht="13.5" customHeight="1" x14ac:dyDescent="0.15">
      <c r="A13" s="259"/>
      <c r="AK13" s="1103" t="s">
        <v>488</v>
      </c>
      <c r="AL13" s="1104"/>
      <c r="AM13" s="1104"/>
      <c r="AN13" s="1105"/>
      <c r="AO13" s="277">
        <v>119690</v>
      </c>
      <c r="AP13" s="277">
        <v>3733</v>
      </c>
      <c r="AQ13" s="278">
        <v>2764</v>
      </c>
      <c r="AR13" s="279">
        <v>35.1</v>
      </c>
    </row>
    <row r="14" spans="1:46" ht="13.5" customHeight="1" x14ac:dyDescent="0.15">
      <c r="A14" s="259"/>
      <c r="AK14" s="1103" t="s">
        <v>489</v>
      </c>
      <c r="AL14" s="1104"/>
      <c r="AM14" s="1104"/>
      <c r="AN14" s="1105"/>
      <c r="AO14" s="277">
        <v>11915</v>
      </c>
      <c r="AP14" s="277">
        <v>372</v>
      </c>
      <c r="AQ14" s="278">
        <v>1165</v>
      </c>
      <c r="AR14" s="279">
        <v>-68.099999999999994</v>
      </c>
    </row>
    <row r="15" spans="1:46" ht="13.5" customHeight="1" x14ac:dyDescent="0.15">
      <c r="A15" s="259"/>
      <c r="AK15" s="1106" t="s">
        <v>490</v>
      </c>
      <c r="AL15" s="1107"/>
      <c r="AM15" s="1107"/>
      <c r="AN15" s="1108"/>
      <c r="AO15" s="277">
        <v>-135279</v>
      </c>
      <c r="AP15" s="277">
        <v>-4219</v>
      </c>
      <c r="AQ15" s="278">
        <v>-3941</v>
      </c>
      <c r="AR15" s="279">
        <v>7.1</v>
      </c>
    </row>
    <row r="16" spans="1:46" x14ac:dyDescent="0.15">
      <c r="A16" s="259"/>
      <c r="AK16" s="1106" t="s">
        <v>178</v>
      </c>
      <c r="AL16" s="1107"/>
      <c r="AM16" s="1107"/>
      <c r="AN16" s="1108"/>
      <c r="AO16" s="277">
        <v>2590237</v>
      </c>
      <c r="AP16" s="277">
        <v>80788</v>
      </c>
      <c r="AQ16" s="278">
        <v>76616</v>
      </c>
      <c r="AR16" s="279">
        <v>5.4</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6.43</v>
      </c>
      <c r="AP21" s="290">
        <v>6.73</v>
      </c>
      <c r="AQ21" s="291">
        <v>-0.3</v>
      </c>
      <c r="AS21" s="292"/>
      <c r="AT21" s="288"/>
    </row>
    <row r="22" spans="1:46" s="260" customFormat="1" x14ac:dyDescent="0.15">
      <c r="A22" s="288"/>
      <c r="AK22" s="1109" t="s">
        <v>496</v>
      </c>
      <c r="AL22" s="1110"/>
      <c r="AM22" s="1110"/>
      <c r="AN22" s="1111"/>
      <c r="AO22" s="293">
        <v>101.5</v>
      </c>
      <c r="AP22" s="294">
        <v>96.9</v>
      </c>
      <c r="AQ22" s="295">
        <v>4.5999999999999996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651116</v>
      </c>
      <c r="AP32" s="303">
        <v>20308</v>
      </c>
      <c r="AQ32" s="304">
        <v>33390</v>
      </c>
      <c r="AR32" s="305">
        <v>-39.200000000000003</v>
      </c>
    </row>
    <row r="33" spans="1:46" ht="13.5" customHeight="1" x14ac:dyDescent="0.15">
      <c r="A33" s="259"/>
      <c r="AK33" s="1117" t="s">
        <v>501</v>
      </c>
      <c r="AL33" s="1118"/>
      <c r="AM33" s="1118"/>
      <c r="AN33" s="1119"/>
      <c r="AO33" s="303" t="s">
        <v>487</v>
      </c>
      <c r="AP33" s="303" t="s">
        <v>487</v>
      </c>
      <c r="AQ33" s="304" t="s">
        <v>487</v>
      </c>
      <c r="AR33" s="305" t="s">
        <v>487</v>
      </c>
    </row>
    <row r="34" spans="1:46" ht="27" customHeight="1" x14ac:dyDescent="0.15">
      <c r="A34" s="259"/>
      <c r="AK34" s="1117" t="s">
        <v>502</v>
      </c>
      <c r="AL34" s="1118"/>
      <c r="AM34" s="1118"/>
      <c r="AN34" s="1119"/>
      <c r="AO34" s="303" t="s">
        <v>487</v>
      </c>
      <c r="AP34" s="303" t="s">
        <v>487</v>
      </c>
      <c r="AQ34" s="304" t="s">
        <v>487</v>
      </c>
      <c r="AR34" s="305" t="s">
        <v>487</v>
      </c>
    </row>
    <row r="35" spans="1:46" ht="27" customHeight="1" x14ac:dyDescent="0.15">
      <c r="A35" s="259"/>
      <c r="AK35" s="1117" t="s">
        <v>503</v>
      </c>
      <c r="AL35" s="1118"/>
      <c r="AM35" s="1118"/>
      <c r="AN35" s="1119"/>
      <c r="AO35" s="303">
        <v>91169</v>
      </c>
      <c r="AP35" s="303">
        <v>2844</v>
      </c>
      <c r="AQ35" s="304">
        <v>8851</v>
      </c>
      <c r="AR35" s="305">
        <v>-67.900000000000006</v>
      </c>
    </row>
    <row r="36" spans="1:46" ht="27" customHeight="1" x14ac:dyDescent="0.15">
      <c r="A36" s="259"/>
      <c r="AK36" s="1117" t="s">
        <v>504</v>
      </c>
      <c r="AL36" s="1118"/>
      <c r="AM36" s="1118"/>
      <c r="AN36" s="1119"/>
      <c r="AO36" s="303">
        <v>114306</v>
      </c>
      <c r="AP36" s="303">
        <v>3565</v>
      </c>
      <c r="AQ36" s="304">
        <v>2033</v>
      </c>
      <c r="AR36" s="305">
        <v>75.400000000000006</v>
      </c>
    </row>
    <row r="37" spans="1:46" ht="13.5" customHeight="1" x14ac:dyDescent="0.15">
      <c r="A37" s="259"/>
      <c r="AK37" s="1117" t="s">
        <v>505</v>
      </c>
      <c r="AL37" s="1118"/>
      <c r="AM37" s="1118"/>
      <c r="AN37" s="1119"/>
      <c r="AO37" s="303">
        <v>2255</v>
      </c>
      <c r="AP37" s="303">
        <v>70</v>
      </c>
      <c r="AQ37" s="304">
        <v>640</v>
      </c>
      <c r="AR37" s="305">
        <v>-89.1</v>
      </c>
    </row>
    <row r="38" spans="1:46" ht="27" customHeight="1" x14ac:dyDescent="0.15">
      <c r="A38" s="259"/>
      <c r="AK38" s="1120" t="s">
        <v>506</v>
      </c>
      <c r="AL38" s="1121"/>
      <c r="AM38" s="1121"/>
      <c r="AN38" s="1122"/>
      <c r="AO38" s="306" t="s">
        <v>487</v>
      </c>
      <c r="AP38" s="306" t="s">
        <v>487</v>
      </c>
      <c r="AQ38" s="307">
        <v>1</v>
      </c>
      <c r="AR38" s="295" t="s">
        <v>487</v>
      </c>
      <c r="AS38" s="302"/>
    </row>
    <row r="39" spans="1:46" x14ac:dyDescent="0.15">
      <c r="A39" s="259"/>
      <c r="AK39" s="1120" t="s">
        <v>507</v>
      </c>
      <c r="AL39" s="1121"/>
      <c r="AM39" s="1121"/>
      <c r="AN39" s="1122"/>
      <c r="AO39" s="303">
        <v>-367959</v>
      </c>
      <c r="AP39" s="303">
        <v>-11476</v>
      </c>
      <c r="AQ39" s="304">
        <v>-3025</v>
      </c>
      <c r="AR39" s="305">
        <v>279.39999999999998</v>
      </c>
      <c r="AS39" s="302"/>
    </row>
    <row r="40" spans="1:46" ht="27" customHeight="1" x14ac:dyDescent="0.15">
      <c r="A40" s="259"/>
      <c r="AK40" s="1117" t="s">
        <v>508</v>
      </c>
      <c r="AL40" s="1118"/>
      <c r="AM40" s="1118"/>
      <c r="AN40" s="1119"/>
      <c r="AO40" s="303">
        <v>-386156</v>
      </c>
      <c r="AP40" s="303">
        <v>-12044</v>
      </c>
      <c r="AQ40" s="304">
        <v>-26876</v>
      </c>
      <c r="AR40" s="305">
        <v>-55.2</v>
      </c>
      <c r="AS40" s="302"/>
    </row>
    <row r="41" spans="1:46" x14ac:dyDescent="0.15">
      <c r="A41" s="259"/>
      <c r="AK41" s="1123" t="s">
        <v>288</v>
      </c>
      <c r="AL41" s="1124"/>
      <c r="AM41" s="1124"/>
      <c r="AN41" s="1125"/>
      <c r="AO41" s="303">
        <v>104731</v>
      </c>
      <c r="AP41" s="303">
        <v>3267</v>
      </c>
      <c r="AQ41" s="304">
        <v>15015</v>
      </c>
      <c r="AR41" s="305">
        <v>-78.2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3971166</v>
      </c>
      <c r="AN51" s="325">
        <v>120984</v>
      </c>
      <c r="AO51" s="326">
        <v>25.6</v>
      </c>
      <c r="AP51" s="327">
        <v>51264</v>
      </c>
      <c r="AQ51" s="328">
        <v>8.1999999999999993</v>
      </c>
      <c r="AR51" s="329">
        <v>17.399999999999999</v>
      </c>
    </row>
    <row r="52" spans="1:44" x14ac:dyDescent="0.15">
      <c r="A52" s="259"/>
      <c r="AK52" s="330"/>
      <c r="AL52" s="331" t="s">
        <v>518</v>
      </c>
      <c r="AM52" s="332">
        <v>1521985</v>
      </c>
      <c r="AN52" s="333">
        <v>46368</v>
      </c>
      <c r="AO52" s="334">
        <v>-31.5</v>
      </c>
      <c r="AP52" s="335">
        <v>26040</v>
      </c>
      <c r="AQ52" s="336">
        <v>4.5</v>
      </c>
      <c r="AR52" s="337">
        <v>-36</v>
      </c>
    </row>
    <row r="53" spans="1:44" x14ac:dyDescent="0.15">
      <c r="A53" s="259"/>
      <c r="AK53" s="315" t="s">
        <v>519</v>
      </c>
      <c r="AL53" s="316"/>
      <c r="AM53" s="324">
        <v>2401695</v>
      </c>
      <c r="AN53" s="325">
        <v>73744</v>
      </c>
      <c r="AO53" s="326">
        <v>-39</v>
      </c>
      <c r="AP53" s="327">
        <v>52068</v>
      </c>
      <c r="AQ53" s="328">
        <v>1.6</v>
      </c>
      <c r="AR53" s="329">
        <v>-40.6</v>
      </c>
    </row>
    <row r="54" spans="1:44" x14ac:dyDescent="0.15">
      <c r="A54" s="259"/>
      <c r="AK54" s="330"/>
      <c r="AL54" s="331" t="s">
        <v>518</v>
      </c>
      <c r="AM54" s="332">
        <v>1583655</v>
      </c>
      <c r="AN54" s="333">
        <v>48626</v>
      </c>
      <c r="AO54" s="334">
        <v>4.9000000000000004</v>
      </c>
      <c r="AP54" s="335">
        <v>26936</v>
      </c>
      <c r="AQ54" s="336">
        <v>3.4</v>
      </c>
      <c r="AR54" s="337">
        <v>1.5</v>
      </c>
    </row>
    <row r="55" spans="1:44" x14ac:dyDescent="0.15">
      <c r="A55" s="259"/>
      <c r="AK55" s="315" t="s">
        <v>520</v>
      </c>
      <c r="AL55" s="316"/>
      <c r="AM55" s="324">
        <v>2123227</v>
      </c>
      <c r="AN55" s="325">
        <v>65678</v>
      </c>
      <c r="AO55" s="326">
        <v>-10.9</v>
      </c>
      <c r="AP55" s="327">
        <v>47161</v>
      </c>
      <c r="AQ55" s="328">
        <v>-9.4</v>
      </c>
      <c r="AR55" s="329">
        <v>-1.5</v>
      </c>
    </row>
    <row r="56" spans="1:44" x14ac:dyDescent="0.15">
      <c r="A56" s="259"/>
      <c r="AK56" s="330"/>
      <c r="AL56" s="331" t="s">
        <v>518</v>
      </c>
      <c r="AM56" s="332">
        <v>1322825</v>
      </c>
      <c r="AN56" s="333">
        <v>40919</v>
      </c>
      <c r="AO56" s="334">
        <v>-15.8</v>
      </c>
      <c r="AP56" s="335">
        <v>24595</v>
      </c>
      <c r="AQ56" s="336">
        <v>-8.6999999999999993</v>
      </c>
      <c r="AR56" s="337">
        <v>-7.1</v>
      </c>
    </row>
    <row r="57" spans="1:44" x14ac:dyDescent="0.15">
      <c r="A57" s="259"/>
      <c r="AK57" s="315" t="s">
        <v>521</v>
      </c>
      <c r="AL57" s="316"/>
      <c r="AM57" s="324">
        <v>1543824</v>
      </c>
      <c r="AN57" s="325">
        <v>48003</v>
      </c>
      <c r="AO57" s="326">
        <v>-26.9</v>
      </c>
      <c r="AP57" s="327">
        <v>43423</v>
      </c>
      <c r="AQ57" s="328">
        <v>-7.9</v>
      </c>
      <c r="AR57" s="329">
        <v>-19</v>
      </c>
    </row>
    <row r="58" spans="1:44" x14ac:dyDescent="0.15">
      <c r="A58" s="259"/>
      <c r="AK58" s="330"/>
      <c r="AL58" s="331" t="s">
        <v>518</v>
      </c>
      <c r="AM58" s="332">
        <v>1087361</v>
      </c>
      <c r="AN58" s="333">
        <v>33810</v>
      </c>
      <c r="AO58" s="334">
        <v>-17.399999999999999</v>
      </c>
      <c r="AP58" s="335">
        <v>22207</v>
      </c>
      <c r="AQ58" s="336">
        <v>-9.6999999999999993</v>
      </c>
      <c r="AR58" s="337">
        <v>-7.7</v>
      </c>
    </row>
    <row r="59" spans="1:44" x14ac:dyDescent="0.15">
      <c r="A59" s="259"/>
      <c r="AK59" s="315" t="s">
        <v>522</v>
      </c>
      <c r="AL59" s="316"/>
      <c r="AM59" s="324">
        <v>1015572</v>
      </c>
      <c r="AN59" s="325">
        <v>31675</v>
      </c>
      <c r="AO59" s="326">
        <v>-34</v>
      </c>
      <c r="AP59" s="327">
        <v>45265</v>
      </c>
      <c r="AQ59" s="328">
        <v>4.2</v>
      </c>
      <c r="AR59" s="329">
        <v>-38.200000000000003</v>
      </c>
    </row>
    <row r="60" spans="1:44" x14ac:dyDescent="0.15">
      <c r="A60" s="259"/>
      <c r="AK60" s="330"/>
      <c r="AL60" s="331" t="s">
        <v>518</v>
      </c>
      <c r="AM60" s="332">
        <v>869916</v>
      </c>
      <c r="AN60" s="333">
        <v>27132</v>
      </c>
      <c r="AO60" s="334">
        <v>-19.8</v>
      </c>
      <c r="AP60" s="335">
        <v>22600</v>
      </c>
      <c r="AQ60" s="336">
        <v>1.8</v>
      </c>
      <c r="AR60" s="337">
        <v>-21.6</v>
      </c>
    </row>
    <row r="61" spans="1:44" x14ac:dyDescent="0.15">
      <c r="A61" s="259"/>
      <c r="AK61" s="315" t="s">
        <v>523</v>
      </c>
      <c r="AL61" s="338"/>
      <c r="AM61" s="324">
        <v>2211097</v>
      </c>
      <c r="AN61" s="325">
        <v>68017</v>
      </c>
      <c r="AO61" s="326">
        <v>-17</v>
      </c>
      <c r="AP61" s="327">
        <v>47836</v>
      </c>
      <c r="AQ61" s="339">
        <v>-0.7</v>
      </c>
      <c r="AR61" s="329">
        <v>-16.3</v>
      </c>
    </row>
    <row r="62" spans="1:44" x14ac:dyDescent="0.15">
      <c r="A62" s="259"/>
      <c r="AK62" s="330"/>
      <c r="AL62" s="331" t="s">
        <v>518</v>
      </c>
      <c r="AM62" s="332">
        <v>1277148</v>
      </c>
      <c r="AN62" s="333">
        <v>39371</v>
      </c>
      <c r="AO62" s="334">
        <v>-15.9</v>
      </c>
      <c r="AP62" s="335">
        <v>24476</v>
      </c>
      <c r="AQ62" s="336">
        <v>-1.7</v>
      </c>
      <c r="AR62" s="337">
        <v>-14.2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6s2ANrdXsrFawN7bYVeiTnZAypiPY2xsUppSbu55vpLRpmahMOx/n/VyM4+ubU+KQZMBiz40HTWdrYiovHLJKA==" saltValue="4swxJWIQPtbmL8ET0PcB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GwdUW0kPmq083xFMXVrpsMm4GPffR4QWjEjSD4A7b9bGxI3g2vO8xaWo0ctZBxuE60ahMwj7oKlyyTJg5z29iw==" saltValue="4Xyx04Ooy/ZQdQ9vv7FeN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s7YVoS8/FsZ+OqJcbtokcacaiJPykIn2LM+pExBhtdxrtT4r+LiTX3LMsto2nO+p1kzbWpsc3VLPAuK/B3E4ow==" saltValue="11PBPmwfdwwQf8AWbs7Nm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21.02</v>
      </c>
      <c r="G47" s="12">
        <v>14.37</v>
      </c>
      <c r="H47" s="12">
        <v>23.62</v>
      </c>
      <c r="I47" s="12">
        <v>28.49</v>
      </c>
      <c r="J47" s="13">
        <v>26.71</v>
      </c>
    </row>
    <row r="48" spans="2:10" ht="57.75" customHeight="1" x14ac:dyDescent="0.15">
      <c r="B48" s="14"/>
      <c r="C48" s="1128" t="s">
        <v>4</v>
      </c>
      <c r="D48" s="1128"/>
      <c r="E48" s="1129"/>
      <c r="F48" s="15">
        <v>3.78</v>
      </c>
      <c r="G48" s="16">
        <v>5.45</v>
      </c>
      <c r="H48" s="16">
        <v>9.25</v>
      </c>
      <c r="I48" s="16">
        <v>6.37</v>
      </c>
      <c r="J48" s="17">
        <v>5.62</v>
      </c>
    </row>
    <row r="49" spans="2:10" ht="57.75" customHeight="1" thickBot="1" x14ac:dyDescent="0.2">
      <c r="B49" s="18"/>
      <c r="C49" s="1130" t="s">
        <v>5</v>
      </c>
      <c r="D49" s="1130"/>
      <c r="E49" s="1131"/>
      <c r="F49" s="19" t="s">
        <v>530</v>
      </c>
      <c r="G49" s="20" t="s">
        <v>531</v>
      </c>
      <c r="H49" s="20">
        <v>13.69</v>
      </c>
      <c r="I49" s="20">
        <v>1.64</v>
      </c>
      <c r="J49" s="21" t="s">
        <v>532</v>
      </c>
    </row>
    <row r="50" spans="2:10" x14ac:dyDescent="0.15"/>
  </sheetData>
  <sheetProtection algorithmName="SHA-512" hashValue="oUcXheX/eu5yEEkDjXmNzgdaHRi7EN2sjuxn6322eFjDTLBoIWWFIQwbC/whoeryk+pKiUCG5r2+Fjp6/v0FAg==" saltValue="B/lG44zB54FrK5TX2YqDH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533</v>
      </c>
      <c r="D34" s="1136"/>
      <c r="E34" s="1137"/>
      <c r="F34" s="32">
        <v>2.89</v>
      </c>
      <c r="G34" s="33">
        <v>5.45</v>
      </c>
      <c r="H34" s="33">
        <v>8.76</v>
      </c>
      <c r="I34" s="33">
        <v>6</v>
      </c>
      <c r="J34" s="34">
        <v>5.12</v>
      </c>
      <c r="K34" s="22"/>
      <c r="L34" s="22"/>
      <c r="M34" s="22"/>
      <c r="N34" s="22"/>
      <c r="O34" s="22"/>
      <c r="P34" s="22"/>
    </row>
    <row r="35" spans="1:16" ht="39" customHeight="1" x14ac:dyDescent="0.15">
      <c r="A35" s="22"/>
      <c r="B35" s="35"/>
      <c r="C35" s="1132" t="s">
        <v>534</v>
      </c>
      <c r="D35" s="1132"/>
      <c r="E35" s="1133"/>
      <c r="F35" s="36" t="s">
        <v>487</v>
      </c>
      <c r="G35" s="37">
        <v>1.37</v>
      </c>
      <c r="H35" s="37">
        <v>2.4300000000000002</v>
      </c>
      <c r="I35" s="37">
        <v>3.28</v>
      </c>
      <c r="J35" s="38">
        <v>4.4400000000000004</v>
      </c>
      <c r="K35" s="22"/>
      <c r="L35" s="22"/>
      <c r="M35" s="22"/>
      <c r="N35" s="22"/>
      <c r="O35" s="22"/>
      <c r="P35" s="22"/>
    </row>
    <row r="36" spans="1:16" ht="39" customHeight="1" x14ac:dyDescent="0.15">
      <c r="A36" s="22"/>
      <c r="B36" s="35"/>
      <c r="C36" s="1132" t="s">
        <v>535</v>
      </c>
      <c r="D36" s="1132"/>
      <c r="E36" s="1133"/>
      <c r="F36" s="36">
        <v>0.88</v>
      </c>
      <c r="G36" s="37">
        <v>0</v>
      </c>
      <c r="H36" s="37">
        <v>0.48</v>
      </c>
      <c r="I36" s="37">
        <v>0.35</v>
      </c>
      <c r="J36" s="38">
        <v>0.49</v>
      </c>
      <c r="K36" s="22"/>
      <c r="L36" s="22"/>
      <c r="M36" s="22"/>
      <c r="N36" s="22"/>
      <c r="O36" s="22"/>
      <c r="P36" s="22"/>
    </row>
    <row r="37" spans="1:16" ht="39" customHeight="1" x14ac:dyDescent="0.15">
      <c r="A37" s="22"/>
      <c r="B37" s="35"/>
      <c r="C37" s="1132" t="s">
        <v>536</v>
      </c>
      <c r="D37" s="1132"/>
      <c r="E37" s="1133"/>
      <c r="F37" s="36">
        <v>0.59</v>
      </c>
      <c r="G37" s="37">
        <v>0.41</v>
      </c>
      <c r="H37" s="37">
        <v>0.49</v>
      </c>
      <c r="I37" s="37">
        <v>0.09</v>
      </c>
      <c r="J37" s="38">
        <v>0.45</v>
      </c>
      <c r="K37" s="22"/>
      <c r="L37" s="22"/>
      <c r="M37" s="22"/>
      <c r="N37" s="22"/>
      <c r="O37" s="22"/>
      <c r="P37" s="22"/>
    </row>
    <row r="38" spans="1:16" ht="39" customHeight="1" x14ac:dyDescent="0.15">
      <c r="A38" s="22"/>
      <c r="B38" s="35"/>
      <c r="C38" s="1132" t="s">
        <v>537</v>
      </c>
      <c r="D38" s="1132"/>
      <c r="E38" s="1133"/>
      <c r="F38" s="36">
        <v>0.11</v>
      </c>
      <c r="G38" s="37">
        <v>0.09</v>
      </c>
      <c r="H38" s="37">
        <v>0.11</v>
      </c>
      <c r="I38" s="37">
        <v>0.14000000000000001</v>
      </c>
      <c r="J38" s="38">
        <v>0.16</v>
      </c>
      <c r="K38" s="22"/>
      <c r="L38" s="22"/>
      <c r="M38" s="22"/>
      <c r="N38" s="22"/>
      <c r="O38" s="22"/>
      <c r="P38" s="22"/>
    </row>
    <row r="39" spans="1:16" ht="39" customHeight="1" x14ac:dyDescent="0.15">
      <c r="A39" s="22"/>
      <c r="B39" s="35"/>
      <c r="C39" s="1132" t="s">
        <v>538</v>
      </c>
      <c r="D39" s="1132"/>
      <c r="E39" s="1133"/>
      <c r="F39" s="36">
        <v>0.06</v>
      </c>
      <c r="G39" s="37">
        <v>0.84</v>
      </c>
      <c r="H39" s="37">
        <v>0.11</v>
      </c>
      <c r="I39" s="37">
        <v>0.13</v>
      </c>
      <c r="J39" s="38">
        <v>0.01</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540</v>
      </c>
      <c r="D43" s="1134"/>
      <c r="E43" s="1135"/>
      <c r="F43" s="41">
        <v>1.79</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dfuOR+eB+DB5tjoXc9hA5zlPlM1aR3ZgwmtL6bSjhbIrlp7/CVh5dgLGllg6RzhRQmMDk16C52wuK6Yr9cpJQ==" saltValue="DpTtuUMqt/V11O1X6ZFn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498</v>
      </c>
      <c r="L45" s="58">
        <v>516</v>
      </c>
      <c r="M45" s="58">
        <v>550</v>
      </c>
      <c r="N45" s="58">
        <v>605</v>
      </c>
      <c r="O45" s="59">
        <v>651</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15">
      <c r="A48" s="46"/>
      <c r="B48" s="1140"/>
      <c r="C48" s="1141"/>
      <c r="D48" s="60"/>
      <c r="E48" s="1146" t="s">
        <v>13</v>
      </c>
      <c r="F48" s="1146"/>
      <c r="G48" s="1146"/>
      <c r="H48" s="1146"/>
      <c r="I48" s="1146"/>
      <c r="J48" s="1147"/>
      <c r="K48" s="61">
        <v>168</v>
      </c>
      <c r="L48" s="62">
        <v>95</v>
      </c>
      <c r="M48" s="62">
        <v>99</v>
      </c>
      <c r="N48" s="62">
        <v>91</v>
      </c>
      <c r="O48" s="63">
        <v>91</v>
      </c>
      <c r="P48" s="46"/>
      <c r="Q48" s="46"/>
      <c r="R48" s="46"/>
      <c r="S48" s="46"/>
      <c r="T48" s="46"/>
      <c r="U48" s="46"/>
    </row>
    <row r="49" spans="1:21" ht="30.75" customHeight="1" x14ac:dyDescent="0.15">
      <c r="A49" s="46"/>
      <c r="B49" s="1140"/>
      <c r="C49" s="1141"/>
      <c r="D49" s="60"/>
      <c r="E49" s="1146" t="s">
        <v>14</v>
      </c>
      <c r="F49" s="1146"/>
      <c r="G49" s="1146"/>
      <c r="H49" s="1146"/>
      <c r="I49" s="1146"/>
      <c r="J49" s="1147"/>
      <c r="K49" s="61">
        <v>137</v>
      </c>
      <c r="L49" s="62">
        <v>139</v>
      </c>
      <c r="M49" s="62">
        <v>121</v>
      </c>
      <c r="N49" s="62">
        <v>125</v>
      </c>
      <c r="O49" s="63">
        <v>114</v>
      </c>
      <c r="P49" s="46"/>
      <c r="Q49" s="46"/>
      <c r="R49" s="46"/>
      <c r="S49" s="46"/>
      <c r="T49" s="46"/>
      <c r="U49" s="46"/>
    </row>
    <row r="50" spans="1:21" ht="30.75" customHeight="1" x14ac:dyDescent="0.15">
      <c r="A50" s="46"/>
      <c r="B50" s="1140"/>
      <c r="C50" s="1141"/>
      <c r="D50" s="60"/>
      <c r="E50" s="1146" t="s">
        <v>15</v>
      </c>
      <c r="F50" s="1146"/>
      <c r="G50" s="1146"/>
      <c r="H50" s="1146"/>
      <c r="I50" s="1146"/>
      <c r="J50" s="1147"/>
      <c r="K50" s="61">
        <v>1</v>
      </c>
      <c r="L50" s="62">
        <v>1</v>
      </c>
      <c r="M50" s="62">
        <v>1</v>
      </c>
      <c r="N50" s="62">
        <v>2</v>
      </c>
      <c r="O50" s="63">
        <v>2</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796</v>
      </c>
      <c r="L52" s="62">
        <v>687</v>
      </c>
      <c r="M52" s="62">
        <v>704</v>
      </c>
      <c r="N52" s="62">
        <v>787</v>
      </c>
      <c r="O52" s="63">
        <v>754</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8</v>
      </c>
      <c r="L53" s="67">
        <v>64</v>
      </c>
      <c r="M53" s="67">
        <v>67</v>
      </c>
      <c r="N53" s="67">
        <v>36</v>
      </c>
      <c r="O53" s="68">
        <v>104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2mgnqGslQtwtGBR0wBMpKnJnuoiEonrj0410+7e5INIo0hj/3yE6Q/MWtO5JyO3MZcseF6CBhkKT+qV4rU4sOA==" saltValue="GF2E+0yU7YM5u7xqmY80M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7925</v>
      </c>
      <c r="J41" s="343">
        <v>8172</v>
      </c>
      <c r="K41" s="343">
        <v>8205</v>
      </c>
      <c r="L41" s="343">
        <v>7918</v>
      </c>
      <c r="M41" s="344">
        <v>7344</v>
      </c>
    </row>
    <row r="42" spans="2:13" ht="27.75" customHeight="1" x14ac:dyDescent="0.15">
      <c r="B42" s="1171"/>
      <c r="C42" s="1172"/>
      <c r="D42" s="104"/>
      <c r="E42" s="1177" t="s">
        <v>32</v>
      </c>
      <c r="F42" s="1177"/>
      <c r="G42" s="1177"/>
      <c r="H42" s="1178"/>
      <c r="I42" s="345">
        <v>669</v>
      </c>
      <c r="J42" s="346">
        <v>708</v>
      </c>
      <c r="K42" s="346">
        <v>722</v>
      </c>
      <c r="L42" s="346">
        <v>799</v>
      </c>
      <c r="M42" s="347">
        <v>737</v>
      </c>
    </row>
    <row r="43" spans="2:13" ht="27.75" customHeight="1" x14ac:dyDescent="0.15">
      <c r="B43" s="1171"/>
      <c r="C43" s="1172"/>
      <c r="D43" s="104"/>
      <c r="E43" s="1177" t="s">
        <v>33</v>
      </c>
      <c r="F43" s="1177"/>
      <c r="G43" s="1177"/>
      <c r="H43" s="1178"/>
      <c r="I43" s="345">
        <v>1843</v>
      </c>
      <c r="J43" s="346">
        <v>1664</v>
      </c>
      <c r="K43" s="346">
        <v>1445</v>
      </c>
      <c r="L43" s="346">
        <v>1190</v>
      </c>
      <c r="M43" s="347">
        <v>1308</v>
      </c>
    </row>
    <row r="44" spans="2:13" ht="27.75" customHeight="1" x14ac:dyDescent="0.15">
      <c r="B44" s="1171"/>
      <c r="C44" s="1172"/>
      <c r="D44" s="104"/>
      <c r="E44" s="1177" t="s">
        <v>34</v>
      </c>
      <c r="F44" s="1177"/>
      <c r="G44" s="1177"/>
      <c r="H44" s="1178"/>
      <c r="I44" s="345">
        <v>1009</v>
      </c>
      <c r="J44" s="346">
        <v>914</v>
      </c>
      <c r="K44" s="346">
        <v>847</v>
      </c>
      <c r="L44" s="346">
        <v>926</v>
      </c>
      <c r="M44" s="347">
        <v>892</v>
      </c>
    </row>
    <row r="45" spans="2:13" ht="27.75" customHeight="1" x14ac:dyDescent="0.15">
      <c r="B45" s="1171"/>
      <c r="C45" s="1172"/>
      <c r="D45" s="104"/>
      <c r="E45" s="1177" t="s">
        <v>35</v>
      </c>
      <c r="F45" s="1177"/>
      <c r="G45" s="1177"/>
      <c r="H45" s="1178"/>
      <c r="I45" s="345">
        <v>1496</v>
      </c>
      <c r="J45" s="346">
        <v>1463</v>
      </c>
      <c r="K45" s="346">
        <v>1552</v>
      </c>
      <c r="L45" s="346">
        <v>1397</v>
      </c>
      <c r="M45" s="347">
        <v>1314</v>
      </c>
    </row>
    <row r="46" spans="2:13" ht="27.75" customHeight="1" x14ac:dyDescent="0.15">
      <c r="B46" s="1171"/>
      <c r="C46" s="1172"/>
      <c r="D46" s="105"/>
      <c r="E46" s="1177" t="s">
        <v>36</v>
      </c>
      <c r="F46" s="1177"/>
      <c r="G46" s="1177"/>
      <c r="H46" s="1178"/>
      <c r="I46" s="345" t="s">
        <v>487</v>
      </c>
      <c r="J46" s="346" t="s">
        <v>487</v>
      </c>
      <c r="K46" s="346" t="s">
        <v>487</v>
      </c>
      <c r="L46" s="346" t="s">
        <v>487</v>
      </c>
      <c r="M46" s="347" t="s">
        <v>487</v>
      </c>
    </row>
    <row r="47" spans="2:13" ht="27.75" customHeight="1" x14ac:dyDescent="0.15">
      <c r="B47" s="1171"/>
      <c r="C47" s="1172"/>
      <c r="D47" s="106"/>
      <c r="E47" s="1179" t="s">
        <v>37</v>
      </c>
      <c r="F47" s="1180"/>
      <c r="G47" s="1180"/>
      <c r="H47" s="1181"/>
      <c r="I47" s="345" t="s">
        <v>487</v>
      </c>
      <c r="J47" s="346" t="s">
        <v>487</v>
      </c>
      <c r="K47" s="346" t="s">
        <v>487</v>
      </c>
      <c r="L47" s="346" t="s">
        <v>487</v>
      </c>
      <c r="M47" s="347" t="s">
        <v>487</v>
      </c>
    </row>
    <row r="48" spans="2:13" ht="27.75" customHeight="1" x14ac:dyDescent="0.15">
      <c r="B48" s="1171"/>
      <c r="C48" s="1172"/>
      <c r="D48" s="104"/>
      <c r="E48" s="1177" t="s">
        <v>38</v>
      </c>
      <c r="F48" s="1177"/>
      <c r="G48" s="1177"/>
      <c r="H48" s="1178"/>
      <c r="I48" s="345" t="s">
        <v>487</v>
      </c>
      <c r="J48" s="346" t="s">
        <v>487</v>
      </c>
      <c r="K48" s="346" t="s">
        <v>487</v>
      </c>
      <c r="L48" s="346" t="s">
        <v>487</v>
      </c>
      <c r="M48" s="347" t="s">
        <v>487</v>
      </c>
    </row>
    <row r="49" spans="2:13" ht="27.75" customHeight="1" x14ac:dyDescent="0.15">
      <c r="B49" s="1173"/>
      <c r="C49" s="1174"/>
      <c r="D49" s="104"/>
      <c r="E49" s="1177" t="s">
        <v>39</v>
      </c>
      <c r="F49" s="1177"/>
      <c r="G49" s="1177"/>
      <c r="H49" s="1178"/>
      <c r="I49" s="345" t="s">
        <v>487</v>
      </c>
      <c r="J49" s="346" t="s">
        <v>487</v>
      </c>
      <c r="K49" s="346" t="s">
        <v>487</v>
      </c>
      <c r="L49" s="346" t="s">
        <v>487</v>
      </c>
      <c r="M49" s="347" t="s">
        <v>487</v>
      </c>
    </row>
    <row r="50" spans="2:13" ht="27.75" customHeight="1" x14ac:dyDescent="0.15">
      <c r="B50" s="1182" t="s">
        <v>40</v>
      </c>
      <c r="C50" s="1183"/>
      <c r="D50" s="107"/>
      <c r="E50" s="1177" t="s">
        <v>41</v>
      </c>
      <c r="F50" s="1177"/>
      <c r="G50" s="1177"/>
      <c r="H50" s="1178"/>
      <c r="I50" s="345">
        <v>5390</v>
      </c>
      <c r="J50" s="346">
        <v>5018</v>
      </c>
      <c r="K50" s="346">
        <v>5790</v>
      </c>
      <c r="L50" s="346">
        <v>6215</v>
      </c>
      <c r="M50" s="347">
        <v>6166</v>
      </c>
    </row>
    <row r="51" spans="2:13" ht="27.75" customHeight="1" x14ac:dyDescent="0.15">
      <c r="B51" s="1171"/>
      <c r="C51" s="1172"/>
      <c r="D51" s="104"/>
      <c r="E51" s="1177" t="s">
        <v>42</v>
      </c>
      <c r="F51" s="1177"/>
      <c r="G51" s="1177"/>
      <c r="H51" s="1178"/>
      <c r="I51" s="345">
        <v>4049</v>
      </c>
      <c r="J51" s="346">
        <v>3956</v>
      </c>
      <c r="K51" s="346">
        <v>4322</v>
      </c>
      <c r="L51" s="346">
        <v>4344</v>
      </c>
      <c r="M51" s="347">
        <v>4622</v>
      </c>
    </row>
    <row r="52" spans="2:13" ht="27.75" customHeight="1" x14ac:dyDescent="0.15">
      <c r="B52" s="1173"/>
      <c r="C52" s="1174"/>
      <c r="D52" s="104"/>
      <c r="E52" s="1177" t="s">
        <v>43</v>
      </c>
      <c r="F52" s="1177"/>
      <c r="G52" s="1177"/>
      <c r="H52" s="1178"/>
      <c r="I52" s="345">
        <v>3910</v>
      </c>
      <c r="J52" s="346">
        <v>3543</v>
      </c>
      <c r="K52" s="346">
        <v>3333</v>
      </c>
      <c r="L52" s="346">
        <v>2992</v>
      </c>
      <c r="M52" s="347">
        <v>2740</v>
      </c>
    </row>
    <row r="53" spans="2:13" ht="27.75" customHeight="1" thickBot="1" x14ac:dyDescent="0.2">
      <c r="B53" s="1184" t="s">
        <v>19</v>
      </c>
      <c r="C53" s="1185"/>
      <c r="D53" s="108"/>
      <c r="E53" s="1186" t="s">
        <v>44</v>
      </c>
      <c r="F53" s="1186"/>
      <c r="G53" s="1186"/>
      <c r="H53" s="1187"/>
      <c r="I53" s="348">
        <v>-406</v>
      </c>
      <c r="J53" s="349">
        <v>404</v>
      </c>
      <c r="K53" s="349">
        <v>-673</v>
      </c>
      <c r="L53" s="349">
        <v>-1322</v>
      </c>
      <c r="M53" s="350">
        <v>-1934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kWPPC9SVyxF4D2luGvOBlPU9PGNMjfLOaicRW2Rg5PStUYzKkHIHfGroPELovVRerpOcxKDSdEJrR/DuNXoLqA==" saltValue="S7REySBktnS2EaJKcJNl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1741</v>
      </c>
      <c r="G55" s="120">
        <v>2078</v>
      </c>
      <c r="H55" s="121">
        <v>2012</v>
      </c>
    </row>
    <row r="56" spans="2:8" ht="52.5" customHeight="1" x14ac:dyDescent="0.15">
      <c r="B56" s="122"/>
      <c r="C56" s="1198" t="s">
        <v>47</v>
      </c>
      <c r="D56" s="1198"/>
      <c r="E56" s="1199"/>
      <c r="F56" s="123" t="s">
        <v>487</v>
      </c>
      <c r="G56" s="123" t="s">
        <v>487</v>
      </c>
      <c r="H56" s="124" t="s">
        <v>487</v>
      </c>
    </row>
    <row r="57" spans="2:8" ht="53.25" customHeight="1" x14ac:dyDescent="0.15">
      <c r="B57" s="122"/>
      <c r="C57" s="1200" t="s">
        <v>48</v>
      </c>
      <c r="D57" s="1200"/>
      <c r="E57" s="1201"/>
      <c r="F57" s="125">
        <v>3859</v>
      </c>
      <c r="G57" s="125">
        <v>4144</v>
      </c>
      <c r="H57" s="126">
        <v>4420</v>
      </c>
    </row>
    <row r="58" spans="2:8" ht="45.75" customHeight="1" x14ac:dyDescent="0.15">
      <c r="B58" s="127"/>
      <c r="C58" s="1188" t="s">
        <v>560</v>
      </c>
      <c r="D58" s="1189"/>
      <c r="E58" s="1190"/>
      <c r="F58" s="128">
        <v>2617</v>
      </c>
      <c r="G58" s="128">
        <v>2616</v>
      </c>
      <c r="H58" s="129">
        <v>2579</v>
      </c>
    </row>
    <row r="59" spans="2:8" ht="45.75" customHeight="1" x14ac:dyDescent="0.15">
      <c r="B59" s="127"/>
      <c r="C59" s="1188" t="s">
        <v>561</v>
      </c>
      <c r="D59" s="1189"/>
      <c r="E59" s="1190"/>
      <c r="F59" s="128">
        <v>537</v>
      </c>
      <c r="G59" s="128">
        <v>637</v>
      </c>
      <c r="H59" s="129">
        <v>787</v>
      </c>
    </row>
    <row r="60" spans="2:8" ht="45.75" customHeight="1" x14ac:dyDescent="0.15">
      <c r="B60" s="127"/>
      <c r="C60" s="1188" t="s">
        <v>562</v>
      </c>
      <c r="D60" s="1189"/>
      <c r="E60" s="1190"/>
      <c r="F60" s="128">
        <v>145</v>
      </c>
      <c r="G60" s="128">
        <v>376</v>
      </c>
      <c r="H60" s="129">
        <v>593</v>
      </c>
    </row>
    <row r="61" spans="2:8" ht="45.75" customHeight="1" x14ac:dyDescent="0.15">
      <c r="B61" s="127"/>
      <c r="C61" s="1188" t="s">
        <v>563</v>
      </c>
      <c r="D61" s="1189"/>
      <c r="E61" s="1190"/>
      <c r="F61" s="128">
        <v>175</v>
      </c>
      <c r="G61" s="128">
        <v>170</v>
      </c>
      <c r="H61" s="129">
        <v>152</v>
      </c>
    </row>
    <row r="62" spans="2:8" ht="45.75" customHeight="1" thickBot="1" x14ac:dyDescent="0.2">
      <c r="B62" s="130"/>
      <c r="C62" s="1191" t="s">
        <v>564</v>
      </c>
      <c r="D62" s="1192"/>
      <c r="E62" s="1193"/>
      <c r="F62" s="131">
        <v>129</v>
      </c>
      <c r="G62" s="131">
        <v>129</v>
      </c>
      <c r="H62" s="132">
        <v>129</v>
      </c>
    </row>
    <row r="63" spans="2:8" ht="52.5" customHeight="1" thickBot="1" x14ac:dyDescent="0.2">
      <c r="B63" s="133"/>
      <c r="C63" s="1194" t="s">
        <v>49</v>
      </c>
      <c r="D63" s="1194"/>
      <c r="E63" s="1195"/>
      <c r="F63" s="134">
        <v>5600</v>
      </c>
      <c r="G63" s="134">
        <v>6221</v>
      </c>
      <c r="H63" s="135">
        <v>6432</v>
      </c>
    </row>
    <row r="64" spans="2:8" x14ac:dyDescent="0.15"/>
  </sheetData>
  <sheetProtection algorithmName="SHA-512" hashValue="xkc0lAsoImeCNHvM5w17T+5nldY+hugKfubWWdE1objyCWRSqzZw2T6ygDUjCx6ngdUdTUJQux4C5JAYWg9ghA==" saltValue="OKkQ+exGVifaVezauedz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120984</v>
      </c>
      <c r="E3" s="154"/>
      <c r="F3" s="155">
        <v>51264</v>
      </c>
      <c r="G3" s="156"/>
      <c r="H3" s="157"/>
    </row>
    <row r="4" spans="1:8" x14ac:dyDescent="0.15">
      <c r="A4" s="158"/>
      <c r="B4" s="159"/>
      <c r="C4" s="160"/>
      <c r="D4" s="161">
        <v>46368</v>
      </c>
      <c r="E4" s="162"/>
      <c r="F4" s="163">
        <v>26040</v>
      </c>
      <c r="G4" s="164"/>
      <c r="H4" s="165"/>
    </row>
    <row r="5" spans="1:8" x14ac:dyDescent="0.15">
      <c r="A5" s="146" t="s">
        <v>519</v>
      </c>
      <c r="B5" s="151"/>
      <c r="C5" s="152"/>
      <c r="D5" s="153">
        <v>73744</v>
      </c>
      <c r="E5" s="154"/>
      <c r="F5" s="155">
        <v>52068</v>
      </c>
      <c r="G5" s="156"/>
      <c r="H5" s="157"/>
    </row>
    <row r="6" spans="1:8" x14ac:dyDescent="0.15">
      <c r="A6" s="158"/>
      <c r="B6" s="159"/>
      <c r="C6" s="160"/>
      <c r="D6" s="161">
        <v>48626</v>
      </c>
      <c r="E6" s="162"/>
      <c r="F6" s="163">
        <v>26936</v>
      </c>
      <c r="G6" s="164"/>
      <c r="H6" s="165"/>
    </row>
    <row r="7" spans="1:8" x14ac:dyDescent="0.15">
      <c r="A7" s="146" t="s">
        <v>520</v>
      </c>
      <c r="B7" s="151"/>
      <c r="C7" s="152"/>
      <c r="D7" s="153">
        <v>65678</v>
      </c>
      <c r="E7" s="154"/>
      <c r="F7" s="155">
        <v>47161</v>
      </c>
      <c r="G7" s="156"/>
      <c r="H7" s="157"/>
    </row>
    <row r="8" spans="1:8" x14ac:dyDescent="0.15">
      <c r="A8" s="158"/>
      <c r="B8" s="159"/>
      <c r="C8" s="160"/>
      <c r="D8" s="161">
        <v>40919</v>
      </c>
      <c r="E8" s="162"/>
      <c r="F8" s="163">
        <v>24595</v>
      </c>
      <c r="G8" s="164"/>
      <c r="H8" s="165"/>
    </row>
    <row r="9" spans="1:8" x14ac:dyDescent="0.15">
      <c r="A9" s="146" t="s">
        <v>521</v>
      </c>
      <c r="B9" s="151"/>
      <c r="C9" s="152"/>
      <c r="D9" s="153">
        <v>48003</v>
      </c>
      <c r="E9" s="154"/>
      <c r="F9" s="155">
        <v>43423</v>
      </c>
      <c r="G9" s="156"/>
      <c r="H9" s="157"/>
    </row>
    <row r="10" spans="1:8" x14ac:dyDescent="0.15">
      <c r="A10" s="158"/>
      <c r="B10" s="159"/>
      <c r="C10" s="160"/>
      <c r="D10" s="161">
        <v>33810</v>
      </c>
      <c r="E10" s="162"/>
      <c r="F10" s="163">
        <v>22207</v>
      </c>
      <c r="G10" s="164"/>
      <c r="H10" s="165"/>
    </row>
    <row r="11" spans="1:8" x14ac:dyDescent="0.15">
      <c r="A11" s="146" t="s">
        <v>522</v>
      </c>
      <c r="B11" s="151"/>
      <c r="C11" s="152"/>
      <c r="D11" s="153">
        <v>31675</v>
      </c>
      <c r="E11" s="154"/>
      <c r="F11" s="155">
        <v>45265</v>
      </c>
      <c r="G11" s="156"/>
      <c r="H11" s="157"/>
    </row>
    <row r="12" spans="1:8" x14ac:dyDescent="0.15">
      <c r="A12" s="158"/>
      <c r="B12" s="159"/>
      <c r="C12" s="166"/>
      <c r="D12" s="161">
        <v>27132</v>
      </c>
      <c r="E12" s="162"/>
      <c r="F12" s="163">
        <v>22600</v>
      </c>
      <c r="G12" s="164"/>
      <c r="H12" s="165"/>
    </row>
    <row r="13" spans="1:8" x14ac:dyDescent="0.15">
      <c r="A13" s="146"/>
      <c r="B13" s="151"/>
      <c r="C13" s="152"/>
      <c r="D13" s="153">
        <v>68017</v>
      </c>
      <c r="E13" s="154"/>
      <c r="F13" s="155">
        <v>47836</v>
      </c>
      <c r="G13" s="167"/>
      <c r="H13" s="157"/>
    </row>
    <row r="14" spans="1:8" x14ac:dyDescent="0.15">
      <c r="A14" s="158"/>
      <c r="B14" s="159"/>
      <c r="C14" s="160"/>
      <c r="D14" s="161">
        <v>39371</v>
      </c>
      <c r="E14" s="162"/>
      <c r="F14" s="163">
        <v>24476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3.78</v>
      </c>
      <c r="C19" s="168">
        <f>ROUND(VALUE(SUBSTITUTE(実質収支比率等に係る経年分析!G$48,"▲","-")),2)</f>
        <v>5.45</v>
      </c>
      <c r="D19" s="168">
        <f>ROUND(VALUE(SUBSTITUTE(実質収支比率等に係る経年分析!H$48,"▲","-")),2)</f>
        <v>9.25</v>
      </c>
      <c r="E19" s="168">
        <f>ROUND(VALUE(SUBSTITUTE(実質収支比率等に係る経年分析!I$48,"▲","-")),2)</f>
        <v>6.37</v>
      </c>
      <c r="F19" s="168">
        <f>ROUND(VALUE(SUBSTITUTE(実質収支比率等に係る経年分析!J$48,"▲","-")),2)</f>
        <v>5.62</v>
      </c>
    </row>
    <row r="20" spans="1:11" x14ac:dyDescent="0.15">
      <c r="A20" s="168" t="s">
        <v>53</v>
      </c>
      <c r="B20" s="168">
        <f>ROUND(VALUE(SUBSTITUTE(実質収支比率等に係る経年分析!F$47,"▲","-")),2)</f>
        <v>21.02</v>
      </c>
      <c r="C20" s="168">
        <f>ROUND(VALUE(SUBSTITUTE(実質収支比率等に係る経年分析!G$47,"▲","-")),2)</f>
        <v>14.37</v>
      </c>
      <c r="D20" s="168">
        <f>ROUND(VALUE(SUBSTITUTE(実質収支比率等に係る経年分析!H$47,"▲","-")),2)</f>
        <v>23.62</v>
      </c>
      <c r="E20" s="168">
        <f>ROUND(VALUE(SUBSTITUTE(実質収支比率等に係る経年分析!I$47,"▲","-")),2)</f>
        <v>28.49</v>
      </c>
      <c r="F20" s="168">
        <f>ROUND(VALUE(SUBSTITUTE(実質収支比率等に係る経年分析!J$47,"▲","-")),2)</f>
        <v>26.71</v>
      </c>
    </row>
    <row r="21" spans="1:11" x14ac:dyDescent="0.15">
      <c r="A21" s="168" t="s">
        <v>54</v>
      </c>
      <c r="B21" s="168">
        <f>IF(ISNUMBER(VALUE(SUBSTITUTE(実質収支比率等に係る経年分析!F$49,"▲","-"))),ROUND(VALUE(SUBSTITUTE(実質収支比率等に係る経年分析!F$49,"▲","-")),2),NA())</f>
        <v>-6.15</v>
      </c>
      <c r="C21" s="168">
        <f>IF(ISNUMBER(VALUE(SUBSTITUTE(実質収支比率等に係る経年分析!G$49,"▲","-"))),ROUND(VALUE(SUBSTITUTE(実質収支比率等に係る経年分析!G$49,"▲","-")),2),NA())</f>
        <v>-4.66</v>
      </c>
      <c r="D21" s="168">
        <f>IF(ISNUMBER(VALUE(SUBSTITUTE(実質収支比率等に係る経年分析!H$49,"▲","-"))),ROUND(VALUE(SUBSTITUTE(実質収支比率等に係る経年分析!H$49,"▲","-")),2),NA())</f>
        <v>13.69</v>
      </c>
      <c r="E21" s="168">
        <f>IF(ISNUMBER(VALUE(SUBSTITUTE(実質収支比率等に係る経年分析!I$49,"▲","-"))),ROUND(VALUE(SUBSTITUTE(実質収支比率等に係る経年分析!I$49,"▲","-")),2),NA())</f>
        <v>1.64</v>
      </c>
      <c r="F21" s="168">
        <f>IF(ISNUMBER(VALUE(SUBSTITUTE(実質収支比率等に係る経年分析!J$49,"▲","-"))),ROUND(VALUE(SUBSTITUTE(実質収支比率等に係る経年分析!J$49,"▲","-")),2),NA())</f>
        <v>-1.42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1.79</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瑞穂町介護保険特別会計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0.84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瑞穂町後期高齢者医療特別会計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0.14000000000000001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0.16</v>
      </c>
    </row>
    <row r="33" spans="1:16" x14ac:dyDescent="0.15">
      <c r="A33" s="169" t="str">
        <f>IF(連結実質赤字比率に係る赤字・黒字の構成分析!C$37="",NA(),連結実質赤字比率に係る赤字・黒字の構成分析!C$37)</f>
        <v>瑞穂町国民健康保険特別会計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0.45</v>
      </c>
    </row>
    <row r="34" spans="1:16" x14ac:dyDescent="0.15">
      <c r="A34" s="169" t="str">
        <f>IF(連結実質赤字比率に係る赤字・黒字の構成分析!C$36="",NA(),連結実質赤字比率に係る赤字・黒字の構成分析!C$36)</f>
        <v>福生都市計画瑞穂町箱根ケ崎駅西土地区画整理事業特別会計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0.48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0.35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0.49</v>
      </c>
    </row>
    <row r="35" spans="1:16" x14ac:dyDescent="0.15">
      <c r="A35" s="169" t="str">
        <f>IF(連結実質赤字比率に係る赤字・黒字の構成分析!C$35="",NA(),連結実質赤字比率に係る赤字・黒字の構成分析!C$35)</f>
        <v>瑞穂町下水道事業会計</v>
      </c>
      <c r="B35" s="169" t="e">
        <f>IF(ROUND(VALUE(SUBSTITUTE(連結実質赤字比率に係る赤字・黒字の構成分析!F$35,"▲", "-")), 2) &lt; 0, ABS(ROUND(VALUE(SUBSTITUTE(連結実質赤字比率に係る赤字・黒字の構成分析!F$35,"▲", "-")), 2)), NA())</f>
        <v>#VALUE!</v>
      </c>
      <c r="C35" s="169" t="e">
        <f>IF(ROUND(VALUE(SUBSTITUTE(連結実質赤字比率に係る赤字・黒字の構成分析!F$35,"▲", "-")), 2) &gt;= 0, ABS(ROUND(VALUE(SUBSTITUTE(連結実質赤字比率に係る赤字・黒字の構成分析!F$35,"▲", "-")), 2)), NA())</f>
        <v>#VALUE!</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2.4300000000000002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3.28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4.4400000000000004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2.89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5.45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8.76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5.12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796</v>
      </c>
      <c r="E42" s="170"/>
      <c r="F42" s="170"/>
      <c r="G42" s="170">
        <f>'実質公債費比率（分子）の構造'!L$52</f>
        <v>687</v>
      </c>
      <c r="H42" s="170"/>
      <c r="I42" s="170"/>
      <c r="J42" s="170">
        <f>'実質公債費比率（分子）の構造'!M$52</f>
        <v>704</v>
      </c>
      <c r="K42" s="170"/>
      <c r="L42" s="170"/>
      <c r="M42" s="170">
        <f>'実質公債費比率（分子）の構造'!N$52</f>
        <v>787</v>
      </c>
      <c r="N42" s="170"/>
      <c r="O42" s="170"/>
      <c r="P42" s="170">
        <f>'実質公債費比率（分子）の構造'!O$52</f>
        <v>754</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2</v>
      </c>
      <c r="L44" s="170"/>
      <c r="M44" s="170"/>
      <c r="N44" s="170">
        <f>'実質公債費比率（分子）の構造'!O$50</f>
        <v>2</v>
      </c>
      <c r="O44" s="170"/>
      <c r="P44" s="170"/>
    </row>
    <row r="45" spans="1:16" x14ac:dyDescent="0.15">
      <c r="A45" s="170" t="s">
        <v>63</v>
      </c>
      <c r="B45" s="170">
        <f>'実質公債費比率（分子）の構造'!K$49</f>
        <v>137</v>
      </c>
      <c r="C45" s="170"/>
      <c r="D45" s="170"/>
      <c r="E45" s="170">
        <f>'実質公債費比率（分子）の構造'!L$49</f>
        <v>139</v>
      </c>
      <c r="F45" s="170"/>
      <c r="G45" s="170"/>
      <c r="H45" s="170">
        <f>'実質公債費比率（分子）の構造'!M$49</f>
        <v>121</v>
      </c>
      <c r="I45" s="170"/>
      <c r="J45" s="170"/>
      <c r="K45" s="170">
        <f>'実質公債費比率（分子）の構造'!N$49</f>
        <v>125</v>
      </c>
      <c r="L45" s="170"/>
      <c r="M45" s="170"/>
      <c r="N45" s="170">
        <f>'実質公債費比率（分子）の構造'!O$49</f>
        <v>114</v>
      </c>
      <c r="O45" s="170"/>
      <c r="P45" s="170"/>
    </row>
    <row r="46" spans="1:16" x14ac:dyDescent="0.15">
      <c r="A46" s="170" t="s">
        <v>64</v>
      </c>
      <c r="B46" s="170">
        <f>'実質公債費比率（分子）の構造'!K$48</f>
        <v>168</v>
      </c>
      <c r="C46" s="170"/>
      <c r="D46" s="170"/>
      <c r="E46" s="170">
        <f>'実質公債費比率（分子）の構造'!L$48</f>
        <v>95</v>
      </c>
      <c r="F46" s="170"/>
      <c r="G46" s="170"/>
      <c r="H46" s="170">
        <f>'実質公債費比率（分子）の構造'!M$48</f>
        <v>99</v>
      </c>
      <c r="I46" s="170"/>
      <c r="J46" s="170"/>
      <c r="K46" s="170">
        <f>'実質公債費比率（分子）の構造'!N$48</f>
        <v>91</v>
      </c>
      <c r="L46" s="170"/>
      <c r="M46" s="170"/>
      <c r="N46" s="170">
        <f>'実質公債費比率（分子）の構造'!O$48</f>
        <v>91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498</v>
      </c>
      <c r="C49" s="170"/>
      <c r="D49" s="170"/>
      <c r="E49" s="170">
        <f>'実質公債費比率（分子）の構造'!L$45</f>
        <v>516</v>
      </c>
      <c r="F49" s="170"/>
      <c r="G49" s="170"/>
      <c r="H49" s="170">
        <f>'実質公債費比率（分子）の構造'!M$45</f>
        <v>550</v>
      </c>
      <c r="I49" s="170"/>
      <c r="J49" s="170"/>
      <c r="K49" s="170">
        <f>'実質公債費比率（分子）の構造'!N$45</f>
        <v>605</v>
      </c>
      <c r="L49" s="170"/>
      <c r="M49" s="170"/>
      <c r="N49" s="170">
        <f>'実質公債費比率（分子）の構造'!O$45</f>
        <v>651</v>
      </c>
      <c r="O49" s="170"/>
      <c r="P49" s="170"/>
    </row>
    <row r="50" spans="1:16" x14ac:dyDescent="0.15">
      <c r="A50" s="170" t="s">
        <v>67</v>
      </c>
      <c r="B50" s="170" t="e">
        <f>NA()</f>
        <v>#N/A</v>
      </c>
      <c r="C50" s="170">
        <f>IF(ISNUMBER('実質公債費比率（分子）の構造'!K$53),'実質公債費比率（分子）の構造'!K$53,NA())</f>
        <v>8</v>
      </c>
      <c r="D50" s="170" t="e">
        <f>NA()</f>
        <v>#N/A</v>
      </c>
      <c r="E50" s="170" t="e">
        <f>NA()</f>
        <v>#N/A</v>
      </c>
      <c r="F50" s="170">
        <f>IF(ISNUMBER('実質公債費比率（分子）の構造'!L$53),'実質公債費比率（分子）の構造'!L$53,NA())</f>
        <v>64</v>
      </c>
      <c r="G50" s="170" t="e">
        <f>NA()</f>
        <v>#N/A</v>
      </c>
      <c r="H50" s="170" t="e">
        <f>NA()</f>
        <v>#N/A</v>
      </c>
      <c r="I50" s="170">
        <f>IF(ISNUMBER('実質公債費比率（分子）の構造'!M$53),'実質公債費比率（分子）の構造'!M$53,NA())</f>
        <v>67</v>
      </c>
      <c r="J50" s="170" t="e">
        <f>NA()</f>
        <v>#N/A</v>
      </c>
      <c r="K50" s="170" t="e">
        <f>NA()</f>
        <v>#N/A</v>
      </c>
      <c r="L50" s="170">
        <f>IF(ISNUMBER('実質公債費比率（分子）の構造'!N$53),'実質公債費比率（分子）の構造'!N$53,NA())</f>
        <v>36</v>
      </c>
      <c r="M50" s="170" t="e">
        <f>NA()</f>
        <v>#N/A</v>
      </c>
      <c r="N50" s="170" t="e">
        <f>NA()</f>
        <v>#N/A</v>
      </c>
      <c r="O50" s="170">
        <f>IF(ISNUMBER('実質公債費比率（分子）の構造'!O$53),'実質公債費比率（分子）の構造'!O$53,NA())</f>
        <v>104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3910</v>
      </c>
      <c r="E56" s="169"/>
      <c r="F56" s="169"/>
      <c r="G56" s="169">
        <f>'将来負担比率（分子）の構造'!J$52</f>
        <v>3543</v>
      </c>
      <c r="H56" s="169"/>
      <c r="I56" s="169"/>
      <c r="J56" s="169">
        <f>'将来負担比率（分子）の構造'!K$52</f>
        <v>3333</v>
      </c>
      <c r="K56" s="169"/>
      <c r="L56" s="169"/>
      <c r="M56" s="169">
        <f>'将来負担比率（分子）の構造'!L$52</f>
        <v>2992</v>
      </c>
      <c r="N56" s="169"/>
      <c r="O56" s="169"/>
      <c r="P56" s="169">
        <f>'将来負担比率（分子）の構造'!M$52</f>
        <v>2740</v>
      </c>
    </row>
    <row r="57" spans="1:16" x14ac:dyDescent="0.15">
      <c r="A57" s="169" t="s">
        <v>42</v>
      </c>
      <c r="B57" s="169"/>
      <c r="C57" s="169"/>
      <c r="D57" s="169">
        <f>'将来負担比率（分子）の構造'!I$51</f>
        <v>4049</v>
      </c>
      <c r="E57" s="169"/>
      <c r="F57" s="169"/>
      <c r="G57" s="169">
        <f>'将来負担比率（分子）の構造'!J$51</f>
        <v>3956</v>
      </c>
      <c r="H57" s="169"/>
      <c r="I57" s="169"/>
      <c r="J57" s="169">
        <f>'将来負担比率（分子）の構造'!K$51</f>
        <v>4322</v>
      </c>
      <c r="K57" s="169"/>
      <c r="L57" s="169"/>
      <c r="M57" s="169">
        <f>'将来負担比率（分子）の構造'!L$51</f>
        <v>4344</v>
      </c>
      <c r="N57" s="169"/>
      <c r="O57" s="169"/>
      <c r="P57" s="169">
        <f>'将来負担比率（分子）の構造'!M$51</f>
        <v>4622</v>
      </c>
    </row>
    <row r="58" spans="1:16" x14ac:dyDescent="0.15">
      <c r="A58" s="169" t="s">
        <v>41</v>
      </c>
      <c r="B58" s="169"/>
      <c r="C58" s="169"/>
      <c r="D58" s="169">
        <f>'将来負担比率（分子）の構造'!I$50</f>
        <v>5390</v>
      </c>
      <c r="E58" s="169"/>
      <c r="F58" s="169"/>
      <c r="G58" s="169">
        <f>'将来負担比率（分子）の構造'!J$50</f>
        <v>5018</v>
      </c>
      <c r="H58" s="169"/>
      <c r="I58" s="169"/>
      <c r="J58" s="169">
        <f>'将来負担比率（分子）の構造'!K$50</f>
        <v>5790</v>
      </c>
      <c r="K58" s="169"/>
      <c r="L58" s="169"/>
      <c r="M58" s="169">
        <f>'将来負担比率（分子）の構造'!L$50</f>
        <v>6215</v>
      </c>
      <c r="N58" s="169"/>
      <c r="O58" s="169"/>
      <c r="P58" s="169">
        <f>'将来負担比率（分子）の構造'!M$50</f>
        <v>6166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1496</v>
      </c>
      <c r="C62" s="169"/>
      <c r="D62" s="169"/>
      <c r="E62" s="169">
        <f>'将来負担比率（分子）の構造'!J$45</f>
        <v>1463</v>
      </c>
      <c r="F62" s="169"/>
      <c r="G62" s="169"/>
      <c r="H62" s="169">
        <f>'将来負担比率（分子）の構造'!K$45</f>
        <v>1552</v>
      </c>
      <c r="I62" s="169"/>
      <c r="J62" s="169"/>
      <c r="K62" s="169">
        <f>'将来負担比率（分子）の構造'!L$45</f>
        <v>1397</v>
      </c>
      <c r="L62" s="169"/>
      <c r="M62" s="169"/>
      <c r="N62" s="169">
        <f>'将来負担比率（分子）の構造'!M$45</f>
        <v>1314</v>
      </c>
      <c r="O62" s="169"/>
      <c r="P62" s="169"/>
    </row>
    <row r="63" spans="1:16" x14ac:dyDescent="0.15">
      <c r="A63" s="169" t="s">
        <v>34</v>
      </c>
      <c r="B63" s="169">
        <f>'将来負担比率（分子）の構造'!I$44</f>
        <v>1009</v>
      </c>
      <c r="C63" s="169"/>
      <c r="D63" s="169"/>
      <c r="E63" s="169">
        <f>'将来負担比率（分子）の構造'!J$44</f>
        <v>914</v>
      </c>
      <c r="F63" s="169"/>
      <c r="G63" s="169"/>
      <c r="H63" s="169">
        <f>'将来負担比率（分子）の構造'!K$44</f>
        <v>847</v>
      </c>
      <c r="I63" s="169"/>
      <c r="J63" s="169"/>
      <c r="K63" s="169">
        <f>'将来負担比率（分子）の構造'!L$44</f>
        <v>926</v>
      </c>
      <c r="L63" s="169"/>
      <c r="M63" s="169"/>
      <c r="N63" s="169">
        <f>'将来負担比率（分子）の構造'!M$44</f>
        <v>892</v>
      </c>
      <c r="O63" s="169"/>
      <c r="P63" s="169"/>
    </row>
    <row r="64" spans="1:16" x14ac:dyDescent="0.15">
      <c r="A64" s="169" t="s">
        <v>33</v>
      </c>
      <c r="B64" s="169">
        <f>'将来負担比率（分子）の構造'!I$43</f>
        <v>1843</v>
      </c>
      <c r="C64" s="169"/>
      <c r="D64" s="169"/>
      <c r="E64" s="169">
        <f>'将来負担比率（分子）の構造'!J$43</f>
        <v>1664</v>
      </c>
      <c r="F64" s="169"/>
      <c r="G64" s="169"/>
      <c r="H64" s="169">
        <f>'将来負担比率（分子）の構造'!K$43</f>
        <v>1445</v>
      </c>
      <c r="I64" s="169"/>
      <c r="J64" s="169"/>
      <c r="K64" s="169">
        <f>'将来負担比率（分子）の構造'!L$43</f>
        <v>1190</v>
      </c>
      <c r="L64" s="169"/>
      <c r="M64" s="169"/>
      <c r="N64" s="169">
        <f>'将来負担比率（分子）の構造'!M$43</f>
        <v>1308</v>
      </c>
      <c r="O64" s="169"/>
      <c r="P64" s="169"/>
    </row>
    <row r="65" spans="1:16" x14ac:dyDescent="0.15">
      <c r="A65" s="169" t="s">
        <v>32</v>
      </c>
      <c r="B65" s="169">
        <f>'将来負担比率（分子）の構造'!I$42</f>
        <v>669</v>
      </c>
      <c r="C65" s="169"/>
      <c r="D65" s="169"/>
      <c r="E65" s="169">
        <f>'将来負担比率（分子）の構造'!J$42</f>
        <v>708</v>
      </c>
      <c r="F65" s="169"/>
      <c r="G65" s="169"/>
      <c r="H65" s="169">
        <f>'将来負担比率（分子）の構造'!K$42</f>
        <v>722</v>
      </c>
      <c r="I65" s="169"/>
      <c r="J65" s="169"/>
      <c r="K65" s="169">
        <f>'将来負担比率（分子）の構造'!L$42</f>
        <v>799</v>
      </c>
      <c r="L65" s="169"/>
      <c r="M65" s="169"/>
      <c r="N65" s="169">
        <f>'将来負担比率（分子）の構造'!M$42</f>
        <v>737</v>
      </c>
      <c r="O65" s="169"/>
      <c r="P65" s="169"/>
    </row>
    <row r="66" spans="1:16" x14ac:dyDescent="0.15">
      <c r="A66" s="169" t="s">
        <v>31</v>
      </c>
      <c r="B66" s="169">
        <f>'将来負担比率（分子）の構造'!I$41</f>
        <v>7925</v>
      </c>
      <c r="C66" s="169"/>
      <c r="D66" s="169"/>
      <c r="E66" s="169">
        <f>'将来負担比率（分子）の構造'!J$41</f>
        <v>8172</v>
      </c>
      <c r="F66" s="169"/>
      <c r="G66" s="169"/>
      <c r="H66" s="169">
        <f>'将来負担比率（分子）の構造'!K$41</f>
        <v>8205</v>
      </c>
      <c r="I66" s="169"/>
      <c r="J66" s="169"/>
      <c r="K66" s="169">
        <f>'将来負担比率（分子）の構造'!L$41</f>
        <v>7918</v>
      </c>
      <c r="L66" s="169"/>
      <c r="M66" s="169"/>
      <c r="N66" s="169">
        <f>'将来負担比率（分子）の構造'!M$41</f>
        <v>7344</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404</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1741</v>
      </c>
      <c r="C72" s="173">
        <f>基金残高に係る経年分析!G55</f>
        <v>2078</v>
      </c>
      <c r="D72" s="173">
        <f>基金残高に係る経年分析!H55</f>
        <v>2012</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3859</v>
      </c>
      <c r="C74" s="173">
        <f>基金残高に係る経年分析!G57</f>
        <v>4144</v>
      </c>
      <c r="D74" s="173">
        <f>基金残高に係る経年分析!H57</f>
        <v>4420</v>
      </c>
    </row>
  </sheetData>
  <sheetProtection algorithmName="SHA-512" hashValue="pIdi2o5vbh0hImb2jNj7xUs84KiYOTWys0cjYtZuZUZBLmNRWGf6kBsoaKbEXYAYpJT5xP/sq69n0/IZzin6Jw==" saltValue="EtoY8iC1YJmoJJ9YCL6z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2025-03-10T08:56:08Z</cp:lastPrinted>
  <dcterms:created xsi:type="dcterms:W3CDTF">2025-02-19T01:55:30Z</dcterms:created>
  <dcterms:modified xsi:type="dcterms:W3CDTF">2025-03-21T07:15:07Z</dcterms:modified>
  <cp:category/>
</cp:coreProperties>
</file>