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226.61.9\zaisei\☆03-　決算統計担当\01-決算統計\R5年度\31_財政状況資料集の作成\07_完成版データ・HP掲載\01_完成版データ\"/>
    </mc:Choice>
  </mc:AlternateContent>
  <xr:revisionPtr revIDLastSave="0" documentId="13_ncr:1_{CE5F541E-D086-4408-848E-4F3120EB8967}"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88" i="12" l="1"/>
  <c r="AP88" i="12"/>
  <c r="AF88" i="12"/>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BW34" i="10"/>
  <c r="BW35" i="10" s="1"/>
  <c r="BW36" i="10" s="1"/>
  <c r="BW37" i="10" s="1"/>
  <c r="BW38" i="10" s="1"/>
  <c r="BW39" i="10" s="1"/>
  <c r="BW40" i="10" s="1"/>
  <c r="BW41" i="10" s="1"/>
  <c r="BE34" i="10"/>
  <c r="C34" i="10"/>
  <c r="U34" i="10" s="1"/>
  <c r="U35" i="10" s="1"/>
  <c r="U36" i="10" s="1"/>
  <c r="U37" i="10" s="1"/>
  <c r="CO34" i="10" l="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<sst xmlns="http://schemas.openxmlformats.org/spreadsheetml/2006/main" count="1099" uniqueCount="560">
  <si>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</si>
  <si>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</si>
  <si>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</si>
  <si>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</si>
  <si>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</si>
  <si>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</si>
  <si>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</si>
  <si>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</si>
  <si>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</si>
  <si>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</si>
  <si>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</si>
  <si>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</si>
  <si>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</si>
  <si>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</si>
  <si>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</si>
  <si>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</si>
  <si>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</si>
  <si>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</si>
  <si>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</si>
  <si>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</si>
  <si>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</si>
  <si>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</si>
  <si>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</si>
  <si>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</si>
  <si>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</si>
  <si>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</si>
  <si>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</si>
  <si>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</si>
  <si>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</si>
  <si>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</si>
  <si>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</si>
  <si>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</si>
  <si>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</si>
  <si>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</si>
  <si>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</si>
  <si>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</si>
  <si>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</si>
  <si>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</si>
  <si>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</si>
  <si>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</si>
  <si>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</si>
  <si>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</si>
  <si>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</si>
  <si>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</si>
  <si>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</si>
  <si>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</si>
  <si>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</si>
  <si>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</si>
  <si>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</si>
  <si>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</si>
  <si>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</si>
  <si>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</si>
  <si>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</si>
  <si>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</si>
  <si>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</si>
  <si>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</si>
  <si>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</si>
  <si>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</si>
  <si>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</si>
  <si>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</si>
  <si>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</si>
  <si>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</si>
  <si>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</si>
  <si>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</si>
  <si>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</si>
  <si>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</si>
  <si>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</si>
  <si>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</si>
  <si>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</si>
  <si>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</si>
  <si>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</si>
  <si>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</si>
  <si>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</si>
  <si>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</si>
  <si>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</si>
  <si>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</si>
  <si>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</si>
  <si>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</si>
  <si>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</si>
  <si>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</si>
  <si>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</si>
  <si>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</si>
  <si>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</si>
  <si>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</si>
  <si>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</si>
  <si>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</si>
  <si>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</si>
  <si>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</si>
  <si>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</si>
  <si>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</si>
  <si>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</si>
  <si>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</si>
  <si>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</si>
  <si>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</si>
  <si>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西東京市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</si>
  <si>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</si>
  <si>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</si>
  <si>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</si>
  <si>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</si>
  <si>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</si>
  <si>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</si>
  <si>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</si>
  <si>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</si>
  <si>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</si>
  <si>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</si>
  <si>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</si>
  <si>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</si>
  <si>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</si>
  <si>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</si>
  <si>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</si>
  <si>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</si>
  <si>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</si>
  <si>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</si>
  <si>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</si>
  <si>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</si>
  <si>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</si>
  <si>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</si>
  <si>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</si>
  <si>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</si>
  <si>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</si>
  <si>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</si>
  <si>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</si>
  <si>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</si>
  <si>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</si>
  <si>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</si>
  <si>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</si>
  <si>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</si>
  <si>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</si>
  <si>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</si>
  <si>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</si>
  <si>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</si>
  <si>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</si>
  <si>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</si>
  <si>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</si>
  <si>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</si>
  <si>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</si>
  <si>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</si>
  <si>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</si>
  <si>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</si>
  <si>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</si>
  <si>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</si>
  <si>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</si>
  <si>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6"/>
  </si>
  <si>
    <t>うち日本人(％)</t>
    <phoneticPr fontId="5"/>
  </si>
  <si>
    <t>-0.3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</si>
  <si>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</si>
  <si>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</si>
  <si>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</si>
  <si>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</si>
  <si>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</si>
  <si>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</si>
  <si>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</si>
  <si>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</si>
  <si>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</si>
  <si>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</si>
  <si>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</si>
  <si>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</si>
  <si>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</si>
  <si>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</si>
  <si>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</si>
  <si>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</si>
  <si>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</si>
  <si>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</si>
  <si>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</si>
  <si>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</si>
  <si>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</si>
  <si>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</si>
  <si>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</si>
  <si>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</si>
  <si>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</si>
  <si>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</si>
  <si>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</si>
  <si>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</si>
  <si>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</si>
  <si>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</si>
  <si>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</si>
  <si>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</si>
  <si>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</si>
  <si>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</si>
  <si>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</si>
  <si>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</si>
  <si>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</si>
  <si>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</si>
  <si>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</si>
  <si>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</si>
  <si>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</si>
  <si>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</si>
  <si>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</si>
  <si>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</si>
  <si>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</si>
  <si>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</si>
  <si>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</si>
  <si>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</si>
  <si>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</si>
  <si>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</si>
  <si>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</si>
  <si>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</si>
  <si>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</si>
  <si>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</si>
  <si>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</si>
  <si>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</si>
  <si>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</si>
  <si>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</si>
  <si>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東京都西東京市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</si>
  <si>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</si>
  <si>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</si>
  <si>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</si>
  <si>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</si>
  <si>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</si>
  <si>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</si>
  <si>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</si>
  <si>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</si>
  <si>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</si>
  <si>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</si>
  <si>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</si>
  <si>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</si>
  <si>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</si>
  <si>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</si>
  <si>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</si>
  <si>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</si>
  <si>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</si>
  <si>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</si>
  <si>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</si>
  <si>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</si>
  <si>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</si>
  <si>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</si>
  <si>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</si>
  <si>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</si>
  <si>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</si>
  <si>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</si>
  <si>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</si>
  <si>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</si>
  <si>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</si>
  <si>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</si>
  <si>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</si>
  <si>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</si>
  <si>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</si>
  <si>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</si>
  <si>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</si>
  <si>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</si>
  <si>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</si>
  <si>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</si>
  <si>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</si>
  <si>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</si>
  <si>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</si>
  <si>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</si>
  <si>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</si>
  <si>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</si>
  <si>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</si>
  <si>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</si>
  <si>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</si>
  <si>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</si>
  <si>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</si>
  <si>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</si>
  <si>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</si>
  <si>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</si>
  <si>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</si>
  <si>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</si>
  <si>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</si>
  <si>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</si>
  <si>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</si>
  <si>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</si>
  <si>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</si>
  <si>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</si>
  <si>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</si>
  <si>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</si>
  <si>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</si>
  <si>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</si>
  <si>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</si>
  <si>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</si>
  <si>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</si>
  <si>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</si>
  <si>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</si>
  <si>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</si>
  <si>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</si>
  <si>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</si>
  <si>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</si>
  <si>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</si>
  <si>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</si>
  <si>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</si>
  <si>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</si>
  <si>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</si>
  <si>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</si>
  <si>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</si>
  <si>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</si>
  <si>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</si>
  <si>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</si>
  <si>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</si>
  <si>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</si>
  <si>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</si>
  <si>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</si>
  <si>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</si>
  <si>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</si>
  <si>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</si>
  <si>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</si>
  <si>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</si>
  <si>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</si>
  <si>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</si>
  <si>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</si>
  <si>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</si>
  <si>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</si>
  <si>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</si>
  <si>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</si>
  <si>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</si>
  <si>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</si>
  <si>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</si>
  <si>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</si>
  <si>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</si>
  <si>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</si>
  <si>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</si>
  <si>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</si>
  <si>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</si>
  <si>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</si>
  <si>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</si>
  <si>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</si>
  <si>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</si>
  <si>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</si>
  <si>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</si>
  <si>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</si>
  <si>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</si>
  <si>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</si>
  <si>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</si>
  <si>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</si>
  <si>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</si>
  <si>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</si>
  <si>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</si>
  <si>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7"/>
  </si>
  <si>
    <t>下水道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</si>
  <si>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</si>
  <si>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</si>
  <si>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</si>
  <si>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</si>
  <si>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</si>
  <si>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</si>
  <si>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</si>
  <si>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</si>
  <si>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</si>
  <si>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</si>
  <si>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</si>
  <si>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</si>
  <si>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</si>
  <si>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</si>
  <si>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</si>
  <si>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</si>
  <si>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</si>
  <si>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</si>
  <si>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</si>
  <si>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</si>
  <si>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</si>
  <si>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</si>
  <si>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</si>
  <si>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</si>
  <si>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</si>
  <si>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</si>
  <si>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東京都西東京市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</si>
  <si>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</si>
  <si>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</si>
  <si>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</si>
  <si>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</si>
  <si>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</si>
  <si>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</si>
  <si>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</si>
  <si>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</si>
  <si>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</si>
  <si>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</si>
  <si>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</si>
  <si>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</si>
  <si>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</si>
  <si>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</si>
  <si>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</si>
  <si>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</si>
  <si>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</si>
  <si>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</si>
  <si>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</si>
  <si>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</si>
  <si>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</si>
  <si>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</si>
  <si>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</si>
  <si>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</si>
  <si>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</si>
  <si>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</si>
  <si>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</si>
  <si>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</si>
  <si>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</si>
  <si>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</si>
  <si>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</si>
  <si>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</si>
  <si>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</si>
  <si>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</si>
  <si>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駐車場事業特別会計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</si>
  <si>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</si>
  <si>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</si>
  <si>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</si>
  <si>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</si>
  <si>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</si>
  <si>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</si>
  <si>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</si>
  <si>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</si>
  <si>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</si>
  <si>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</si>
  <si>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</si>
  <si>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</si>
  <si>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</si>
  <si>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</si>
  <si>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</si>
  <si>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</si>
  <si>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</si>
  <si>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</si>
  <si>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</si>
  <si>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</si>
  <si>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</si>
  <si>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</si>
  <si>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</si>
  <si>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</si>
  <si>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</si>
  <si>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</si>
  <si>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</si>
  <si>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</si>
  <si>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</si>
  <si>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</si>
  <si>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</si>
  <si>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</si>
  <si>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</si>
  <si>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</si>
  <si>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</si>
  <si>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</si>
  <si>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</si>
  <si>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</si>
  <si>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</si>
  <si>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</si>
  <si>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</si>
  <si>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</si>
  <si>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</si>
  <si>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</si>
  <si>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</si>
  <si>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</si>
  <si>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</si>
  <si>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</si>
  <si>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</si>
  <si>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</si>
  <si>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</si>
  <si>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</si>
  <si>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</si>
  <si>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</si>
  <si>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</si>
  <si>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</si>
  <si>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</si>
  <si>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</si>
  <si>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</si>
  <si>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</si>
  <si>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</si>
  <si>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</si>
  <si>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</si>
  <si>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</si>
  <si>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</si>
  <si>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</si>
  <si>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</si>
  <si>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</si>
  <si>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</si>
  <si>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</si>
  <si>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</si>
  <si>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</si>
  <si>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</si>
  <si>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</si>
  <si>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</si>
  <si>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</si>
  <si>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</si>
  <si>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</si>
  <si>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</si>
  <si>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</si>
  <si>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</si>
  <si>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</si>
  <si>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</si>
  <si>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</si>
  <si>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</si>
  <si>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</si>
  <si>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</si>
  <si>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</si>
  <si>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</si>
  <si>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</si>
  <si>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</si>
  <si>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</si>
  <si>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</si>
  <si>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</si>
  <si>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</si>
  <si>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</si>
  <si>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</si>
  <si>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</si>
  <si>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</si>
  <si>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</si>
  <si>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</si>
  <si>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</si>
  <si>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</si>
  <si>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</si>
  <si>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</si>
  <si>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</si>
  <si>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</si>
  <si>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</si>
  <si>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</si>
  <si>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</si>
  <si>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</si>
  <si>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</si>
  <si>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</si>
  <si>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</si>
  <si>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</si>
  <si>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</si>
  <si>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</si>
  <si>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</si>
  <si>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</si>
  <si>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</si>
  <si>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</si>
  <si>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</si>
  <si>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</si>
  <si>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</si>
  <si>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</si>
  <si>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</si>
  <si>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</si>
  <si>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</si>
  <si>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</si>
  <si>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</si>
  <si>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</si>
  <si>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</si>
  <si>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</si>
  <si>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</si>
  <si>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</si>
  <si>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</si>
  <si>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</si>
  <si>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</si>
  <si>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</si>
  <si>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0.43</t>
  </si>
  <si>
    <t>▲ 1.13</t>
  </si>
  <si>
    <t>一般会計</t>
  </si>
  <si>
    <t>下水道事業会計</t>
  </si>
  <si>
    <t>介護保険特別会計</t>
  </si>
  <si>
    <t>国民健康保険特別会計</t>
  </si>
  <si>
    <t>後期高齢者医療特別会計</t>
  </si>
  <si>
    <t>駐車場事業特別会計</t>
  </si>
  <si>
    <t>その他会計（赤字）</t>
  </si>
  <si>
    <t>その他会計（黒字）</t>
  </si>
  <si>
    <t>R01</t>
    <phoneticPr fontId="5"/>
  </si>
  <si>
    <t>R02</t>
    <phoneticPr fontId="5"/>
  </si>
  <si>
    <t>R03</t>
    <phoneticPr fontId="5"/>
  </si>
  <si>
    <t>R04</t>
    <phoneticPr fontId="5"/>
  </si>
  <si>
    <t>R05</t>
    <phoneticPr fontId="5"/>
  </si>
  <si>
    <t>西東京市土地開発公社</t>
    <phoneticPr fontId="2"/>
  </si>
  <si>
    <t>〇</t>
    <phoneticPr fontId="2"/>
  </si>
  <si>
    <t>－</t>
  </si>
  <si>
    <t>柳泉園組合</t>
  </si>
  <si>
    <t>東京たま広域資源循環組合</t>
  </si>
  <si>
    <t>東京市町村総合事務組合（一般会計）</t>
  </si>
  <si>
    <t>東京市町村総合事務組合（東京都市町村民交通災害共済事業特別会計）</t>
  </si>
  <si>
    <t>多摩六都科学館組合</t>
  </si>
  <si>
    <t>昭和病院企業団</t>
  </si>
  <si>
    <t>東京都後期高齢者医療広域連合（一般会計）</t>
  </si>
  <si>
    <t>東京都後期高齢者医療広域連合（後期高齢者医療特別会計）</t>
  </si>
  <si>
    <t>都市計画事業基金</t>
    <phoneticPr fontId="5"/>
  </si>
  <si>
    <t>まちづくり整備基金</t>
    <phoneticPr fontId="2"/>
  </si>
  <si>
    <t>みどり基金</t>
    <phoneticPr fontId="2"/>
  </si>
  <si>
    <t>地域福祉基金</t>
    <phoneticPr fontId="2"/>
  </si>
  <si>
    <t>庁舎整備基金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</si>
</sst>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37644</c:v>
                </c:pt>
                <c:pt idx="1">
                  <c:v>39221</c:v>
                </c:pt>
                <c:pt idx="2">
                  <c:v>38566</c:v>
                </c:pt>
                <c:pt idx="3">
                  <c:v>35156</c:v>
                </c:pt>
                <c:pt idx="4">
                  <c:v>37029</c:v>
                </c:pt>
              </c:numCache>
            </c:numRef>
          </c:val>
          <c:smooth val="0"/>
          <c:extLst>
            <c:ext xmlns:c16="http://schemas.microsoft.com/office/drawing/2014/chart" uri="{C3380CC4-5D6E-409C-BE32-E72D297353CC}">
              <c16:uniqueId val="{00000000-30D0-406D-879C-14BED203B9F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18434</c:v>
                </c:pt>
                <c:pt idx="1">
                  <c:v>32384</c:v>
                </c:pt>
                <c:pt idx="2">
                  <c:v>19295</c:v>
                </c:pt>
                <c:pt idx="3">
                  <c:v>24571</c:v>
                </c:pt>
                <c:pt idx="4">
                  <c:v>22456</c:v>
                </c:pt>
              </c:numCache>
            </c:numRef>
          </c:val>
          <c:smooth val="0"/>
          <c:extLst>
            <c:ext xmlns:c16="http://schemas.microsoft.com/office/drawing/2014/chart" uri="{C3380CC4-5D6E-409C-BE32-E72D297353CC}">
              <c16:uniqueId val="{00000001-30D0-406D-879C-14BED203B9F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3.65</c:v>
                </c:pt>
                <c:pt idx="1">
                  <c:v>4.68</c:v>
                </c:pt>
                <c:pt idx="2">
                  <c:v>9.07</c:v>
                </c:pt>
                <c:pt idx="3">
                  <c:v>7.6</c:v>
                </c:pt>
                <c:pt idx="4">
                  <c:v>6.74</c:v>
                </c:pt>
              </c:numCache>
            </c:numRef>
          </c:val>
          <c:extLst>
            <c:ext xmlns:c16="http://schemas.microsoft.com/office/drawing/2014/chart" uri="{C3380CC4-5D6E-409C-BE32-E72D297353CC}">
              <c16:uniqueId val="{00000000-19DF-4E35-BDFA-4CF63E182E5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7.82</c:v>
                </c:pt>
                <c:pt idx="1">
                  <c:v>8.4700000000000006</c:v>
                </c:pt>
                <c:pt idx="2">
                  <c:v>9.31</c:v>
                </c:pt>
                <c:pt idx="3">
                  <c:v>10.8</c:v>
                </c:pt>
                <c:pt idx="4">
                  <c:v>10.07</c:v>
                </c:pt>
              </c:numCache>
            </c:numRef>
          </c:val>
          <c:extLst>
            <c:ext xmlns:c16="http://schemas.microsoft.com/office/drawing/2014/chart" uri="{C3380CC4-5D6E-409C-BE32-E72D297353CC}">
              <c16:uniqueId val="{00000001-19DF-4E35-BDFA-4CF63E182E5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0.41</c:v>
                </c:pt>
                <c:pt idx="1">
                  <c:v>2</c:v>
                </c:pt>
                <c:pt idx="2">
                  <c:v>5.92</c:v>
                </c:pt>
                <c:pt idx="3">
                  <c:v>-0.43</c:v>
                </c:pt>
                <c:pt idx="4">
                  <c:v>-1.1299999999999999</c:v>
                </c:pt>
              </c:numCache>
            </c:numRef>
          </c:val>
          <c:smooth val="0"/>
          <c:extLst>
            <c:ext xmlns:c16="http://schemas.microsoft.com/office/drawing/2014/chart" uri="{C3380CC4-5D6E-409C-BE32-E72D297353CC}">
              <c16:uniqueId val="{00000002-19DF-4E35-BDFA-4CF63E182E5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299-4066-87DC-C8E56EE869B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299-4066-87DC-C8E56EE869B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299-4066-87DC-C8E56EE869B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299-4066-87DC-C8E56EE869B5}"/>
            </c:ext>
          </c:extLst>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0.04</c:v>
                </c:pt>
                <c:pt idx="4">
                  <c:v>#N/A</c:v>
                </c:pt>
                <c:pt idx="5">
                  <c:v>0.02</c:v>
                </c:pt>
                <c:pt idx="6">
                  <c:v>#N/A</c:v>
                </c:pt>
                <c:pt idx="7">
                  <c:v>0.01</c:v>
                </c:pt>
                <c:pt idx="8">
                  <c:v>#N/A</c:v>
                </c:pt>
                <c:pt idx="9">
                  <c:v>0.02</c:v>
                </c:pt>
              </c:numCache>
            </c:numRef>
          </c:val>
          <c:extLst>
            <c:ext xmlns:c16="http://schemas.microsoft.com/office/drawing/2014/chart" uri="{C3380CC4-5D6E-409C-BE32-E72D297353CC}">
              <c16:uniqueId val="{00000004-D299-4066-87DC-C8E56EE869B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0.08</c:v>
                </c:pt>
                <c:pt idx="2">
                  <c:v>#N/A</c:v>
                </c:pt>
                <c:pt idx="3">
                  <c:v>0.05</c:v>
                </c:pt>
                <c:pt idx="4">
                  <c:v>#N/A</c:v>
                </c:pt>
                <c:pt idx="5">
                  <c:v>0.06</c:v>
                </c:pt>
                <c:pt idx="6">
                  <c:v>#N/A</c:v>
                </c:pt>
                <c:pt idx="7">
                  <c:v>0.09</c:v>
                </c:pt>
                <c:pt idx="8">
                  <c:v>#N/A</c:v>
                </c:pt>
                <c:pt idx="9">
                  <c:v>0.1</c:v>
                </c:pt>
              </c:numCache>
            </c:numRef>
          </c:val>
          <c:extLst>
            <c:ext xmlns:c16="http://schemas.microsoft.com/office/drawing/2014/chart" uri="{C3380CC4-5D6E-409C-BE32-E72D297353CC}">
              <c16:uniqueId val="{00000005-D299-4066-87DC-C8E56EE869B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0.93</c:v>
                </c:pt>
                <c:pt idx="2">
                  <c:v>#N/A</c:v>
                </c:pt>
                <c:pt idx="3">
                  <c:v>0.69</c:v>
                </c:pt>
                <c:pt idx="4">
                  <c:v>#N/A</c:v>
                </c:pt>
                <c:pt idx="5">
                  <c:v>0.89</c:v>
                </c:pt>
                <c:pt idx="6">
                  <c:v>#N/A</c:v>
                </c:pt>
                <c:pt idx="7">
                  <c:v>0.64</c:v>
                </c:pt>
                <c:pt idx="8">
                  <c:v>#N/A</c:v>
                </c:pt>
                <c:pt idx="9">
                  <c:v>0.54</c:v>
                </c:pt>
              </c:numCache>
            </c:numRef>
          </c:val>
          <c:extLst>
            <c:ext xmlns:c16="http://schemas.microsoft.com/office/drawing/2014/chart" uri="{C3380CC4-5D6E-409C-BE32-E72D297353CC}">
              <c16:uniqueId val="{00000006-D299-4066-87DC-C8E56EE869B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1.1200000000000001</c:v>
                </c:pt>
                <c:pt idx="2">
                  <c:v>#N/A</c:v>
                </c:pt>
                <c:pt idx="3">
                  <c:v>1.61</c:v>
                </c:pt>
                <c:pt idx="4">
                  <c:v>#N/A</c:v>
                </c:pt>
                <c:pt idx="5">
                  <c:v>1.65</c:v>
                </c:pt>
                <c:pt idx="6">
                  <c:v>#N/A</c:v>
                </c:pt>
                <c:pt idx="7">
                  <c:v>1.26</c:v>
                </c:pt>
                <c:pt idx="8">
                  <c:v>#N/A</c:v>
                </c:pt>
                <c:pt idx="9">
                  <c:v>0.79</c:v>
                </c:pt>
              </c:numCache>
            </c:numRef>
          </c:val>
          <c:extLst>
            <c:ext xmlns:c16="http://schemas.microsoft.com/office/drawing/2014/chart" uri="{C3380CC4-5D6E-409C-BE32-E72D297353CC}">
              <c16:uniqueId val="{00000007-D299-4066-87DC-C8E56EE869B5}"/>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0.68</c:v>
                </c:pt>
                <c:pt idx="2">
                  <c:v>#N/A</c:v>
                </c:pt>
                <c:pt idx="3">
                  <c:v>1.21</c:v>
                </c:pt>
                <c:pt idx="4">
                  <c:v>#N/A</c:v>
                </c:pt>
                <c:pt idx="5">
                  <c:v>1.5</c:v>
                </c:pt>
                <c:pt idx="6">
                  <c:v>#N/A</c:v>
                </c:pt>
                <c:pt idx="7">
                  <c:v>1.97</c:v>
                </c:pt>
                <c:pt idx="8">
                  <c:v>#N/A</c:v>
                </c:pt>
                <c:pt idx="9">
                  <c:v>2.57</c:v>
                </c:pt>
              </c:numCache>
            </c:numRef>
          </c:val>
          <c:extLst>
            <c:ext xmlns:c16="http://schemas.microsoft.com/office/drawing/2014/chart" uri="{C3380CC4-5D6E-409C-BE32-E72D297353CC}">
              <c16:uniqueId val="{00000008-D299-4066-87DC-C8E56EE869B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3.64</c:v>
                </c:pt>
                <c:pt idx="2">
                  <c:v>#N/A</c:v>
                </c:pt>
                <c:pt idx="3">
                  <c:v>4.68</c:v>
                </c:pt>
                <c:pt idx="4">
                  <c:v>#N/A</c:v>
                </c:pt>
                <c:pt idx="5">
                  <c:v>9.07</c:v>
                </c:pt>
                <c:pt idx="6">
                  <c:v>#N/A</c:v>
                </c:pt>
                <c:pt idx="7">
                  <c:v>7.59</c:v>
                </c:pt>
                <c:pt idx="8">
                  <c:v>#N/A</c:v>
                </c:pt>
                <c:pt idx="9">
                  <c:v>6.74</c:v>
                </c:pt>
              </c:numCache>
            </c:numRef>
          </c:val>
          <c:extLst>
            <c:ext xmlns:c16="http://schemas.microsoft.com/office/drawing/2014/chart" uri="{C3380CC4-5D6E-409C-BE32-E72D297353CC}">
              <c16:uniqueId val="{00000009-D299-4066-87DC-C8E56EE869B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4898</c:v>
                </c:pt>
                <c:pt idx="5">
                  <c:v>4433</c:v>
                </c:pt>
                <c:pt idx="8">
                  <c:v>3880</c:v>
                </c:pt>
                <c:pt idx="11">
                  <c:v>3802</c:v>
                </c:pt>
                <c:pt idx="14">
                  <c:v>3751</c:v>
                </c:pt>
              </c:numCache>
            </c:numRef>
          </c:val>
          <c:extLst>
            <c:ext xmlns:c16="http://schemas.microsoft.com/office/drawing/2014/chart" uri="{C3380CC4-5D6E-409C-BE32-E72D297353CC}">
              <c16:uniqueId val="{00000000-B1F9-4536-99AE-F4927144FA7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1F9-4536-99AE-F4927144FA7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1F9-4536-99AE-F4927144FA7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107</c:v>
                </c:pt>
                <c:pt idx="3">
                  <c:v>74</c:v>
                </c:pt>
                <c:pt idx="6">
                  <c:v>40</c:v>
                </c:pt>
                <c:pt idx="9">
                  <c:v>27</c:v>
                </c:pt>
                <c:pt idx="12">
                  <c:v>21</c:v>
                </c:pt>
              </c:numCache>
            </c:numRef>
          </c:val>
          <c:extLst>
            <c:ext xmlns:c16="http://schemas.microsoft.com/office/drawing/2014/chart" uri="{C3380CC4-5D6E-409C-BE32-E72D297353CC}">
              <c16:uniqueId val="{00000003-B1F9-4536-99AE-F4927144FA7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57</c:v>
                </c:pt>
                <c:pt idx="3">
                  <c:v>95</c:v>
                </c:pt>
                <c:pt idx="6">
                  <c:v>60</c:v>
                </c:pt>
                <c:pt idx="9">
                  <c:v>64</c:v>
                </c:pt>
                <c:pt idx="12">
                  <c:v>60</c:v>
                </c:pt>
              </c:numCache>
            </c:numRef>
          </c:val>
          <c:extLst>
            <c:ext xmlns:c16="http://schemas.microsoft.com/office/drawing/2014/chart" uri="{C3380CC4-5D6E-409C-BE32-E72D297353CC}">
              <c16:uniqueId val="{00000004-B1F9-4536-99AE-F4927144FA7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F9-4536-99AE-F4927144FA7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1F9-4536-99AE-F4927144FA7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5571</c:v>
                </c:pt>
                <c:pt idx="3">
                  <c:v>5068</c:v>
                </c:pt>
                <c:pt idx="6">
                  <c:v>4744</c:v>
                </c:pt>
                <c:pt idx="9">
                  <c:v>4764</c:v>
                </c:pt>
                <c:pt idx="12">
                  <c:v>4715</c:v>
                </c:pt>
              </c:numCache>
            </c:numRef>
          </c:val>
          <c:extLst>
            <c:ext xmlns:c16="http://schemas.microsoft.com/office/drawing/2014/chart" uri="{C3380CC4-5D6E-409C-BE32-E72D297353CC}">
              <c16:uniqueId val="{00000007-B1F9-4536-99AE-F4927144FA7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837</c:v>
                </c:pt>
                <c:pt idx="2">
                  <c:v>#N/A</c:v>
                </c:pt>
                <c:pt idx="3">
                  <c:v>#N/A</c:v>
                </c:pt>
                <c:pt idx="4">
                  <c:v>804</c:v>
                </c:pt>
                <c:pt idx="5">
                  <c:v>#N/A</c:v>
                </c:pt>
                <c:pt idx="6">
                  <c:v>#N/A</c:v>
                </c:pt>
                <c:pt idx="7">
                  <c:v>964</c:v>
                </c:pt>
                <c:pt idx="8">
                  <c:v>#N/A</c:v>
                </c:pt>
                <c:pt idx="9">
                  <c:v>#N/A</c:v>
                </c:pt>
                <c:pt idx="10">
                  <c:v>1053</c:v>
                </c:pt>
                <c:pt idx="11">
                  <c:v>#N/A</c:v>
                </c:pt>
                <c:pt idx="12">
                  <c:v>#N/A</c:v>
                </c:pt>
                <c:pt idx="13">
                  <c:v>1045</c:v>
                </c:pt>
                <c:pt idx="14">
                  <c:v>#N/A</c:v>
                </c:pt>
              </c:numCache>
            </c:numRef>
          </c:val>
          <c:smooth val="0"/>
          <c:extLst>
            <c:ext xmlns:c16="http://schemas.microsoft.com/office/drawing/2014/chart" uri="{C3380CC4-5D6E-409C-BE32-E72D297353CC}">
              <c16:uniqueId val="{00000008-B1F9-4536-99AE-F4927144FA7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38637</c:v>
                </c:pt>
                <c:pt idx="5">
                  <c:v>38052</c:v>
                </c:pt>
                <c:pt idx="8">
                  <c:v>37667</c:v>
                </c:pt>
                <c:pt idx="11">
                  <c:v>35516</c:v>
                </c:pt>
                <c:pt idx="14">
                  <c:v>33018</c:v>
                </c:pt>
              </c:numCache>
            </c:numRef>
          </c:val>
          <c:extLst>
            <c:ext xmlns:c16="http://schemas.microsoft.com/office/drawing/2014/chart" uri="{C3380CC4-5D6E-409C-BE32-E72D297353CC}">
              <c16:uniqueId val="{00000000-A6CE-4C06-B2BA-17CDC32294A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7437</c:v>
                </c:pt>
                <c:pt idx="5">
                  <c:v>6574</c:v>
                </c:pt>
                <c:pt idx="8">
                  <c:v>5844</c:v>
                </c:pt>
                <c:pt idx="11">
                  <c:v>5690</c:v>
                </c:pt>
                <c:pt idx="14">
                  <c:v>5346</c:v>
                </c:pt>
              </c:numCache>
            </c:numRef>
          </c:val>
          <c:extLst>
            <c:ext xmlns:c16="http://schemas.microsoft.com/office/drawing/2014/chart" uri="{C3380CC4-5D6E-409C-BE32-E72D297353CC}">
              <c16:uniqueId val="{00000001-A6CE-4C06-B2BA-17CDC32294A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9625</c:v>
                </c:pt>
                <c:pt idx="5">
                  <c:v>11416</c:v>
                </c:pt>
                <c:pt idx="8">
                  <c:v>13777</c:v>
                </c:pt>
                <c:pt idx="11">
                  <c:v>16390</c:v>
                </c:pt>
                <c:pt idx="14">
                  <c:v>17285</c:v>
                </c:pt>
              </c:numCache>
            </c:numRef>
          </c:val>
          <c:extLst>
            <c:ext xmlns:c16="http://schemas.microsoft.com/office/drawing/2014/chart" uri="{C3380CC4-5D6E-409C-BE32-E72D297353CC}">
              <c16:uniqueId val="{00000002-A6CE-4C06-B2BA-17CDC32294A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6CE-4C06-B2BA-17CDC32294A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6CE-4C06-B2BA-17CDC32294A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CE-4C06-B2BA-17CDC32294A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6733</c:v>
                </c:pt>
                <c:pt idx="3">
                  <c:v>6644</c:v>
                </c:pt>
                <c:pt idx="6">
                  <c:v>6672</c:v>
                </c:pt>
                <c:pt idx="9">
                  <c:v>6591</c:v>
                </c:pt>
                <c:pt idx="12">
                  <c:v>6770</c:v>
                </c:pt>
              </c:numCache>
            </c:numRef>
          </c:val>
          <c:extLst>
            <c:ext xmlns:c16="http://schemas.microsoft.com/office/drawing/2014/chart" uri="{C3380CC4-5D6E-409C-BE32-E72D297353CC}">
              <c16:uniqueId val="{00000006-A6CE-4C06-B2BA-17CDC32294A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414</c:v>
                </c:pt>
                <c:pt idx="3">
                  <c:v>318</c:v>
                </c:pt>
                <c:pt idx="6">
                  <c:v>259</c:v>
                </c:pt>
                <c:pt idx="9">
                  <c:v>225</c:v>
                </c:pt>
                <c:pt idx="12">
                  <c:v>199</c:v>
                </c:pt>
              </c:numCache>
            </c:numRef>
          </c:val>
          <c:extLst>
            <c:ext xmlns:c16="http://schemas.microsoft.com/office/drawing/2014/chart" uri="{C3380CC4-5D6E-409C-BE32-E72D297353CC}">
              <c16:uniqueId val="{00000007-A6CE-4C06-B2BA-17CDC32294A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1070</c:v>
                </c:pt>
                <c:pt idx="3">
                  <c:v>881</c:v>
                </c:pt>
                <c:pt idx="6">
                  <c:v>653</c:v>
                </c:pt>
                <c:pt idx="9">
                  <c:v>727</c:v>
                </c:pt>
                <c:pt idx="12">
                  <c:v>716</c:v>
                </c:pt>
              </c:numCache>
            </c:numRef>
          </c:val>
          <c:extLst>
            <c:ext xmlns:c16="http://schemas.microsoft.com/office/drawing/2014/chart" uri="{C3380CC4-5D6E-409C-BE32-E72D297353CC}">
              <c16:uniqueId val="{00000008-A6CE-4C06-B2BA-17CDC32294A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245</c:v>
                </c:pt>
                <c:pt idx="3">
                  <c:v>0</c:v>
                </c:pt>
                <c:pt idx="6">
                  <c:v>0</c:v>
                </c:pt>
                <c:pt idx="9">
                  <c:v>0</c:v>
                </c:pt>
                <c:pt idx="12">
                  <c:v>508</c:v>
                </c:pt>
              </c:numCache>
            </c:numRef>
          </c:val>
          <c:extLst>
            <c:ext xmlns:c16="http://schemas.microsoft.com/office/drawing/2014/chart" uri="{C3380CC4-5D6E-409C-BE32-E72D297353CC}">
              <c16:uniqueId val="{00000009-A6CE-4C06-B2BA-17CDC32294A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54806</c:v>
                </c:pt>
                <c:pt idx="3">
                  <c:v>55268</c:v>
                </c:pt>
                <c:pt idx="6">
                  <c:v>53052</c:v>
                </c:pt>
                <c:pt idx="9">
                  <c:v>49505</c:v>
                </c:pt>
                <c:pt idx="12">
                  <c:v>45630</c:v>
                </c:pt>
              </c:numCache>
            </c:numRef>
          </c:val>
          <c:extLst>
            <c:ext xmlns:c16="http://schemas.microsoft.com/office/drawing/2014/chart" uri="{C3380CC4-5D6E-409C-BE32-E72D297353CC}">
              <c16:uniqueId val="{0000000A-A6CE-4C06-B2BA-17CDC32294A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7571</c:v>
                </c:pt>
                <c:pt idx="2">
                  <c:v>#N/A</c:v>
                </c:pt>
                <c:pt idx="3">
                  <c:v>#N/A</c:v>
                </c:pt>
                <c:pt idx="4">
                  <c:v>7069</c:v>
                </c:pt>
                <c:pt idx="5">
                  <c:v>#N/A</c:v>
                </c:pt>
                <c:pt idx="6">
                  <c:v>#N/A</c:v>
                </c:pt>
                <c:pt idx="7">
                  <c:v>3347</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6CE-4C06-B2BA-17CDC32294A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3913</c:v>
                </c:pt>
                <c:pt idx="1">
                  <c:v>4432</c:v>
                </c:pt>
                <c:pt idx="2">
                  <c:v>4238</c:v>
                </c:pt>
              </c:numCache>
            </c:numRef>
          </c:val>
          <c:extLst>
            <c:ext xmlns:c16="http://schemas.microsoft.com/office/drawing/2014/chart" uri="{C3380CC4-5D6E-409C-BE32-E72D297353CC}">
              <c16:uniqueId val="{00000000-A9E0-42EC-84F2-E597159590E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A9E0-42EC-84F2-E597159590E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8152</c:v>
                </c:pt>
                <c:pt idx="1">
                  <c:v>10274</c:v>
                </c:pt>
                <c:pt idx="2">
                  <c:v>11470</c:v>
                </c:pt>
              </c:numCache>
            </c:numRef>
          </c:val>
          <c:extLst>
            <c:ext xmlns:c16="http://schemas.microsoft.com/office/drawing/2014/chart" uri="{C3380CC4-5D6E-409C-BE32-E72D297353CC}">
              <c16:uniqueId val="{00000002-A9E0-42EC-84F2-E597159590E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205,899
200,352
15.75
85,886,544
83,032,904
2,836,768
42,080,193
45,629,960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の基準財政需要額は、臨時経済対策費や公債費における公害防止事業債が減となったものの、臨時財政対策債の発行可能額の減により、基準財政需要額からの振替額が減となったことや、再算定により臨時財政対策債償還基金費が創設されたことなどから、全体では増となった。一方で、基準財政収入額は、株式等譲渡所得割交付金、固定資産税（土地）などが減となったものの、市民税所得割、地方消費税交付金などが増となったことなどにより、全体では増となっている。 この結果、財政力指数は、</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0.88</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となり、前年度と同率となった。</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引き続き、市税収入を確保するために、徴収率向上対策等の取り組みを通じて、財政基盤の強化に努める。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72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153811</xdr:rowOff>
    </xdr:from>
    <xdr:to>
      <xdr:col>23</xdr:col>
      <xdr:colOff>133350</xdr:colOff>
      <xdr:row>40</xdr:row>
      <xdr:rowOff>153811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118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140405</xdr:rowOff>
    </xdr:from>
    <xdr:to>
      <xdr:col>19</xdr:col>
      <xdr:colOff>133350</xdr:colOff>
      <xdr:row>40</xdr:row>
      <xdr:rowOff>153811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9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62795</xdr:rowOff>
    </xdr:from>
    <xdr:to>
      <xdr:col>19</xdr:col>
      <xdr:colOff>184150</xdr:colOff>
      <xdr:row>40</xdr:row>
      <xdr:rowOff>164395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3122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140405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8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49389</xdr:rowOff>
    </xdr:from>
    <xdr:to>
      <xdr:col>15</xdr:col>
      <xdr:colOff>133350</xdr:colOff>
      <xdr:row>40</xdr:row>
      <xdr:rowOff>150989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161166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62795</xdr:rowOff>
    </xdr:from>
    <xdr:to>
      <xdr:col>11</xdr:col>
      <xdr:colOff>82550</xdr:colOff>
      <xdr:row>40</xdr:row>
      <xdr:rowOff>164395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3122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4532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103011</xdr:rowOff>
    </xdr:from>
    <xdr:to>
      <xdr:col>23</xdr:col>
      <xdr:colOff>184150</xdr:colOff>
      <xdr:row>41</xdr:row>
      <xdr:rowOff>33161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75088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3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103011</xdr:rowOff>
    </xdr:from>
    <xdr:to>
      <xdr:col>19</xdr:col>
      <xdr:colOff>184150</xdr:colOff>
      <xdr:row>41</xdr:row>
      <xdr:rowOff>33161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17938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04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89605</xdr:rowOff>
    </xdr:from>
    <xdr:to>
      <xdr:col>15</xdr:col>
      <xdr:colOff>133350</xdr:colOff>
      <xdr:row>41</xdr:row>
      <xdr:rowOff>19755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4532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令和５年度の経常収支比率は、前年度に比べて</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ポイントの増となった。</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分子にあたる経常経費充当一般財源等は、人件費などが減となったものの、扶助費や物件費の増などにより、対前年度比</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％の増となった。</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また、分母にあたる歳入の経常一般財源等は、前年度に引き続き、臨時財政対策債の全額借入れ抑制を実施したことや、普通交付税の減などがあったものの、地方税、株式等譲渡所得割交付金や法人事業税交付金などの増により、対前年度比</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％増となった。分子の増加が分母の増加を上回ったため、比率は前年度から上昇した。</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類似団体との比較では、</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上回る結果となっていることから、第５次行財政改革大綱に基づき、安定的な自主財源の確保を図りながら、経常経費の削減、公共施設の適正配置・有効活用などの取組を進め、経常収支比率の改善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82550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61588"/>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9207</xdr:rowOff>
    </xdr:from>
    <xdr:to>
      <xdr:col>23</xdr:col>
      <xdr:colOff>133350</xdr:colOff>
      <xdr:row>64</xdr:row>
      <xdr:rowOff>21272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982007"/>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110190</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40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93663</xdr:rowOff>
    </xdr:from>
    <xdr:to>
      <xdr:col>23</xdr:col>
      <xdr:colOff>184150</xdr:colOff>
      <xdr:row>64</xdr:row>
      <xdr:rowOff>23813</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134938</xdr:rowOff>
    </xdr:from>
    <xdr:to>
      <xdr:col>19</xdr:col>
      <xdr:colOff>133350</xdr:colOff>
      <xdr:row>64</xdr:row>
      <xdr:rowOff>9207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764838"/>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51435</xdr:rowOff>
    </xdr:from>
    <xdr:to>
      <xdr:col>19</xdr:col>
      <xdr:colOff>184150</xdr:colOff>
      <xdr:row>63</xdr:row>
      <xdr:rowOff>153035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163212</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21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134938</xdr:rowOff>
    </xdr:from>
    <xdr:to>
      <xdr:col>15</xdr:col>
      <xdr:colOff>82550</xdr:colOff>
      <xdr:row>64</xdr:row>
      <xdr:rowOff>63500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764838"/>
          <a:ext cx="889000" cy="27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78105</xdr:rowOff>
    </xdr:from>
    <xdr:to>
      <xdr:col>15</xdr:col>
      <xdr:colOff>133350</xdr:colOff>
      <xdr:row>63</xdr:row>
      <xdr:rowOff>8255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18432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63500</xdr:rowOff>
    </xdr:from>
    <xdr:to>
      <xdr:col>11</xdr:col>
      <xdr:colOff>31750</xdr:colOff>
      <xdr:row>64</xdr:row>
      <xdr:rowOff>129857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1036300"/>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141922</xdr:rowOff>
    </xdr:from>
    <xdr:to>
      <xdr:col>11</xdr:col>
      <xdr:colOff>82550</xdr:colOff>
      <xdr:row>64</xdr:row>
      <xdr:rowOff>72072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9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82249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71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30797</xdr:rowOff>
    </xdr:from>
    <xdr:to>
      <xdr:col>7</xdr:col>
      <xdr:colOff>31750</xdr:colOff>
      <xdr:row>64</xdr:row>
      <xdr:rowOff>132397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00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142574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77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141922</xdr:rowOff>
    </xdr:from>
    <xdr:to>
      <xdr:col>23</xdr:col>
      <xdr:colOff>184150</xdr:colOff>
      <xdr:row>64</xdr:row>
      <xdr:rowOff>72072</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113999</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91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129857</xdr:rowOff>
    </xdr:from>
    <xdr:to>
      <xdr:col>19</xdr:col>
      <xdr:colOff>184150</xdr:colOff>
      <xdr:row>64</xdr:row>
      <xdr:rowOff>60007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9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44784</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017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84138</xdr:rowOff>
    </xdr:from>
    <xdr:to>
      <xdr:col>15</xdr:col>
      <xdr:colOff>133350</xdr:colOff>
      <xdr:row>63</xdr:row>
      <xdr:rowOff>14288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170515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80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12700</xdr:rowOff>
    </xdr:from>
    <xdr:to>
      <xdr:col>11</xdr:col>
      <xdr:colOff>82550</xdr:colOff>
      <xdr:row>64</xdr:row>
      <xdr:rowOff>114300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99077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79057</xdr:rowOff>
    </xdr:from>
    <xdr:to>
      <xdr:col>7</xdr:col>
      <xdr:colOff>31750</xdr:colOff>
      <xdr:row>65</xdr:row>
      <xdr:rowOff>9207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05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165434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1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[121,666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人口１人当たり人件費・物件費等決算額は、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121,666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円となり、前年度比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3,970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％の減となり、類似団体平均を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8,692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円下回る結果となった。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要因としては物件費について、新型コロナウイルスワクチン接種事業などが減となったためである。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物件費に占める委託料の割合は都内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市より高い水準にあり、行財政改革により民間委託化を推進してきたことも影響していることから、公共施設の適正配置や有効活用を推進し、施設維持管理コストの抑制を図るなどし、引き続き、経費の圧縮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118007</xdr:rowOff>
    </xdr:from>
    <xdr:to>
      <xdr:col>23</xdr:col>
      <xdr:colOff>133350</xdr:colOff>
      <xdr:row>88</xdr:row>
      <xdr:rowOff>144311</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4007"/>
          <a:ext cx="0" cy="1397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116388</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144311</xdr:rowOff>
    </xdr:from>
    <xdr:to>
      <xdr:col>24</xdr:col>
      <xdr:colOff>12700</xdr:colOff>
      <xdr:row>88</xdr:row>
      <xdr:rowOff>144311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32934</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118007</xdr:rowOff>
    </xdr:from>
    <xdr:to>
      <xdr:col>24</xdr:col>
      <xdr:colOff>12700</xdr:colOff>
      <xdr:row>80</xdr:row>
      <xdr:rowOff>118007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166267</xdr:rowOff>
    </xdr:from>
    <xdr:to>
      <xdr:col>23</xdr:col>
      <xdr:colOff>133350</xdr:colOff>
      <xdr:row>83</xdr:row>
      <xdr:rowOff>48037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225167"/>
          <a:ext cx="838200" cy="5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32614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62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60537</xdr:rowOff>
    </xdr:from>
    <xdr:to>
      <xdr:col>23</xdr:col>
      <xdr:colOff>184150</xdr:colOff>
      <xdr:row>83</xdr:row>
      <xdr:rowOff>162137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136922</xdr:rowOff>
    </xdr:from>
    <xdr:to>
      <xdr:col>19</xdr:col>
      <xdr:colOff>133350</xdr:colOff>
      <xdr:row>83</xdr:row>
      <xdr:rowOff>48037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95822"/>
          <a:ext cx="889000" cy="8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81209</xdr:rowOff>
    </xdr:from>
    <xdr:to>
      <xdr:col>19</xdr:col>
      <xdr:colOff>184150</xdr:colOff>
      <xdr:row>84</xdr:row>
      <xdr:rowOff>11359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167586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9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11085</xdr:rowOff>
    </xdr:from>
    <xdr:to>
      <xdr:col>15</xdr:col>
      <xdr:colOff>82550</xdr:colOff>
      <xdr:row>82</xdr:row>
      <xdr:rowOff>136922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69985"/>
          <a:ext cx="889000" cy="12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26073</xdr:rowOff>
    </xdr:from>
    <xdr:to>
      <xdr:col>15</xdr:col>
      <xdr:colOff>133350</xdr:colOff>
      <xdr:row>83</xdr:row>
      <xdr:rowOff>127673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112450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4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67314</xdr:rowOff>
    </xdr:from>
    <xdr:to>
      <xdr:col>11</xdr:col>
      <xdr:colOff>31750</xdr:colOff>
      <xdr:row>82</xdr:row>
      <xdr:rowOff>11085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54764"/>
          <a:ext cx="889000" cy="11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68669</xdr:rowOff>
    </xdr:from>
    <xdr:to>
      <xdr:col>11</xdr:col>
      <xdr:colOff>82550</xdr:colOff>
      <xdr:row>82</xdr:row>
      <xdr:rowOff>170269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155046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1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126265</xdr:rowOff>
    </xdr:from>
    <xdr:to>
      <xdr:col>7</xdr:col>
      <xdr:colOff>31750</xdr:colOff>
      <xdr:row>82</xdr:row>
      <xdr:rowOff>56415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41192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0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115467</xdr:rowOff>
    </xdr:from>
    <xdr:to>
      <xdr:col>23</xdr:col>
      <xdr:colOff>184150</xdr:colOff>
      <xdr:row>83</xdr:row>
      <xdr:rowOff>45617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7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131994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19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168687</xdr:rowOff>
    </xdr:from>
    <xdr:to>
      <xdr:col>19</xdr:col>
      <xdr:colOff>184150</xdr:colOff>
      <xdr:row>83</xdr:row>
      <xdr:rowOff>98837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2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109014</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996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86122</xdr:rowOff>
    </xdr:from>
    <xdr:to>
      <xdr:col>15</xdr:col>
      <xdr:colOff>133350</xdr:colOff>
      <xdr:row>83</xdr:row>
      <xdr:rowOff>16272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4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26449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9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131735</xdr:rowOff>
    </xdr:from>
    <xdr:to>
      <xdr:col>11</xdr:col>
      <xdr:colOff>82550</xdr:colOff>
      <xdr:row>82</xdr:row>
      <xdr:rowOff>61885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1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72062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8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16514</xdr:rowOff>
    </xdr:from>
    <xdr:to>
      <xdr:col>7</xdr:col>
      <xdr:colOff>31750</xdr:colOff>
      <xdr:row>81</xdr:row>
      <xdr:rowOff>118114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0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128291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7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東京都人事委員会勧告を踏まえ、給与制度の見直しを実施してきた結果、ラスパイレス指数は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99.1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ポイント下回る結果となった。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今後も東京都や他自治体の動向を踏まえ、給与に関する諸課題を解消し、適正化に努める。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160866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94142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84</xdr:row>
      <xdr:rowOff>22225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36370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64152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6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84</xdr:row>
      <xdr:rowOff>102659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363700"/>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27111</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153459</xdr:rowOff>
    </xdr:from>
    <xdr:to>
      <xdr:col>72</xdr:col>
      <xdr:colOff>203200</xdr:colOff>
      <xdr:row>84</xdr:row>
      <xdr:rowOff>102659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38380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47218</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153459</xdr:rowOff>
    </xdr:from>
    <xdr:to>
      <xdr:col>68</xdr:col>
      <xdr:colOff>152400</xdr:colOff>
      <xdr:row>85</xdr:row>
      <xdr:rowOff>31750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383809"/>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142875</xdr:rowOff>
    </xdr:from>
    <xdr:to>
      <xdr:col>81</xdr:col>
      <xdr:colOff>95250</xdr:colOff>
      <xdr:row>84</xdr:row>
      <xdr:rowOff>73025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159402</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21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51859</xdr:rowOff>
    </xdr:from>
    <xdr:to>
      <xdr:col>73</xdr:col>
      <xdr:colOff>44450</xdr:colOff>
      <xdr:row>84</xdr:row>
      <xdr:rowOff>153459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163636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102659</xdr:rowOff>
    </xdr:from>
    <xdr:to>
      <xdr:col>68</xdr:col>
      <xdr:colOff>203200</xdr:colOff>
      <xdr:row>84</xdr:row>
      <xdr:rowOff>32809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42986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令和５年度の人口千人当たりの職員数は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4.76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人の増となり類似団体平均との比較では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人下回る結果となった。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年の合併に伴い人員削減を図った結果、平成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年度以降、合併当初の削減指針を上回る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人以上の削減を行っているところである。今後も定員適正化計画に基づき適正な職員管理を行うとともに、効率的な行政運営に努める。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68</xdr:row>
      <xdr:rowOff>25763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22807"/>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169290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25763</xdr:rowOff>
    </xdr:from>
    <xdr:to>
      <xdr:col>81</xdr:col>
      <xdr:colOff>133350</xdr:colOff>
      <xdr:row>68</xdr:row>
      <xdr:rowOff>25763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31387</xdr:rowOff>
    </xdr:from>
    <xdr:to>
      <xdr:col>81</xdr:col>
      <xdr:colOff>44450</xdr:colOff>
      <xdr:row>59</xdr:row>
      <xdr:rowOff>79647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14693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116494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7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144417</xdr:rowOff>
    </xdr:from>
    <xdr:to>
      <xdr:col>81</xdr:col>
      <xdr:colOff>95250</xdr:colOff>
      <xdr:row>62</xdr:row>
      <xdr:rowOff>74567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31387</xdr:rowOff>
    </xdr:from>
    <xdr:to>
      <xdr:col>77</xdr:col>
      <xdr:colOff>44450</xdr:colOff>
      <xdr:row>59</xdr:row>
      <xdr:rowOff>38281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14693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134076</xdr:rowOff>
    </xdr:from>
    <xdr:to>
      <xdr:col>77</xdr:col>
      <xdr:colOff>95250</xdr:colOff>
      <xdr:row>62</xdr:row>
      <xdr:rowOff>64226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49003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78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34834</xdr:rowOff>
    </xdr:from>
    <xdr:to>
      <xdr:col>72</xdr:col>
      <xdr:colOff>203200</xdr:colOff>
      <xdr:row>59</xdr:row>
      <xdr:rowOff>38281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15038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123734</xdr:rowOff>
    </xdr:from>
    <xdr:to>
      <xdr:col>73</xdr:col>
      <xdr:colOff>44450</xdr:colOff>
      <xdr:row>62</xdr:row>
      <xdr:rowOff>53884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38661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6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31387</xdr:rowOff>
    </xdr:from>
    <xdr:to>
      <xdr:col>68</xdr:col>
      <xdr:colOff>152400</xdr:colOff>
      <xdr:row>59</xdr:row>
      <xdr:rowOff>34834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14693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127181</xdr:rowOff>
    </xdr:from>
    <xdr:to>
      <xdr:col>68</xdr:col>
      <xdr:colOff>203200</xdr:colOff>
      <xdr:row>62</xdr:row>
      <xdr:rowOff>57331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42108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130628</xdr:rowOff>
    </xdr:from>
    <xdr:to>
      <xdr:col>64</xdr:col>
      <xdr:colOff>152400</xdr:colOff>
      <xdr:row>62</xdr:row>
      <xdr:rowOff>60778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45555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28847</xdr:rowOff>
    </xdr:from>
    <xdr:to>
      <xdr:col>81</xdr:col>
      <xdr:colOff>95250</xdr:colOff>
      <xdr:row>59</xdr:row>
      <xdr:rowOff>130447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1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121574</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06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152037</xdr:rowOff>
    </xdr:from>
    <xdr:to>
      <xdr:col>77</xdr:col>
      <xdr:colOff>95250</xdr:colOff>
      <xdr:row>59</xdr:row>
      <xdr:rowOff>82187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0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92364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865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158931</xdr:rowOff>
    </xdr:from>
    <xdr:to>
      <xdr:col>73</xdr:col>
      <xdr:colOff>44450</xdr:colOff>
      <xdr:row>59</xdr:row>
      <xdr:rowOff>89081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1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99258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87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155484</xdr:rowOff>
    </xdr:from>
    <xdr:to>
      <xdr:col>68</xdr:col>
      <xdr:colOff>203200</xdr:colOff>
      <xdr:row>59</xdr:row>
      <xdr:rowOff>85634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09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95811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86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152037</xdr:rowOff>
    </xdr:from>
    <xdr:to>
      <xdr:col>64</xdr:col>
      <xdr:colOff>152400</xdr:colOff>
      <xdr:row>59</xdr:row>
      <xdr:rowOff>82187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0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92364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86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実質公債費比率は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ポイントの増となったものの、類似団体平均を</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ポイント下回る結果となった。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令和５年度は、地方債の償還が進んだことで分子が減となったことなどにより、単年度の実質公債費比率が、前年度から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ポイント減少し</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2.69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％となった。令和３年度からの３か年平均では、令和２年度（単年度の比率は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2.21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）が３か年平均対象外となったことにより、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％に増加した。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今後も、引き続き、臨時財政対策債の借入抑制に努めるなど公債費管理を徹底し、実質公債費比率の抑制に努める。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134862</xdr:rowOff>
    </xdr:from>
    <xdr:to>
      <xdr:col>81</xdr:col>
      <xdr:colOff>44450</xdr:colOff>
      <xdr:row>45</xdr:row>
      <xdr:rowOff>39612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0706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49789</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134862</xdr:rowOff>
    </xdr:from>
    <xdr:to>
      <xdr:col>81</xdr:col>
      <xdr:colOff>133350</xdr:colOff>
      <xdr:row>36</xdr:row>
      <xdr:rowOff>134862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80131</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743700"/>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127803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14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155726</xdr:rowOff>
    </xdr:from>
    <xdr:to>
      <xdr:col>81</xdr:col>
      <xdr:colOff>95250</xdr:colOff>
      <xdr:row>40</xdr:row>
      <xdr:rowOff>85876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4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45659</xdr:rowOff>
    </xdr:from>
    <xdr:to>
      <xdr:col>77</xdr:col>
      <xdr:colOff>44450</xdr:colOff>
      <xdr:row>39</xdr:row>
      <xdr:rowOff>57150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7322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22678</xdr:rowOff>
    </xdr:from>
    <xdr:to>
      <xdr:col>72</xdr:col>
      <xdr:colOff>203200</xdr:colOff>
      <xdr:row>39</xdr:row>
      <xdr:rowOff>45659</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7092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148167</xdr:rowOff>
    </xdr:from>
    <xdr:to>
      <xdr:col>68</xdr:col>
      <xdr:colOff>152400</xdr:colOff>
      <xdr:row>39</xdr:row>
      <xdr:rowOff>22678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66326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121255</xdr:rowOff>
    </xdr:from>
    <xdr:to>
      <xdr:col>68</xdr:col>
      <xdr:colOff>203200</xdr:colOff>
      <xdr:row>40</xdr:row>
      <xdr:rowOff>51405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36182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9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47672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29331</xdr:rowOff>
    </xdr:from>
    <xdr:to>
      <xdr:col>81</xdr:col>
      <xdr:colOff>95250</xdr:colOff>
      <xdr:row>39</xdr:row>
      <xdr:rowOff>130931</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45858</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56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166309</xdr:rowOff>
    </xdr:from>
    <xdr:to>
      <xdr:col>73</xdr:col>
      <xdr:colOff>44450</xdr:colOff>
      <xdr:row>39</xdr:row>
      <xdr:rowOff>96459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106636</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143328</xdr:rowOff>
    </xdr:from>
    <xdr:to>
      <xdr:col>68</xdr:col>
      <xdr:colOff>203200</xdr:colOff>
      <xdr:row>39</xdr:row>
      <xdr:rowOff>73478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83655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97367</xdr:rowOff>
    </xdr:from>
    <xdr:to>
      <xdr:col>64</xdr:col>
      <xdr:colOff>152400</xdr:colOff>
      <xdr:row>39</xdr:row>
      <xdr:rowOff>27517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37694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将来負担比率は、充当可能財源等が将来負担額を超過したため、比率は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％、前年度と同水準となり、類似団体平均とも同様の結果となった。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今後も公債費管理を徹底し、より一層行財政改革を推進することで財源の確保と基金残高の回復を図り、財政の健全化に努める。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86783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143298</xdr:rowOff>
    </xdr:from>
    <xdr:to>
      <xdr:col>72</xdr:col>
      <xdr:colOff>203200</xdr:colOff>
      <xdr:row>16</xdr:row>
      <xdr:rowOff>19579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4401800" y="2543598"/>
          <a:ext cx="889000" cy="21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16</xdr:row>
      <xdr:rowOff>19579</xdr:rowOff>
    </xdr:from>
    <xdr:to>
      <xdr:col>68</xdr:col>
      <xdr:colOff>152400</xdr:colOff>
      <xdr:row>16</xdr:row>
      <xdr:rowOff>63817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3512800" y="2762779"/>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93027</xdr:rowOff>
    </xdr:from>
    <xdr:to>
      <xdr:col>77</xdr:col>
      <xdr:colOff>95250</xdr:colOff>
      <xdr:row>14</xdr:row>
      <xdr:rowOff>23177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2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33354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90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20108</xdr:rowOff>
    </xdr:from>
    <xdr:to>
      <xdr:col>73</xdr:col>
      <xdr:colOff>44450</xdr:colOff>
      <xdr:row>14</xdr:row>
      <xdr:rowOff>121708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131885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62336</xdr:rowOff>
    </xdr:from>
    <xdr:to>
      <xdr:col>68</xdr:col>
      <xdr:colOff>203200</xdr:colOff>
      <xdr:row>14</xdr:row>
      <xdr:rowOff>163936</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2663</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3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144780</xdr:rowOff>
    </xdr:from>
    <xdr:to>
      <xdr:col>64</xdr:col>
      <xdr:colOff>152400</xdr:colOff>
      <xdr:row>15</xdr:row>
      <xdr:rowOff>74930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85107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92498</xdr:rowOff>
    </xdr:from>
    <xdr:to>
      <xdr:col>73</xdr:col>
      <xdr:colOff>44450</xdr:colOff>
      <xdr:row>15</xdr:row>
      <xdr:rowOff>22648</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5240000" y="24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7425</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2579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140229</xdr:rowOff>
    </xdr:from>
    <xdr:to>
      <xdr:col>68</xdr:col>
      <xdr:colOff>203200</xdr:colOff>
      <xdr:row>16</xdr:row>
      <xdr:rowOff>70379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271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55156</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79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13017</xdr:rowOff>
    </xdr:from>
    <xdr:to>
      <xdr:col>64</xdr:col>
      <xdr:colOff>152400</xdr:colOff>
      <xdr:row>16</xdr:row>
      <xdr:rowOff>114617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3462000" y="275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99394</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84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205,899
200,352
15.75
85,886,544
83,032,904
2,836,768
42,080,193
45,629,960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人件費の経常収支比率は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ポイントの減となり、類似団体平均を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ポイント下回る結果となった。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これは、分母である歳入の経常一般財源等が、地方税、株式等譲渡所得割交付金や法人事業税交付金の増により増となったことによるものである。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人件費のうち大きな割合を占めている職員給については、今後も定員適正化計画に基づき適正な職員管理を行っていく。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113393</xdr:rowOff>
    </xdr:from>
    <xdr:to>
      <xdr:col>24</xdr:col>
      <xdr:colOff>25400</xdr:colOff>
      <xdr:row>42</xdr:row>
      <xdr:rowOff>94343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71243"/>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66420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94343</xdr:rowOff>
    </xdr:from>
    <xdr:to>
      <xdr:col>24</xdr:col>
      <xdr:colOff>114300</xdr:colOff>
      <xdr:row>42</xdr:row>
      <xdr:rowOff>94343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9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28320</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1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113393</xdr:rowOff>
    </xdr:from>
    <xdr:to>
      <xdr:col>24</xdr:col>
      <xdr:colOff>114300</xdr:colOff>
      <xdr:row>33</xdr:row>
      <xdr:rowOff>113393</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7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91622</xdr:rowOff>
    </xdr:from>
    <xdr:to>
      <xdr:col>24</xdr:col>
      <xdr:colOff>25400</xdr:colOff>
      <xdr:row>37</xdr:row>
      <xdr:rowOff>167822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435272"/>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26505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541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54428</xdr:rowOff>
    </xdr:from>
    <xdr:to>
      <xdr:col>24</xdr:col>
      <xdr:colOff>76200</xdr:colOff>
      <xdr:row>38</xdr:row>
      <xdr:rowOff>156028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56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58964</xdr:rowOff>
    </xdr:from>
    <xdr:to>
      <xdr:col>19</xdr:col>
      <xdr:colOff>187325</xdr:colOff>
      <xdr:row>37</xdr:row>
      <xdr:rowOff>167822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402614"/>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130628</xdr:rowOff>
    </xdr:from>
    <xdr:to>
      <xdr:col>20</xdr:col>
      <xdr:colOff>38100</xdr:colOff>
      <xdr:row>39</xdr:row>
      <xdr:rowOff>60778</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64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45555</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73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58964</xdr:rowOff>
    </xdr:from>
    <xdr:to>
      <xdr:col>15</xdr:col>
      <xdr:colOff>98425</xdr:colOff>
      <xdr:row>37</xdr:row>
      <xdr:rowOff>167822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402614"/>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97972</xdr:rowOff>
    </xdr:from>
    <xdr:to>
      <xdr:col>15</xdr:col>
      <xdr:colOff>149225</xdr:colOff>
      <xdr:row>39</xdr:row>
      <xdr:rowOff>28122</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61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12899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167822</xdr:rowOff>
    </xdr:from>
    <xdr:to>
      <xdr:col>11</xdr:col>
      <xdr:colOff>9525</xdr:colOff>
      <xdr:row>38</xdr:row>
      <xdr:rowOff>18143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511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68035</xdr:rowOff>
    </xdr:from>
    <xdr:to>
      <xdr:col>11</xdr:col>
      <xdr:colOff>60325</xdr:colOff>
      <xdr:row>39</xdr:row>
      <xdr:rowOff>169635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154412</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2722</xdr:rowOff>
    </xdr:from>
    <xdr:to>
      <xdr:col>6</xdr:col>
      <xdr:colOff>171450</xdr:colOff>
      <xdr:row>39</xdr:row>
      <xdr:rowOff>104322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89099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40822</xdr:rowOff>
    </xdr:from>
    <xdr:to>
      <xdr:col>24</xdr:col>
      <xdr:colOff>76200</xdr:colOff>
      <xdr:row>37</xdr:row>
      <xdr:rowOff>142422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57349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117022</xdr:rowOff>
    </xdr:from>
    <xdr:to>
      <xdr:col>20</xdr:col>
      <xdr:colOff>38100</xdr:colOff>
      <xdr:row>38</xdr:row>
      <xdr:rowOff>47172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57349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8164</xdr:rowOff>
    </xdr:from>
    <xdr:to>
      <xdr:col>15</xdr:col>
      <xdr:colOff>149225</xdr:colOff>
      <xdr:row>37</xdr:row>
      <xdr:rowOff>109764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119941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117022</xdr:rowOff>
    </xdr:from>
    <xdr:to>
      <xdr:col>11</xdr:col>
      <xdr:colOff>60325</xdr:colOff>
      <xdr:row>38</xdr:row>
      <xdr:rowOff>47172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57349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138793</xdr:rowOff>
    </xdr:from>
    <xdr:to>
      <xdr:col>6</xdr:col>
      <xdr:colOff>171450</xdr:colOff>
      <xdr:row>38</xdr:row>
      <xdr:rowOff>68943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79120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物件費の経常収支比率は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20.6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ポイントの増となり、類似団体平均を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ポイント上回る結果となった。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これは、分母である歳入の経常一般財源等が、地方税、株式等譲渡所得割交付金や法人事業税交付金などにより増となったものの、物価高騰による委託料などの増などにより各経費が増となったことなどによるもので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合併市である本市の特徴として施設数が多いため、維持管理経費が増加し、物件費の増加にもつながっていることから、公共施設の量と質の最適化を図ることなどで、これらの維持管理経費の抑制に努める。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54610</xdr:rowOff>
    </xdr:from>
    <xdr:to>
      <xdr:col>82</xdr:col>
      <xdr:colOff>107950</xdr:colOff>
      <xdr:row>21</xdr:row>
      <xdr:rowOff>168910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3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140987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168910</xdr:rowOff>
    </xdr:from>
    <xdr:to>
      <xdr:col>82</xdr:col>
      <xdr:colOff>196850</xdr:colOff>
      <xdr:row>21</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140987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2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54610</xdr:rowOff>
    </xdr:from>
    <xdr:to>
      <xdr:col>82</xdr:col>
      <xdr:colOff>196850</xdr:colOff>
      <xdr:row>13</xdr:row>
      <xdr:rowOff>54610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3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92710</xdr:rowOff>
    </xdr:from>
    <xdr:to>
      <xdr:col>82</xdr:col>
      <xdr:colOff>107950</xdr:colOff>
      <xdr:row>17</xdr:row>
      <xdr:rowOff>115570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0073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134620</xdr:rowOff>
    </xdr:from>
    <xdr:to>
      <xdr:col>78</xdr:col>
      <xdr:colOff>69850</xdr:colOff>
      <xdr:row>17</xdr:row>
      <xdr:rowOff>92710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778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134620</xdr:rowOff>
    </xdr:from>
    <xdr:to>
      <xdr:col>73</xdr:col>
      <xdr:colOff>180975</xdr:colOff>
      <xdr:row>17</xdr:row>
      <xdr:rowOff>39370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877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0</xdr:rowOff>
    </xdr:from>
    <xdr:to>
      <xdr:col>74</xdr:col>
      <xdr:colOff>31750</xdr:colOff>
      <xdr:row>16</xdr:row>
      <xdr:rowOff>101600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111777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24130</xdr:rowOff>
    </xdr:from>
    <xdr:to>
      <xdr:col>69</xdr:col>
      <xdr:colOff>92075</xdr:colOff>
      <xdr:row>17</xdr:row>
      <xdr:rowOff>39370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38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36847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41910</xdr:rowOff>
    </xdr:from>
    <xdr:to>
      <xdr:col>78</xdr:col>
      <xdr:colOff>120650</xdr:colOff>
      <xdr:row>17</xdr:row>
      <xdr:rowOff>143510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83820</xdr:rowOff>
    </xdr:from>
    <xdr:to>
      <xdr:col>74</xdr:col>
      <xdr:colOff>31750</xdr:colOff>
      <xdr:row>17</xdr:row>
      <xdr:rowOff>13970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160020</xdr:rowOff>
    </xdr:from>
    <xdr:to>
      <xdr:col>69</xdr:col>
      <xdr:colOff>142875</xdr:colOff>
      <xdr:row>17</xdr:row>
      <xdr:rowOff>90170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扶助費の経常収支比率は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14.1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ポイントの増となり、類似団体平均を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ポイント下回る結果となった。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これは、分母である歳入の経常一般財源等が、地方税、株式等譲渡所得割交付金や法人事業税交付金などにより増となったものの、生活保護費や障害関係の経費などが増となったことによるものである。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今後も、社会保障関係経費は増加する傾向が続くものと考えられることから、引き続き、特定財源の確保等に努める。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xdr:rowOff>
    </xdr:from>
    <xdr:to>
      <xdr:col>24</xdr:col>
      <xdr:colOff>25400</xdr:colOff>
      <xdr:row>57</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7853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29227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973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57150</xdr:rowOff>
    </xdr:from>
    <xdr:to>
      <xdr:col>24</xdr:col>
      <xdr:colOff>76200</xdr:colOff>
      <xdr:row>58</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107950</xdr:rowOff>
    </xdr:from>
    <xdr:to>
      <xdr:col>19</xdr:col>
      <xdr:colOff>187325</xdr:colOff>
      <xdr:row>57</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7091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107950</xdr:rowOff>
    </xdr:from>
    <xdr:to>
      <xdr:col>15</xdr:col>
      <xdr:colOff>98425</xdr:colOff>
      <xdr:row>57</xdr:row>
      <xdr:rowOff>50800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7091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50800</xdr:rowOff>
    </xdr:from>
    <xdr:to>
      <xdr:col>11</xdr:col>
      <xdr:colOff>9525</xdr:colOff>
      <xdr:row>57</xdr:row>
      <xdr:rowOff>69850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823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29227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54627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133350</xdr:rowOff>
    </xdr:from>
    <xdr:to>
      <xdr:col>20</xdr:col>
      <xdr:colOff>38100</xdr:colOff>
      <xdr:row>57</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57150</xdr:rowOff>
    </xdr:from>
    <xdr:to>
      <xdr:col>15</xdr:col>
      <xdr:colOff>149225</xdr:colOff>
      <xdr:row>56</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168927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0</xdr:rowOff>
    </xdr:from>
    <xdr:to>
      <xdr:col>11</xdr:col>
      <xdr:colOff>60325</xdr:colOff>
      <xdr:row>57</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その他の経常収支比率は</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％、前年度比</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ポイントの増となり、類似団体平均と同水準となる結果となった。</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％のうち</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12.2</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％と大きな割合を占める繰出金は、介護保険特別会計への繰出金で引き続き、増加傾向であり、令和５年度決算では、国民健康保険特別会計繰出金が大幅に増加した。</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また、国民健康保険特別会計などに対する財源補てん的な繰出金は、多額であることから、これらも加味した</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実質経常収支比率</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を第５次行財政改革大綱の評価指標の一つとして引き続き設定し、特別会計の健全化に取り組む。</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101600</xdr:rowOff>
    </xdr:from>
    <xdr:to>
      <xdr:col>82</xdr:col>
      <xdr:colOff>107950</xdr:colOff>
      <xdr:row>60</xdr:row>
      <xdr:rowOff>139700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7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111777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139700</xdr:rowOff>
    </xdr:from>
    <xdr:to>
      <xdr:col>82</xdr:col>
      <xdr:colOff>196850</xdr:colOff>
      <xdr:row>60</xdr:row>
      <xdr:rowOff>139700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101600</xdr:rowOff>
    </xdr:from>
    <xdr:to>
      <xdr:col>82</xdr:col>
      <xdr:colOff>196850</xdr:colOff>
      <xdr:row>52</xdr:row>
      <xdr:rowOff>101600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133350</xdr:rowOff>
    </xdr:from>
    <xdr:to>
      <xdr:col>82</xdr:col>
      <xdr:colOff>107950</xdr:colOff>
      <xdr:row>58</xdr:row>
      <xdr:rowOff>50800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9060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107950</xdr:rowOff>
    </xdr:from>
    <xdr:to>
      <xdr:col>82</xdr:col>
      <xdr:colOff>158750</xdr:colOff>
      <xdr:row>58</xdr:row>
      <xdr:rowOff>38100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120650</xdr:rowOff>
    </xdr:from>
    <xdr:to>
      <xdr:col>78</xdr:col>
      <xdr:colOff>69850</xdr:colOff>
      <xdr:row>57</xdr:row>
      <xdr:rowOff>133350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93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82550</xdr:rowOff>
    </xdr:from>
    <xdr:to>
      <xdr:col>78</xdr:col>
      <xdr:colOff>120650</xdr:colOff>
      <xdr:row>58</xdr:row>
      <xdr:rowOff>12700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22877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120650</xdr:rowOff>
    </xdr:from>
    <xdr:to>
      <xdr:col>73</xdr:col>
      <xdr:colOff>180975</xdr:colOff>
      <xdr:row>58</xdr:row>
      <xdr:rowOff>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93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31750</xdr:rowOff>
    </xdr:from>
    <xdr:to>
      <xdr:col>74</xdr:col>
      <xdr:colOff>31750</xdr:colOff>
      <xdr:row>57</xdr:row>
      <xdr:rowOff>133350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143527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158750</xdr:rowOff>
    </xdr:from>
    <xdr:to>
      <xdr:col>69</xdr:col>
      <xdr:colOff>92075</xdr:colOff>
      <xdr:row>58</xdr:row>
      <xdr:rowOff>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31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82550</xdr:rowOff>
    </xdr:from>
    <xdr:to>
      <xdr:col>78</xdr:col>
      <xdr:colOff>120650</xdr:colOff>
      <xdr:row>58</xdr:row>
      <xdr:rowOff>12700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168927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69850</xdr:rowOff>
    </xdr:from>
    <xdr:to>
      <xdr:col>74</xdr:col>
      <xdr:colOff>31750</xdr:colOff>
      <xdr:row>58</xdr:row>
      <xdr:rowOff>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156227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120650</xdr:rowOff>
    </xdr:from>
    <xdr:to>
      <xdr:col>69</xdr:col>
      <xdr:colOff>142875</xdr:colOff>
      <xdr:row>58</xdr:row>
      <xdr:rowOff>50800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60977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107950</xdr:rowOff>
    </xdr:from>
    <xdr:to>
      <xdr:col>65</xdr:col>
      <xdr:colOff>53975</xdr:colOff>
      <xdr:row>58</xdr:row>
      <xdr:rowOff>38100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補助費等の経常収支比率は</a:t>
          </a:r>
          <a:r>
            <a:rPr kumimoji="1" lang="en-US" altLang="ja-JP" sz="1100">
              <a:solidFill>
                <a:schemeClr val="tx1"/>
              </a:solidFill>
              <a:latin typeface="ＭＳ Ｐゴシック" panose="020B0600070205080204" pitchFamily="50" charset="-128"/>
              <a:ea typeface="ＭＳ Ｐゴシック" panose="020B0600070205080204" pitchFamily="50" charset="-128"/>
            </a:rPr>
            <a:t>11.9</a:t>
          </a:r>
          <a:r>
            <a:rPr kumimoji="1" lang="ja-JP" altLang="en-US" sz="1100">
              <a:solidFill>
                <a:schemeClr val="tx1"/>
              </a:solidFill>
              <a:latin typeface="ＭＳ Ｐゴシック" panose="020B0600070205080204" pitchFamily="50" charset="-128"/>
              <a:ea typeface="ＭＳ Ｐゴシック" panose="020B0600070205080204" pitchFamily="50" charset="-128"/>
            </a:rPr>
            <a:t>％、前年度比</a:t>
          </a:r>
          <a:r>
            <a:rPr kumimoji="1" lang="en-US" altLang="ja-JP" sz="1100">
              <a:solidFill>
                <a:schemeClr val="tx1"/>
              </a:solidFill>
              <a:latin typeface="ＭＳ Ｐゴシック" panose="020B0600070205080204" pitchFamily="50" charset="-128"/>
              <a:ea typeface="ＭＳ Ｐゴシック" panose="020B0600070205080204" pitchFamily="50" charset="-128"/>
            </a:rPr>
            <a:t>0.2</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ポイントの減となったが、類似団体平均を</a:t>
          </a:r>
          <a:r>
            <a:rPr kumimoji="1" lang="en-US" altLang="ja-JP" sz="1100">
              <a:solidFill>
                <a:schemeClr val="tx1"/>
              </a:solidFill>
              <a:latin typeface="ＭＳ Ｐゴシック" panose="020B0600070205080204" pitchFamily="50" charset="-128"/>
              <a:ea typeface="ＭＳ Ｐゴシック" panose="020B0600070205080204" pitchFamily="50" charset="-128"/>
            </a:rPr>
            <a:t>2.5</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ポイント上回る結果となった。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これは、保育施設への補助金が増えたものの、分母である歳入の経常一般財源等が、地方税、株式等譲渡所得割交付金や法人事業税交付金などにより増となったことによるものである。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また、民間事業者等に対する補助金も増加傾向にあり、第５次行財政改革大綱に基づき、財政支援団体への財政支出の見直しなどに取り組む。</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4536</xdr:rowOff>
    </xdr:from>
    <xdr:to>
      <xdr:col>82</xdr:col>
      <xdr:colOff>107950</xdr:colOff>
      <xdr:row>42</xdr:row>
      <xdr:rowOff>39915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62386"/>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90913</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0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4536</xdr:rowOff>
    </xdr:from>
    <xdr:to>
      <xdr:col>82</xdr:col>
      <xdr:colOff>196850</xdr:colOff>
      <xdr:row>33</xdr:row>
      <xdr:rowOff>4536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62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50800</xdr:rowOff>
    </xdr:from>
    <xdr:to>
      <xdr:col>82</xdr:col>
      <xdr:colOff>107950</xdr:colOff>
      <xdr:row>38</xdr:row>
      <xdr:rowOff>72572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5659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87284</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50800</xdr:rowOff>
    </xdr:from>
    <xdr:to>
      <xdr:col>78</xdr:col>
      <xdr:colOff>69850</xdr:colOff>
      <xdr:row>38</xdr:row>
      <xdr:rowOff>72572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5659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70757</xdr:rowOff>
    </xdr:from>
    <xdr:to>
      <xdr:col>78</xdr:col>
      <xdr:colOff>120650</xdr:colOff>
      <xdr:row>37</xdr:row>
      <xdr:rowOff>907</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11084</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1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50800</xdr:rowOff>
    </xdr:from>
    <xdr:to>
      <xdr:col>73</xdr:col>
      <xdr:colOff>180975</xdr:colOff>
      <xdr:row>38</xdr:row>
      <xdr:rowOff>61685</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5659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59872</xdr:rowOff>
    </xdr:from>
    <xdr:to>
      <xdr:col>74</xdr:col>
      <xdr:colOff>31750</xdr:colOff>
      <xdr:row>36</xdr:row>
      <xdr:rowOff>161472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199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39915</xdr:rowOff>
    </xdr:from>
    <xdr:to>
      <xdr:col>69</xdr:col>
      <xdr:colOff>92075</xdr:colOff>
      <xdr:row>38</xdr:row>
      <xdr:rowOff>61685</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5550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81643</xdr:rowOff>
    </xdr:from>
    <xdr:to>
      <xdr:col>69</xdr:col>
      <xdr:colOff>142875</xdr:colOff>
      <xdr:row>37</xdr:row>
      <xdr:rowOff>11793</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21970</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48986</xdr:rowOff>
    </xdr:from>
    <xdr:to>
      <xdr:col>65</xdr:col>
      <xdr:colOff>53975</xdr:colOff>
      <xdr:row>36</xdr:row>
      <xdr:rowOff>150586</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160763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0</xdr:rowOff>
    </xdr:from>
    <xdr:to>
      <xdr:col>82</xdr:col>
      <xdr:colOff>158750</xdr:colOff>
      <xdr:row>38</xdr:row>
      <xdr:rowOff>101600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143527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21772</xdr:rowOff>
    </xdr:from>
    <xdr:to>
      <xdr:col>78</xdr:col>
      <xdr:colOff>120650</xdr:colOff>
      <xdr:row>38</xdr:row>
      <xdr:rowOff>123372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108149</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62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0</xdr:rowOff>
    </xdr:from>
    <xdr:to>
      <xdr:col>74</xdr:col>
      <xdr:colOff>31750</xdr:colOff>
      <xdr:row>38</xdr:row>
      <xdr:rowOff>101600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86377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10885</xdr:rowOff>
    </xdr:from>
    <xdr:to>
      <xdr:col>69</xdr:col>
      <xdr:colOff>142875</xdr:colOff>
      <xdr:row>38</xdr:row>
      <xdr:rowOff>112485</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97262</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160565</xdr:rowOff>
    </xdr:from>
    <xdr:to>
      <xdr:col>65</xdr:col>
      <xdr:colOff>53975</xdr:colOff>
      <xdr:row>38</xdr:row>
      <xdr:rowOff>90715</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75492</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公債費の経常収支比率は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ポイント減となり、類似団体平均を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ポイント下回る結果となった。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これは、中学校整備事業などで借り入れた普通債の元金償還が開始するなどの増があったものの、臨時財政対策債の償還が進んだため全体で減となったこと、分母である歳入の経常一般財源等が、地方税、株式等譲渡所得割交付金や法人事業税交付金などにより増となったことなどによるものであ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公債費は、今後は横ばいで推移する見込みであり、引き続き後年度負担を十分考慮した地方債の借入に努め、公債費の抑制を図る。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130266</xdr:rowOff>
    </xdr:from>
    <xdr:to>
      <xdr:col>24</xdr:col>
      <xdr:colOff>25400</xdr:colOff>
      <xdr:row>76</xdr:row>
      <xdr:rowOff>149861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987800" y="13160466"/>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110326</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140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138249</xdr:rowOff>
    </xdr:from>
    <xdr:to>
      <xdr:col>24</xdr:col>
      <xdr:colOff>76200</xdr:colOff>
      <xdr:row>77</xdr:row>
      <xdr:rowOff>68399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136798</xdr:rowOff>
    </xdr:from>
    <xdr:to>
      <xdr:col>19</xdr:col>
      <xdr:colOff>187325</xdr:colOff>
      <xdr:row>76</xdr:row>
      <xdr:rowOff>149861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098800" y="1316699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136798</xdr:rowOff>
    </xdr:from>
    <xdr:to>
      <xdr:col>15</xdr:col>
      <xdr:colOff>98425</xdr:colOff>
      <xdr:row>77</xdr:row>
      <xdr:rowOff>56787</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2209800" y="13166998"/>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59707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56787</xdr:rowOff>
    </xdr:from>
    <xdr:to>
      <xdr:col>11</xdr:col>
      <xdr:colOff>9525</xdr:colOff>
      <xdr:row>77</xdr:row>
      <xdr:rowOff>141695</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1320800" y="13258437"/>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170015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79466</xdr:rowOff>
    </xdr:from>
    <xdr:to>
      <xdr:col>24</xdr:col>
      <xdr:colOff>76200</xdr:colOff>
      <xdr:row>77</xdr:row>
      <xdr:rowOff>9616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1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95993</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295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85998</xdr:rowOff>
    </xdr:from>
    <xdr:to>
      <xdr:col>15</xdr:col>
      <xdr:colOff>149225</xdr:colOff>
      <xdr:row>77</xdr:row>
      <xdr:rowOff>16148</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31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26324</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288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5987</xdr:rowOff>
    </xdr:from>
    <xdr:to>
      <xdr:col>11</xdr:col>
      <xdr:colOff>60325</xdr:colOff>
      <xdr:row>77</xdr:row>
      <xdr:rowOff>107587</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2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117764</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90895</xdr:rowOff>
    </xdr:from>
    <xdr:to>
      <xdr:col>6</xdr:col>
      <xdr:colOff>171450</xdr:colOff>
      <xdr:row>78</xdr:row>
      <xdr:rowOff>21045</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2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5822</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337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公債費以外の経常収支比率は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82.5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ポイントの増となり、類似団体平均を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ポイント上回る結果となった。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扶助費及び特別会計への繰出金は、引き続き増加していくことが見込まれるため、第５次行財政改革大綱の評価指標の一つとして経常収支比率を引き続き設定し、市民サービスの維持・向上と持続可能で自立的な行財政運営の確立を目指して、行財政改革に取り組む。</a:t>
          </a: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3" name="公債費以外グラフ枠">
          <a:extLst>
            <a:ext uri="{FF2B5EF4-FFF2-40B4-BE49-F238E27FC236}">
              <a16:creationId xmlns:a16="http://schemas.microsoft.com/office/drawing/2014/main" id="{00000000-0008-0000-0400-0000B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154215</xdr:rowOff>
    </xdr:from>
    <xdr:to>
      <xdr:col>82</xdr:col>
      <xdr:colOff>107950</xdr:colOff>
      <xdr:row>81</xdr:row>
      <xdr:rowOff>48079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6510000" y="12498615"/>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20156</xdr:rowOff>
    </xdr:from>
    <xdr:ext cx="762000" cy="259045"/>
    <xdr:sp macro="" textlink="">
      <xdr:nvSpPr>
        <xdr:cNvPr id="435" name="公債費以外最小値テキスト">
          <a:extLst>
            <a:ext uri="{FF2B5EF4-FFF2-40B4-BE49-F238E27FC236}">
              <a16:creationId xmlns:a16="http://schemas.microsoft.com/office/drawing/2014/main" id="{00000000-0008-0000-0400-0000B3010000}"/>
            </a:ext>
          </a:extLst>
        </xdr:cNvPr>
        <xdr:cNvSpPr txBox="1"/>
      </xdr:nvSpPr>
      <xdr:spPr>
        <a:xfrm>
          <a:off x="16598900" y="139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48079</xdr:rowOff>
    </xdr:from>
    <xdr:to>
      <xdr:col>82</xdr:col>
      <xdr:colOff>196850</xdr:colOff>
      <xdr:row>81</xdr:row>
      <xdr:rowOff>48079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39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69142</xdr:rowOff>
    </xdr:from>
    <xdr:ext cx="762000" cy="259045"/>
    <xdr:sp macro="" textlink="">
      <xdr:nvSpPr>
        <xdr:cNvPr id="437" name="公債費以外最大値テキスト">
          <a:extLst>
            <a:ext uri="{FF2B5EF4-FFF2-40B4-BE49-F238E27FC236}">
              <a16:creationId xmlns:a16="http://schemas.microsoft.com/office/drawing/2014/main" id="{00000000-0008-0000-0400-0000B5010000}"/>
            </a:ext>
          </a:extLst>
        </xdr:cNvPr>
        <xdr:cNvSpPr txBox="1"/>
      </xdr:nvSpPr>
      <xdr:spPr>
        <a:xfrm>
          <a:off x="16598900" y="1224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154215</xdr:rowOff>
    </xdr:from>
    <xdr:to>
      <xdr:col>82</xdr:col>
      <xdr:colOff>196850</xdr:colOff>
      <xdr:row>72</xdr:row>
      <xdr:rowOff>154215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6421100" y="1249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170543</xdr:rowOff>
    </xdr:from>
    <xdr:to>
      <xdr:col>82</xdr:col>
      <xdr:colOff>107950</xdr:colOff>
      <xdr:row>79</xdr:row>
      <xdr:rowOff>53521</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5671800" y="13543643"/>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5641</xdr:rowOff>
    </xdr:from>
    <xdr:ext cx="762000" cy="259045"/>
    <xdr:sp macro="" textlink="">
      <xdr:nvSpPr>
        <xdr:cNvPr id="440" name="公債費以外平均値テキスト">
          <a:extLst>
            <a:ext uri="{FF2B5EF4-FFF2-40B4-BE49-F238E27FC236}">
              <a16:creationId xmlns:a16="http://schemas.microsoft.com/office/drawing/2014/main" id="{00000000-0008-0000-0400-0000B8010000}"/>
            </a:ext>
          </a:extLst>
        </xdr:cNvPr>
        <xdr:cNvSpPr txBox="1"/>
      </xdr:nvSpPr>
      <xdr:spPr>
        <a:xfrm>
          <a:off x="16598900" y="13207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160564</xdr:rowOff>
    </xdr:from>
    <xdr:to>
      <xdr:col>82</xdr:col>
      <xdr:colOff>158750</xdr:colOff>
      <xdr:row>78</xdr:row>
      <xdr:rowOff>90714</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64592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143329</xdr:rowOff>
    </xdr:from>
    <xdr:to>
      <xdr:col>78</xdr:col>
      <xdr:colOff>69850</xdr:colOff>
      <xdr:row>78</xdr:row>
      <xdr:rowOff>170543</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4782800" y="13173529"/>
          <a:ext cx="889000" cy="37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73479</xdr:rowOff>
    </xdr:from>
    <xdr:to>
      <xdr:col>78</xdr:col>
      <xdr:colOff>120650</xdr:colOff>
      <xdr:row>78</xdr:row>
      <xdr:rowOff>3629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5621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13806</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044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143329</xdr:rowOff>
    </xdr:from>
    <xdr:to>
      <xdr:col>73</xdr:col>
      <xdr:colOff>180975</xdr:colOff>
      <xdr:row>78</xdr:row>
      <xdr:rowOff>137886</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893800" y="13173529"/>
          <a:ext cx="8890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155121</xdr:rowOff>
    </xdr:from>
    <xdr:to>
      <xdr:col>74</xdr:col>
      <xdr:colOff>31750</xdr:colOff>
      <xdr:row>76</xdr:row>
      <xdr:rowOff>85271</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4732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95449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78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116114</xdr:rowOff>
    </xdr:from>
    <xdr:to>
      <xdr:col>69</xdr:col>
      <xdr:colOff>92075</xdr:colOff>
      <xdr:row>78</xdr:row>
      <xdr:rowOff>137886</xdr:rowOff>
    </xdr:to>
    <xdr:cxnSp macro="">
      <xdr:nvCxnSpPr>
        <xdr:cNvPr id="448" name="直線コネクタ 447">
          <a:extLst>
            <a:ext uri="{FF2B5EF4-FFF2-40B4-BE49-F238E27FC236}">
              <a16:creationId xmlns:a16="http://schemas.microsoft.com/office/drawing/2014/main" id="{00000000-0008-0000-0400-0000C0010000}"/>
            </a:ext>
          </a:extLst>
        </xdr:cNvPr>
        <xdr:cNvCxnSpPr/>
      </xdr:nvCxnSpPr>
      <xdr:spPr>
        <a:xfrm>
          <a:off x="13004800" y="134892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160564</xdr:rowOff>
    </xdr:from>
    <xdr:to>
      <xdr:col>69</xdr:col>
      <xdr:colOff>142875</xdr:colOff>
      <xdr:row>78</xdr:row>
      <xdr:rowOff>90714</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3843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100891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32657</xdr:rowOff>
    </xdr:from>
    <xdr:to>
      <xdr:col>65</xdr:col>
      <xdr:colOff>53975</xdr:colOff>
      <xdr:row>78</xdr:row>
      <xdr:rowOff>134257</xdr:rowOff>
    </xdr:to>
    <xdr:sp macro="" textlink="">
      <xdr:nvSpPr>
        <xdr:cNvPr id="451" name="フローチャート: 判断 450">
          <a:extLst>
            <a:ext uri="{FF2B5EF4-FFF2-40B4-BE49-F238E27FC236}">
              <a16:creationId xmlns:a16="http://schemas.microsoft.com/office/drawing/2014/main" id="{00000000-0008-0000-0400-0000C3010000}"/>
            </a:ext>
          </a:extLst>
        </xdr:cNvPr>
        <xdr:cNvSpPr/>
      </xdr:nvSpPr>
      <xdr:spPr>
        <a:xfrm>
          <a:off x="12954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144434</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2721</xdr:rowOff>
    </xdr:from>
    <xdr:to>
      <xdr:col>82</xdr:col>
      <xdr:colOff>158750</xdr:colOff>
      <xdr:row>79</xdr:row>
      <xdr:rowOff>104321</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64592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146248</xdr:rowOff>
    </xdr:from>
    <xdr:ext cx="762000" cy="259045"/>
    <xdr:sp macro="" textlink="">
      <xdr:nvSpPr>
        <xdr:cNvPr id="459" name="公債費以外該当値テキスト">
          <a:extLst>
            <a:ext uri="{FF2B5EF4-FFF2-40B4-BE49-F238E27FC236}">
              <a16:creationId xmlns:a16="http://schemas.microsoft.com/office/drawing/2014/main" id="{00000000-0008-0000-0400-0000CB010000}"/>
            </a:ext>
          </a:extLst>
        </xdr:cNvPr>
        <xdr:cNvSpPr txBox="1"/>
      </xdr:nvSpPr>
      <xdr:spPr>
        <a:xfrm>
          <a:off x="16598900" y="1351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119743</xdr:rowOff>
    </xdr:from>
    <xdr:to>
      <xdr:col>78</xdr:col>
      <xdr:colOff>120650</xdr:colOff>
      <xdr:row>79</xdr:row>
      <xdr:rowOff>49893</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5621000" y="1349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34670</xdr:rowOff>
    </xdr:from>
    <xdr:ext cx="7366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5290800" y="1357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92529</xdr:rowOff>
    </xdr:from>
    <xdr:to>
      <xdr:col>74</xdr:col>
      <xdr:colOff>31750</xdr:colOff>
      <xdr:row>77</xdr:row>
      <xdr:rowOff>22679</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4732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7456</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4401800" y="13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87086</xdr:rowOff>
    </xdr:from>
    <xdr:to>
      <xdr:col>69</xdr:col>
      <xdr:colOff>142875</xdr:colOff>
      <xdr:row>79</xdr:row>
      <xdr:rowOff>17236</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3843000" y="134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2013</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3512800" y="1354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65314</xdr:rowOff>
    </xdr:from>
    <xdr:to>
      <xdr:col>65</xdr:col>
      <xdr:colOff>53975</xdr:colOff>
      <xdr:row>78</xdr:row>
      <xdr:rowOff>166914</xdr:rowOff>
    </xdr:to>
    <xdr:sp macro="" textlink="">
      <xdr:nvSpPr>
        <xdr:cNvPr id="466" name="楕円 465">
          <a:extLst>
            <a:ext uri="{FF2B5EF4-FFF2-40B4-BE49-F238E27FC236}">
              <a16:creationId xmlns:a16="http://schemas.microsoft.com/office/drawing/2014/main" id="{00000000-0008-0000-0400-0000D2010000}"/>
            </a:ext>
          </a:extLst>
        </xdr:cNvPr>
        <xdr:cNvSpPr/>
      </xdr:nvSpPr>
      <xdr:spPr>
        <a:xfrm>
          <a:off x="12954000" y="1343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151691</xdr:rowOff>
    </xdr:from>
    <xdr:ext cx="762000" cy="259045"/>
    <xdr:sp macro="" textlink="">
      <xdr:nvSpPr>
        <xdr:cNvPr id="467" name="テキスト ボックス 466">
          <a:extLst>
            <a:ext uri="{FF2B5EF4-FFF2-40B4-BE49-F238E27FC236}">
              <a16:creationId xmlns:a16="http://schemas.microsoft.com/office/drawing/2014/main" id="{00000000-0008-0000-0400-0000D3010000}"/>
            </a:ext>
          </a:extLst>
        </xdr:cNvPr>
        <xdr:cNvSpPr txBox="1"/>
      </xdr:nvSpPr>
      <xdr:spPr>
        <a:xfrm>
          <a:off x="12623800" y="1352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114579</xdr:rowOff>
    </xdr:from>
    <xdr:to>
      <xdr:col>29</xdr:col>
      <xdr:colOff>127000</xdr:colOff>
      <xdr:row>20</xdr:row>
      <xdr:rowOff>17920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9604"/>
          <a:ext cx="0" cy="1274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161447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6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17920</xdr:rowOff>
    </xdr:from>
    <xdr:to>
      <xdr:col>30</xdr:col>
      <xdr:colOff>25400</xdr:colOff>
      <xdr:row>20</xdr:row>
      <xdr:rowOff>17920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945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29506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114579</xdr:rowOff>
    </xdr:from>
    <xdr:to>
      <xdr:col>30</xdr:col>
      <xdr:colOff>25400</xdr:colOff>
      <xdr:row>12</xdr:row>
      <xdr:rowOff>114579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9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52667</xdr:rowOff>
    </xdr:from>
    <xdr:to>
      <xdr:col>29</xdr:col>
      <xdr:colOff>127000</xdr:colOff>
      <xdr:row>19</xdr:row>
      <xdr:rowOff>108217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57842"/>
          <a:ext cx="647700" cy="55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166336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85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149809</xdr:rowOff>
    </xdr:from>
    <xdr:to>
      <xdr:col>29</xdr:col>
      <xdr:colOff>177800</xdr:colOff>
      <xdr:row>17</xdr:row>
      <xdr:rowOff>79959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0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108217</xdr:rowOff>
    </xdr:from>
    <xdr:to>
      <xdr:col>26</xdr:col>
      <xdr:colOff>50800</xdr:colOff>
      <xdr:row>19</xdr:row>
      <xdr:rowOff>144297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413392"/>
          <a:ext cx="698500" cy="36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21222</xdr:rowOff>
    </xdr:from>
    <xdr:to>
      <xdr:col>26</xdr:col>
      <xdr:colOff>101600</xdr:colOff>
      <xdr:row>17</xdr:row>
      <xdr:rowOff>122822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132999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52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142430</xdr:rowOff>
    </xdr:from>
    <xdr:to>
      <xdr:col>22</xdr:col>
      <xdr:colOff>114300</xdr:colOff>
      <xdr:row>19</xdr:row>
      <xdr:rowOff>144297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447605"/>
          <a:ext cx="698500" cy="1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38176</xdr:rowOff>
    </xdr:from>
    <xdr:to>
      <xdr:col>22</xdr:col>
      <xdr:colOff>165100</xdr:colOff>
      <xdr:row>17</xdr:row>
      <xdr:rowOff>139776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149953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6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142430</xdr:rowOff>
    </xdr:from>
    <xdr:to>
      <xdr:col>18</xdr:col>
      <xdr:colOff>177800</xdr:colOff>
      <xdr:row>20</xdr:row>
      <xdr:rowOff>31864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447605"/>
          <a:ext cx="698500" cy="60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47815</xdr:rowOff>
    </xdr:from>
    <xdr:to>
      <xdr:col>19</xdr:col>
      <xdr:colOff>38100</xdr:colOff>
      <xdr:row>17</xdr:row>
      <xdr:rowOff>149415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159592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7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91973</xdr:rowOff>
    </xdr:from>
    <xdr:to>
      <xdr:col>15</xdr:col>
      <xdr:colOff>101600</xdr:colOff>
      <xdr:row>18</xdr:row>
      <xdr:rowOff>22123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32300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2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1867</xdr:rowOff>
    </xdr:from>
    <xdr:to>
      <xdr:col>29</xdr:col>
      <xdr:colOff>177800</xdr:colOff>
      <xdr:row>19</xdr:row>
      <xdr:rowOff>103467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07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145394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7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57417</xdr:rowOff>
    </xdr:from>
    <xdr:to>
      <xdr:col>26</xdr:col>
      <xdr:colOff>101600</xdr:colOff>
      <xdr:row>19</xdr:row>
      <xdr:rowOff>159017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62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143794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4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93497</xdr:rowOff>
    </xdr:from>
    <xdr:to>
      <xdr:col>22</xdr:col>
      <xdr:colOff>165100</xdr:colOff>
      <xdr:row>20</xdr:row>
      <xdr:rowOff>23647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98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8424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8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91630</xdr:rowOff>
    </xdr:from>
    <xdr:to>
      <xdr:col>19</xdr:col>
      <xdr:colOff>38100</xdr:colOff>
      <xdr:row>20</xdr:row>
      <xdr:rowOff>21780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96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6557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8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152514</xdr:rowOff>
    </xdr:from>
    <xdr:to>
      <xdr:col>15</xdr:col>
      <xdr:colOff>101600</xdr:colOff>
      <xdr:row>20</xdr:row>
      <xdr:rowOff>82664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57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67441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544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231242</xdr:rowOff>
    </xdr:from>
    <xdr:to>
      <xdr:col>29</xdr:col>
      <xdr:colOff>127000</xdr:colOff>
      <xdr:row>37</xdr:row>
      <xdr:rowOff>188988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5792"/>
          <a:ext cx="0" cy="11578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161065</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8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188988</xdr:rowOff>
    </xdr:from>
    <xdr:to>
      <xdr:col>30</xdr:col>
      <xdr:colOff>25400</xdr:colOff>
      <xdr:row>37</xdr:row>
      <xdr:rowOff>188988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1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146169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231242</xdr:rowOff>
    </xdr:from>
    <xdr:to>
      <xdr:col>30</xdr:col>
      <xdr:colOff>25400</xdr:colOff>
      <xdr:row>33</xdr:row>
      <xdr:rowOff>231242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57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27330</xdr:rowOff>
    </xdr:from>
    <xdr:to>
      <xdr:col>29</xdr:col>
      <xdr:colOff>127000</xdr:colOff>
      <xdr:row>36</xdr:row>
      <xdr:rowOff>28893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980580"/>
          <a:ext cx="647700" cy="1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63961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4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218884</xdr:rowOff>
    </xdr:from>
    <xdr:to>
      <xdr:col>29</xdr:col>
      <xdr:colOff>177800</xdr:colOff>
      <xdr:row>35</xdr:row>
      <xdr:rowOff>320484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292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27330</xdr:rowOff>
    </xdr:from>
    <xdr:to>
      <xdr:col>26</xdr:col>
      <xdr:colOff>50800</xdr:colOff>
      <xdr:row>36</xdr:row>
      <xdr:rowOff>43790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80580"/>
          <a:ext cx="698500" cy="16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231229</xdr:rowOff>
    </xdr:from>
    <xdr:to>
      <xdr:col>26</xdr:col>
      <xdr:colOff>101600</xdr:colOff>
      <xdr:row>35</xdr:row>
      <xdr:rowOff>332829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10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43790</xdr:rowOff>
    </xdr:from>
    <xdr:to>
      <xdr:col>22</xdr:col>
      <xdr:colOff>114300</xdr:colOff>
      <xdr:row>36</xdr:row>
      <xdr:rowOff>73660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97040"/>
          <a:ext cx="698500" cy="29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252488</xdr:rowOff>
    </xdr:from>
    <xdr:to>
      <xdr:col>22</xdr:col>
      <xdr:colOff>165100</xdr:colOff>
      <xdr:row>36</xdr:row>
      <xdr:rowOff>11188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21365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3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66840</xdr:rowOff>
    </xdr:from>
    <xdr:to>
      <xdr:col>18</xdr:col>
      <xdr:colOff>177800</xdr:colOff>
      <xdr:row>36</xdr:row>
      <xdr:rowOff>73660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020090"/>
          <a:ext cx="698500" cy="6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278854</xdr:rowOff>
    </xdr:from>
    <xdr:to>
      <xdr:col>19</xdr:col>
      <xdr:colOff>38100</xdr:colOff>
      <xdr:row>36</xdr:row>
      <xdr:rowOff>37554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47731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267348</xdr:rowOff>
    </xdr:from>
    <xdr:to>
      <xdr:col>15</xdr:col>
      <xdr:colOff>101600</xdr:colOff>
      <xdr:row>36</xdr:row>
      <xdr:rowOff>26048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36225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4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320993</xdr:rowOff>
    </xdr:from>
    <xdr:to>
      <xdr:col>29</xdr:col>
      <xdr:colOff>177800</xdr:colOff>
      <xdr:row>36</xdr:row>
      <xdr:rowOff>79693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31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293070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0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319430</xdr:rowOff>
    </xdr:from>
    <xdr:to>
      <xdr:col>26</xdr:col>
      <xdr:colOff>101600</xdr:colOff>
      <xdr:row>36</xdr:row>
      <xdr:rowOff>78130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29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62907</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1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335890</xdr:rowOff>
    </xdr:from>
    <xdr:to>
      <xdr:col>22</xdr:col>
      <xdr:colOff>165100</xdr:colOff>
      <xdr:row>36</xdr:row>
      <xdr:rowOff>94590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46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79367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3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22860</xdr:rowOff>
    </xdr:from>
    <xdr:to>
      <xdr:col>19</xdr:col>
      <xdr:colOff>38100</xdr:colOff>
      <xdr:row>36</xdr:row>
      <xdr:rowOff>124460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76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109237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6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16040</xdr:rowOff>
    </xdr:from>
    <xdr:to>
      <xdr:col>15</xdr:col>
      <xdr:colOff>101600</xdr:colOff>
      <xdr:row>36</xdr:row>
      <xdr:rowOff>117640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69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102417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5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205,899
200,352
15.75
85,886,544
83,032,904
2,836,768
42,080,193
45,629,960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86208</xdr:rowOff>
    </xdr:from>
    <xdr:to>
      <xdr:col>24</xdr:col>
      <xdr:colOff>62865</xdr:colOff>
      <xdr:row>39</xdr:row>
      <xdr:rowOff>137985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1158"/>
          <a:ext cx="1270" cy="1423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141812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137985</xdr:rowOff>
    </xdr:from>
    <xdr:to>
      <xdr:col>24</xdr:col>
      <xdr:colOff>152400</xdr:colOff>
      <xdr:row>39</xdr:row>
      <xdr:rowOff>137985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32885</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7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86208</xdr:rowOff>
    </xdr:from>
    <xdr:to>
      <xdr:col>24</xdr:col>
      <xdr:colOff>152400</xdr:colOff>
      <xdr:row>31</xdr:row>
      <xdr:rowOff>86208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117335</xdr:rowOff>
    </xdr:from>
    <xdr:to>
      <xdr:col>24</xdr:col>
      <xdr:colOff>63500</xdr:colOff>
      <xdr:row>38</xdr:row>
      <xdr:rowOff>136537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632435"/>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92232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2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69355</xdr:rowOff>
    </xdr:from>
    <xdr:to>
      <xdr:col>24</xdr:col>
      <xdr:colOff>114300</xdr:colOff>
      <xdr:row>36</xdr:row>
      <xdr:rowOff>170955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117335</xdr:rowOff>
    </xdr:from>
    <xdr:to>
      <xdr:col>19</xdr:col>
      <xdr:colOff>177800</xdr:colOff>
      <xdr:row>39</xdr:row>
      <xdr:rowOff>10655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63243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61354</xdr:rowOff>
    </xdr:from>
    <xdr:to>
      <xdr:col>20</xdr:col>
      <xdr:colOff>38100</xdr:colOff>
      <xdr:row>36</xdr:row>
      <xdr:rowOff>162954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8031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0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156159</xdr:rowOff>
    </xdr:from>
    <xdr:to>
      <xdr:col>15</xdr:col>
      <xdr:colOff>50800</xdr:colOff>
      <xdr:row>39</xdr:row>
      <xdr:rowOff>10655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671259"/>
          <a:ext cx="8890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83414</xdr:rowOff>
    </xdr:from>
    <xdr:to>
      <xdr:col>15</xdr:col>
      <xdr:colOff>101600</xdr:colOff>
      <xdr:row>37</xdr:row>
      <xdr:rowOff>13564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30091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3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156159</xdr:rowOff>
    </xdr:from>
    <xdr:to>
      <xdr:col>10</xdr:col>
      <xdr:colOff>114300</xdr:colOff>
      <xdr:row>39</xdr:row>
      <xdr:rowOff>59842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71259"/>
          <a:ext cx="889000" cy="7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100368</xdr:rowOff>
    </xdr:from>
    <xdr:to>
      <xdr:col>10</xdr:col>
      <xdr:colOff>165100</xdr:colOff>
      <xdr:row>37</xdr:row>
      <xdr:rowOff>30518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7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47045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4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100140</xdr:rowOff>
    </xdr:from>
    <xdr:to>
      <xdr:col>6</xdr:col>
      <xdr:colOff>38100</xdr:colOff>
      <xdr:row>38</xdr:row>
      <xdr:rowOff>30290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4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46817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1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85737</xdr:rowOff>
    </xdr:from>
    <xdr:to>
      <xdr:col>24</xdr:col>
      <xdr:colOff>114300</xdr:colOff>
      <xdr:row>39</xdr:row>
      <xdr:rowOff>15887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60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64164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7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66535</xdr:rowOff>
    </xdr:from>
    <xdr:to>
      <xdr:col>20</xdr:col>
      <xdr:colOff>38100</xdr:colOff>
      <xdr:row>38</xdr:row>
      <xdr:rowOff>168135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8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159262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7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131305</xdr:rowOff>
    </xdr:from>
    <xdr:to>
      <xdr:col>15</xdr:col>
      <xdr:colOff>101600</xdr:colOff>
      <xdr:row>39</xdr:row>
      <xdr:rowOff>61455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52582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7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105359</xdr:rowOff>
    </xdr:from>
    <xdr:to>
      <xdr:col>10</xdr:col>
      <xdr:colOff>165100</xdr:colOff>
      <xdr:row>39</xdr:row>
      <xdr:rowOff>35509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2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26636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1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9042</xdr:rowOff>
    </xdr:from>
    <xdr:to>
      <xdr:col>6</xdr:col>
      <xdr:colOff>38100</xdr:colOff>
      <xdr:row>39</xdr:row>
      <xdr:rowOff>110642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101769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8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114097</xdr:rowOff>
    </xdr:from>
    <xdr:to>
      <xdr:col>24</xdr:col>
      <xdr:colOff>62865</xdr:colOff>
      <xdr:row>59</xdr:row>
      <xdr:rowOff>105086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86597"/>
          <a:ext cx="1270" cy="1534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108913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2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105086</xdr:rowOff>
    </xdr:from>
    <xdr:to>
      <xdr:col>24</xdr:col>
      <xdr:colOff>152400</xdr:colOff>
      <xdr:row>59</xdr:row>
      <xdr:rowOff>105086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22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60774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6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114097</xdr:rowOff>
    </xdr:from>
    <xdr:to>
      <xdr:col>24</xdr:col>
      <xdr:colOff>152400</xdr:colOff>
      <xdr:row>50</xdr:row>
      <xdr:rowOff>114097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86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78721</xdr:rowOff>
    </xdr:from>
    <xdr:to>
      <xdr:col>24</xdr:col>
      <xdr:colOff>63500</xdr:colOff>
      <xdr:row>56</xdr:row>
      <xdr:rowOff>16218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508471"/>
          <a:ext cx="838200" cy="10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151128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80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1251</xdr:rowOff>
    </xdr:from>
    <xdr:to>
      <xdr:col>24</xdr:col>
      <xdr:colOff>114300</xdr:colOff>
      <xdr:row>56</xdr:row>
      <xdr:rowOff>102851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78721</xdr:rowOff>
    </xdr:from>
    <xdr:to>
      <xdr:col>19</xdr:col>
      <xdr:colOff>177800</xdr:colOff>
      <xdr:row>55</xdr:row>
      <xdr:rowOff>169494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08471"/>
          <a:ext cx="889000" cy="9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116808</xdr:rowOff>
    </xdr:from>
    <xdr:to>
      <xdr:col>20</xdr:col>
      <xdr:colOff>38100</xdr:colOff>
      <xdr:row>56</xdr:row>
      <xdr:rowOff>46958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38085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3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169494</xdr:rowOff>
    </xdr:from>
    <xdr:to>
      <xdr:col>15</xdr:col>
      <xdr:colOff>50800</xdr:colOff>
      <xdr:row>57</xdr:row>
      <xdr:rowOff>4178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599244"/>
          <a:ext cx="889000" cy="17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13900</xdr:rowOff>
    </xdr:from>
    <xdr:to>
      <xdr:col>15</xdr:col>
      <xdr:colOff>101600</xdr:colOff>
      <xdr:row>56</xdr:row>
      <xdr:rowOff>115500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106627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0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4178</xdr:rowOff>
    </xdr:from>
    <xdr:to>
      <xdr:col>10</xdr:col>
      <xdr:colOff>114300</xdr:colOff>
      <xdr:row>57</xdr:row>
      <xdr:rowOff>109201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76828"/>
          <a:ext cx="889000" cy="10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15005</xdr:rowOff>
    </xdr:from>
    <xdr:to>
      <xdr:col>10</xdr:col>
      <xdr:colOff>165100</xdr:colOff>
      <xdr:row>57</xdr:row>
      <xdr:rowOff>116605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107732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87605</xdr:rowOff>
    </xdr:from>
    <xdr:to>
      <xdr:col>6</xdr:col>
      <xdr:colOff>38100</xdr:colOff>
      <xdr:row>58</xdr:row>
      <xdr:rowOff>17755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8882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136868</xdr:rowOff>
    </xdr:from>
    <xdr:to>
      <xdr:col>24</xdr:col>
      <xdr:colOff>114300</xdr:colOff>
      <xdr:row>56</xdr:row>
      <xdr:rowOff>67018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6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159745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1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27921</xdr:rowOff>
    </xdr:from>
    <xdr:to>
      <xdr:col>20</xdr:col>
      <xdr:colOff>38100</xdr:colOff>
      <xdr:row>55</xdr:row>
      <xdr:rowOff>129521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5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146048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23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118694</xdr:rowOff>
    </xdr:from>
    <xdr:to>
      <xdr:col>15</xdr:col>
      <xdr:colOff>101600</xdr:colOff>
      <xdr:row>56</xdr:row>
      <xdr:rowOff>48844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4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65371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2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124828</xdr:rowOff>
    </xdr:from>
    <xdr:to>
      <xdr:col>10</xdr:col>
      <xdr:colOff>165100</xdr:colOff>
      <xdr:row>57</xdr:row>
      <xdr:rowOff>54978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2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71505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0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58401</xdr:rowOff>
    </xdr:from>
    <xdr:to>
      <xdr:col>6</xdr:col>
      <xdr:colOff>38100</xdr:colOff>
      <xdr:row>57</xdr:row>
      <xdr:rowOff>160001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3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5078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60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101371</xdr:rowOff>
    </xdr:from>
    <xdr:to>
      <xdr:col>24</xdr:col>
      <xdr:colOff>62865</xdr:colOff>
      <xdr:row>79</xdr:row>
      <xdr:rowOff>16714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74321"/>
          <a:ext cx="1270" cy="128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20541</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5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16714</xdr:rowOff>
    </xdr:from>
    <xdr:to>
      <xdr:col>24</xdr:col>
      <xdr:colOff>152400</xdr:colOff>
      <xdr:row>79</xdr:row>
      <xdr:rowOff>16714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48048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4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101371</xdr:rowOff>
    </xdr:from>
    <xdr:to>
      <xdr:col>24</xdr:col>
      <xdr:colOff>152400</xdr:colOff>
      <xdr:row>71</xdr:row>
      <xdr:rowOff>101371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7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61061</xdr:rowOff>
    </xdr:from>
    <xdr:to>
      <xdr:col>24</xdr:col>
      <xdr:colOff>63500</xdr:colOff>
      <xdr:row>78</xdr:row>
      <xdr:rowOff>109982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34161"/>
          <a:ext cx="83820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104767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34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81890</xdr:rowOff>
    </xdr:from>
    <xdr:to>
      <xdr:col>24</xdr:col>
      <xdr:colOff>114300</xdr:colOff>
      <xdr:row>78</xdr:row>
      <xdr:rowOff>12040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109982</xdr:rowOff>
    </xdr:from>
    <xdr:to>
      <xdr:col>19</xdr:col>
      <xdr:colOff>177800</xdr:colOff>
      <xdr:row>78</xdr:row>
      <xdr:rowOff>139700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8308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92024</xdr:rowOff>
    </xdr:from>
    <xdr:to>
      <xdr:col>20</xdr:col>
      <xdr:colOff>38100</xdr:colOff>
      <xdr:row>78</xdr:row>
      <xdr:rowOff>22174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9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38701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6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139700</xdr:rowOff>
    </xdr:from>
    <xdr:to>
      <xdr:col>15</xdr:col>
      <xdr:colOff>50800</xdr:colOff>
      <xdr:row>78</xdr:row>
      <xdr:rowOff>140005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512800"/>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100788</xdr:rowOff>
    </xdr:from>
    <xdr:to>
      <xdr:col>15</xdr:col>
      <xdr:colOff>101600</xdr:colOff>
      <xdr:row>78</xdr:row>
      <xdr:rowOff>30938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0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47465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7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138937</xdr:rowOff>
    </xdr:from>
    <xdr:to>
      <xdr:col>10</xdr:col>
      <xdr:colOff>114300</xdr:colOff>
      <xdr:row>78</xdr:row>
      <xdr:rowOff>140005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512037"/>
          <a:ext cx="889000" cy="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107035</xdr:rowOff>
    </xdr:from>
    <xdr:to>
      <xdr:col>10</xdr:col>
      <xdr:colOff>165100</xdr:colOff>
      <xdr:row>78</xdr:row>
      <xdr:rowOff>37185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0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53712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8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108635</xdr:rowOff>
    </xdr:from>
    <xdr:to>
      <xdr:col>6</xdr:col>
      <xdr:colOff>38100</xdr:colOff>
      <xdr:row>78</xdr:row>
      <xdr:rowOff>38785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1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55312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8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10261</xdr:rowOff>
    </xdr:from>
    <xdr:to>
      <xdr:col>24</xdr:col>
      <xdr:colOff>114300</xdr:colOff>
      <xdr:row>78</xdr:row>
      <xdr:rowOff>111861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160138</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6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59182</xdr:rowOff>
    </xdr:from>
    <xdr:to>
      <xdr:col>20</xdr:col>
      <xdr:colOff>38100</xdr:colOff>
      <xdr:row>78</xdr:row>
      <xdr:rowOff>160782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3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151909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2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88900</xdr:rowOff>
    </xdr:from>
    <xdr:to>
      <xdr:col>15</xdr:col>
      <xdr:colOff>101600</xdr:colOff>
      <xdr:row>79</xdr:row>
      <xdr:rowOff>19050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10177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89205</xdr:rowOff>
    </xdr:from>
    <xdr:to>
      <xdr:col>10</xdr:col>
      <xdr:colOff>165100</xdr:colOff>
      <xdr:row>79</xdr:row>
      <xdr:rowOff>19355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10482</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830017" y="13555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88137</xdr:rowOff>
    </xdr:from>
    <xdr:to>
      <xdr:col>6</xdr:col>
      <xdr:colOff>38100</xdr:colOff>
      <xdr:row>79</xdr:row>
      <xdr:rowOff>18287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6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9414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5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96659</xdr:rowOff>
    </xdr:from>
    <xdr:to>
      <xdr:col>24</xdr:col>
      <xdr:colOff>62865</xdr:colOff>
      <xdr:row>98</xdr:row>
      <xdr:rowOff>161100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7159"/>
          <a:ext cx="1270" cy="1436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164927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161100</xdr:rowOff>
    </xdr:from>
    <xdr:to>
      <xdr:col>24</xdr:col>
      <xdr:colOff>152400</xdr:colOff>
      <xdr:row>98</xdr:row>
      <xdr:rowOff>161100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43336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96659</xdr:rowOff>
    </xdr:from>
    <xdr:to>
      <xdr:col>24</xdr:col>
      <xdr:colOff>152400</xdr:colOff>
      <xdr:row>90</xdr:row>
      <xdr:rowOff>96659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101930</xdr:rowOff>
    </xdr:from>
    <xdr:to>
      <xdr:col>24</xdr:col>
      <xdr:colOff>63500</xdr:colOff>
      <xdr:row>97</xdr:row>
      <xdr:rowOff>20079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61130"/>
          <a:ext cx="838200" cy="8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46728</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34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23851</xdr:rowOff>
    </xdr:from>
    <xdr:to>
      <xdr:col>24</xdr:col>
      <xdr:colOff>114300</xdr:colOff>
      <xdr:row>96</xdr:row>
      <xdr:rowOff>125451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8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46101</xdr:rowOff>
    </xdr:from>
    <xdr:to>
      <xdr:col>19</xdr:col>
      <xdr:colOff>177800</xdr:colOff>
      <xdr:row>97</xdr:row>
      <xdr:rowOff>20079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505301"/>
          <a:ext cx="889000" cy="14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132169</xdr:rowOff>
    </xdr:from>
    <xdr:to>
      <xdr:col>20</xdr:col>
      <xdr:colOff>38100</xdr:colOff>
      <xdr:row>97</xdr:row>
      <xdr:rowOff>62319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78846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36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46101</xdr:rowOff>
    </xdr:from>
    <xdr:to>
      <xdr:col>15</xdr:col>
      <xdr:colOff>50800</xdr:colOff>
      <xdr:row>97</xdr:row>
      <xdr:rowOff>149073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505301"/>
          <a:ext cx="889000" cy="27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162864</xdr:rowOff>
    </xdr:from>
    <xdr:to>
      <xdr:col>15</xdr:col>
      <xdr:colOff>101600</xdr:colOff>
      <xdr:row>96</xdr:row>
      <xdr:rowOff>93014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109541</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22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149073</xdr:rowOff>
    </xdr:from>
    <xdr:to>
      <xdr:col>10</xdr:col>
      <xdr:colOff>114300</xdr:colOff>
      <xdr:row>98</xdr:row>
      <xdr:rowOff>23622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79723"/>
          <a:ext cx="889000" cy="4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116700</xdr:rowOff>
    </xdr:from>
    <xdr:to>
      <xdr:col>10</xdr:col>
      <xdr:colOff>165100</xdr:colOff>
      <xdr:row>98</xdr:row>
      <xdr:rowOff>46850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37977</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84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9703</xdr:rowOff>
    </xdr:from>
    <xdr:to>
      <xdr:col>6</xdr:col>
      <xdr:colOff>38100</xdr:colOff>
      <xdr:row>98</xdr:row>
      <xdr:rowOff>111303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102430</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90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51130</xdr:rowOff>
    </xdr:from>
    <xdr:to>
      <xdr:col>24</xdr:col>
      <xdr:colOff>114300</xdr:colOff>
      <xdr:row>96</xdr:row>
      <xdr:rowOff>152730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1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29557</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88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140729</xdr:rowOff>
    </xdr:from>
    <xdr:to>
      <xdr:col>20</xdr:col>
      <xdr:colOff>38100</xdr:colOff>
      <xdr:row>97</xdr:row>
      <xdr:rowOff>70879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9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62006</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692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166751</xdr:rowOff>
    </xdr:from>
    <xdr:to>
      <xdr:col>15</xdr:col>
      <xdr:colOff>101600</xdr:colOff>
      <xdr:row>96</xdr:row>
      <xdr:rowOff>96901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5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88028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547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98273</xdr:rowOff>
    </xdr:from>
    <xdr:to>
      <xdr:col>10</xdr:col>
      <xdr:colOff>165100</xdr:colOff>
      <xdr:row>98</xdr:row>
      <xdr:rowOff>28423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2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44950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5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144272</xdr:rowOff>
    </xdr:from>
    <xdr:to>
      <xdr:col>6</xdr:col>
      <xdr:colOff>38100</xdr:colOff>
      <xdr:row>98</xdr:row>
      <xdr:rowOff>74422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7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90949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550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103189</xdr:rowOff>
    </xdr:from>
    <xdr:to>
      <xdr:col>54</xdr:col>
      <xdr:colOff>189865</xdr:colOff>
      <xdr:row>38</xdr:row>
      <xdr:rowOff>105388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6103939"/>
          <a:ext cx="1270" cy="51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109215</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2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105388</xdr:rowOff>
    </xdr:from>
    <xdr:to>
      <xdr:col>55</xdr:col>
      <xdr:colOff>88900</xdr:colOff>
      <xdr:row>38</xdr:row>
      <xdr:rowOff>105388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20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49866</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87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103189</xdr:rowOff>
    </xdr:from>
    <xdr:to>
      <xdr:col>55</xdr:col>
      <xdr:colOff>88900</xdr:colOff>
      <xdr:row>35</xdr:row>
      <xdr:rowOff>103189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103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48848</xdr:rowOff>
    </xdr:from>
    <xdr:to>
      <xdr:col>55</xdr:col>
      <xdr:colOff>0</xdr:colOff>
      <xdr:row>36</xdr:row>
      <xdr:rowOff>72056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221048"/>
          <a:ext cx="838200" cy="2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125315</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97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146888</xdr:rowOff>
    </xdr:from>
    <xdr:to>
      <xdr:col>55</xdr:col>
      <xdr:colOff>50800</xdr:colOff>
      <xdr:row>37</xdr:row>
      <xdr:rowOff>77038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31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48848</xdr:rowOff>
    </xdr:from>
    <xdr:to>
      <xdr:col>50</xdr:col>
      <xdr:colOff>114300</xdr:colOff>
      <xdr:row>36</xdr:row>
      <xdr:rowOff>120977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221048"/>
          <a:ext cx="889000" cy="7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121808</xdr:rowOff>
    </xdr:from>
    <xdr:to>
      <xdr:col>50</xdr:col>
      <xdr:colOff>165100</xdr:colOff>
      <xdr:row>37</xdr:row>
      <xdr:rowOff>51958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43085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8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63859</xdr:rowOff>
    </xdr:from>
    <xdr:to>
      <xdr:col>45</xdr:col>
      <xdr:colOff>177800</xdr:colOff>
      <xdr:row>36</xdr:row>
      <xdr:rowOff>120977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207359"/>
          <a:ext cx="889000" cy="108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163424</xdr:rowOff>
    </xdr:from>
    <xdr:to>
      <xdr:col>46</xdr:col>
      <xdr:colOff>38100</xdr:colOff>
      <xdr:row>37</xdr:row>
      <xdr:rowOff>93574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84701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4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63859</xdr:rowOff>
    </xdr:from>
    <xdr:to>
      <xdr:col>41</xdr:col>
      <xdr:colOff>50800</xdr:colOff>
      <xdr:row>37</xdr:row>
      <xdr:rowOff>10585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207359"/>
          <a:ext cx="889000" cy="114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89292</xdr:rowOff>
    </xdr:from>
    <xdr:to>
      <xdr:col>41</xdr:col>
      <xdr:colOff>101600</xdr:colOff>
      <xdr:row>31</xdr:row>
      <xdr:rowOff>19442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10569</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32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72865</xdr:rowOff>
    </xdr:from>
    <xdr:to>
      <xdr:col>36</xdr:col>
      <xdr:colOff>165100</xdr:colOff>
      <xdr:row>38</xdr:row>
      <xdr:rowOff>3015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165592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50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21256</xdr:rowOff>
    </xdr:from>
    <xdr:to>
      <xdr:col>55</xdr:col>
      <xdr:colOff>50800</xdr:colOff>
      <xdr:row>36</xdr:row>
      <xdr:rowOff>122856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19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44133</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4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169498</xdr:rowOff>
    </xdr:from>
    <xdr:to>
      <xdr:col>50</xdr:col>
      <xdr:colOff>165100</xdr:colOff>
      <xdr:row>36</xdr:row>
      <xdr:rowOff>99648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17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116175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94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70177</xdr:rowOff>
    </xdr:from>
    <xdr:to>
      <xdr:col>46</xdr:col>
      <xdr:colOff>38100</xdr:colOff>
      <xdr:row>37</xdr:row>
      <xdr:rowOff>327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24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16854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01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13059</xdr:rowOff>
    </xdr:from>
    <xdr:to>
      <xdr:col>41</xdr:col>
      <xdr:colOff>101600</xdr:colOff>
      <xdr:row>30</xdr:row>
      <xdr:rowOff>114659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15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131186</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493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131235</xdr:rowOff>
    </xdr:from>
    <xdr:to>
      <xdr:col>36</xdr:col>
      <xdr:colOff>165100</xdr:colOff>
      <xdr:row>37</xdr:row>
      <xdr:rowOff>61385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0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77912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07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70777</xdr:rowOff>
    </xdr:from>
    <xdr:to>
      <xdr:col>54</xdr:col>
      <xdr:colOff>189865</xdr:colOff>
      <xdr:row>59</xdr:row>
      <xdr:rowOff>97333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814727"/>
          <a:ext cx="1270" cy="139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101160</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2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97333</xdr:rowOff>
    </xdr:from>
    <xdr:to>
      <xdr:col>55</xdr:col>
      <xdr:colOff>88900</xdr:colOff>
      <xdr:row>59</xdr:row>
      <xdr:rowOff>97333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21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17454</xdr:rowOff>
    </xdr:from>
    <xdr:ext cx="534377"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8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70777</xdr:rowOff>
    </xdr:from>
    <xdr:to>
      <xdr:col>55</xdr:col>
      <xdr:colOff>88900</xdr:colOff>
      <xdr:row>51</xdr:row>
      <xdr:rowOff>70777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81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128822</xdr:rowOff>
    </xdr:from>
    <xdr:to>
      <xdr:col>55</xdr:col>
      <xdr:colOff>0</xdr:colOff>
      <xdr:row>58</xdr:row>
      <xdr:rowOff>169113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10072922"/>
          <a:ext cx="838200" cy="4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35024</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36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12147</xdr:rowOff>
    </xdr:from>
    <xdr:to>
      <xdr:col>55</xdr:col>
      <xdr:colOff>50800</xdr:colOff>
      <xdr:row>57</xdr:row>
      <xdr:rowOff>113747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8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128822</xdr:rowOff>
    </xdr:from>
    <xdr:to>
      <xdr:col>50</xdr:col>
      <xdr:colOff>114300</xdr:colOff>
      <xdr:row>59</xdr:row>
      <xdr:rowOff>57880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10072922"/>
          <a:ext cx="889000" cy="10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47828</xdr:rowOff>
    </xdr:from>
    <xdr:to>
      <xdr:col>50</xdr:col>
      <xdr:colOff>165100</xdr:colOff>
      <xdr:row>57</xdr:row>
      <xdr:rowOff>149428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82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165955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59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151435</xdr:rowOff>
    </xdr:from>
    <xdr:to>
      <xdr:col>45</xdr:col>
      <xdr:colOff>177800</xdr:colOff>
      <xdr:row>59</xdr:row>
      <xdr:rowOff>57880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924085"/>
          <a:ext cx="889000" cy="24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154318</xdr:rowOff>
    </xdr:from>
    <xdr:to>
      <xdr:col>46</xdr:col>
      <xdr:colOff>38100</xdr:colOff>
      <xdr:row>57</xdr:row>
      <xdr:rowOff>84468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5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100995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5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151435</xdr:rowOff>
    </xdr:from>
    <xdr:to>
      <xdr:col>41</xdr:col>
      <xdr:colOff>50800</xdr:colOff>
      <xdr:row>59</xdr:row>
      <xdr:rowOff>74282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924085"/>
          <a:ext cx="889000" cy="26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141840</xdr:rowOff>
    </xdr:from>
    <xdr:to>
      <xdr:col>41</xdr:col>
      <xdr:colOff>101600</xdr:colOff>
      <xdr:row>57</xdr:row>
      <xdr:rowOff>71990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88517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51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432</xdr:rowOff>
    </xdr:from>
    <xdr:to>
      <xdr:col>36</xdr:col>
      <xdr:colOff>165100</xdr:colOff>
      <xdr:row>57</xdr:row>
      <xdr:rowOff>102032</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7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118559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54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118313</xdr:rowOff>
    </xdr:from>
    <xdr:to>
      <xdr:col>55</xdr:col>
      <xdr:colOff>50800</xdr:colOff>
      <xdr:row>59</xdr:row>
      <xdr:rowOff>48463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06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33240</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7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78022</xdr:rowOff>
    </xdr:from>
    <xdr:to>
      <xdr:col>50</xdr:col>
      <xdr:colOff>165100</xdr:colOff>
      <xdr:row>59</xdr:row>
      <xdr:rowOff>8172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02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170749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11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7080</xdr:rowOff>
    </xdr:from>
    <xdr:to>
      <xdr:col>46</xdr:col>
      <xdr:colOff>38100</xdr:colOff>
      <xdr:row>59</xdr:row>
      <xdr:rowOff>108680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1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99807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21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100635</xdr:rowOff>
    </xdr:from>
    <xdr:to>
      <xdr:col>41</xdr:col>
      <xdr:colOff>101600</xdr:colOff>
      <xdr:row>58</xdr:row>
      <xdr:rowOff>30785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8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21912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96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23482</xdr:rowOff>
    </xdr:from>
    <xdr:to>
      <xdr:col>36</xdr:col>
      <xdr:colOff>165100</xdr:colOff>
      <xdr:row>59</xdr:row>
      <xdr:rowOff>125082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13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116209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23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8827</xdr:rowOff>
    </xdr:from>
    <xdr:to>
      <xdr:col>54</xdr:col>
      <xdr:colOff>189865</xdr:colOff>
      <xdr:row>79</xdr:row>
      <xdr:rowOff>29248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77"/>
          <a:ext cx="1270" cy="139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33075</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77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29248</xdr:rowOff>
    </xdr:from>
    <xdr:to>
      <xdr:col>55</xdr:col>
      <xdr:colOff>88900</xdr:colOff>
      <xdr:row>79</xdr:row>
      <xdr:rowOff>29248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7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126954</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8827</xdr:rowOff>
    </xdr:from>
    <xdr:to>
      <xdr:col>55</xdr:col>
      <xdr:colOff>88900</xdr:colOff>
      <xdr:row>71</xdr:row>
      <xdr:rowOff>8827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63728</xdr:rowOff>
    </xdr:from>
    <xdr:to>
      <xdr:col>55</xdr:col>
      <xdr:colOff>0</xdr:colOff>
      <xdr:row>78</xdr:row>
      <xdr:rowOff>151245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265378"/>
          <a:ext cx="838200" cy="25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41648</xdr:rowOff>
    </xdr:from>
    <xdr:ext cx="469744"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43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63221</xdr:rowOff>
    </xdr:from>
    <xdr:to>
      <xdr:col>55</xdr:col>
      <xdr:colOff>50800</xdr:colOff>
      <xdr:row>77</xdr:row>
      <xdr:rowOff>164821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26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151245</xdr:rowOff>
    </xdr:from>
    <xdr:to>
      <xdr:col>50</xdr:col>
      <xdr:colOff>114300</xdr:colOff>
      <xdr:row>78</xdr:row>
      <xdr:rowOff>167436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524345"/>
          <a:ext cx="889000" cy="1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78918</xdr:rowOff>
    </xdr:from>
    <xdr:to>
      <xdr:col>50</xdr:col>
      <xdr:colOff>165100</xdr:colOff>
      <xdr:row>78</xdr:row>
      <xdr:rowOff>9068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28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25595</xdr:rowOff>
    </xdr:from>
    <xdr:ext cx="469744"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04428" y="1305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120765</xdr:rowOff>
    </xdr:from>
    <xdr:to>
      <xdr:col>45</xdr:col>
      <xdr:colOff>177800</xdr:colOff>
      <xdr:row>78</xdr:row>
      <xdr:rowOff>167436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493865"/>
          <a:ext cx="889000" cy="4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35370</xdr:rowOff>
    </xdr:from>
    <xdr:to>
      <xdr:col>46</xdr:col>
      <xdr:colOff>38100</xdr:colOff>
      <xdr:row>77</xdr:row>
      <xdr:rowOff>136970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2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153497</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15428" y="1301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19265</xdr:rowOff>
    </xdr:from>
    <xdr:to>
      <xdr:col>41</xdr:col>
      <xdr:colOff>50800</xdr:colOff>
      <xdr:row>78</xdr:row>
      <xdr:rowOff>120765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392365"/>
          <a:ext cx="889000" cy="10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117970</xdr:rowOff>
    </xdr:from>
    <xdr:to>
      <xdr:col>41</xdr:col>
      <xdr:colOff>101600</xdr:colOff>
      <xdr:row>77</xdr:row>
      <xdr:rowOff>48120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1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64647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9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122276</xdr:rowOff>
    </xdr:from>
    <xdr:to>
      <xdr:col>36</xdr:col>
      <xdr:colOff>165100</xdr:colOff>
      <xdr:row>77</xdr:row>
      <xdr:rowOff>52426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15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68952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292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12928</xdr:rowOff>
    </xdr:from>
    <xdr:to>
      <xdr:col>55</xdr:col>
      <xdr:colOff>50800</xdr:colOff>
      <xdr:row>77</xdr:row>
      <xdr:rowOff>114528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21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35805</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06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100445</xdr:rowOff>
    </xdr:from>
    <xdr:to>
      <xdr:col>50</xdr:col>
      <xdr:colOff>165100</xdr:colOff>
      <xdr:row>79</xdr:row>
      <xdr:rowOff>30595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7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21722</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56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116636</xdr:rowOff>
    </xdr:from>
    <xdr:to>
      <xdr:col>46</xdr:col>
      <xdr:colOff>38100</xdr:colOff>
      <xdr:row>79</xdr:row>
      <xdr:rowOff>46786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8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37913</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58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69965</xdr:rowOff>
    </xdr:from>
    <xdr:to>
      <xdr:col>41</xdr:col>
      <xdr:colOff>101600</xdr:colOff>
      <xdr:row>79</xdr:row>
      <xdr:rowOff>115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4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162692</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53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139915</xdr:rowOff>
    </xdr:from>
    <xdr:to>
      <xdr:col>36</xdr:col>
      <xdr:colOff>165100</xdr:colOff>
      <xdr:row>78</xdr:row>
      <xdr:rowOff>70065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34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61192</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43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19594</xdr:rowOff>
    </xdr:from>
    <xdr:to>
      <xdr:col>54</xdr:col>
      <xdr:colOff>189865</xdr:colOff>
      <xdr:row>97</xdr:row>
      <xdr:rowOff>139517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450094"/>
          <a:ext cx="1270" cy="132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143344</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77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139517</xdr:rowOff>
    </xdr:from>
    <xdr:to>
      <xdr:col>55</xdr:col>
      <xdr:colOff>88900</xdr:colOff>
      <xdr:row>97</xdr:row>
      <xdr:rowOff>139517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77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137721</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2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19594</xdr:rowOff>
    </xdr:from>
    <xdr:to>
      <xdr:col>55</xdr:col>
      <xdr:colOff>88900</xdr:colOff>
      <xdr:row>90</xdr:row>
      <xdr:rowOff>19594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45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54135</xdr:rowOff>
    </xdr:from>
    <xdr:to>
      <xdr:col>55</xdr:col>
      <xdr:colOff>0</xdr:colOff>
      <xdr:row>97</xdr:row>
      <xdr:rowOff>111719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684785"/>
          <a:ext cx="838200" cy="5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87568</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203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64691</xdr:rowOff>
    </xdr:from>
    <xdr:to>
      <xdr:col>55</xdr:col>
      <xdr:colOff>50800</xdr:colOff>
      <xdr:row>95</xdr:row>
      <xdr:rowOff>166291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35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43025</xdr:rowOff>
    </xdr:from>
    <xdr:to>
      <xdr:col>50</xdr:col>
      <xdr:colOff>114300</xdr:colOff>
      <xdr:row>97</xdr:row>
      <xdr:rowOff>54135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673675"/>
          <a:ext cx="889000" cy="1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94959</xdr:rowOff>
    </xdr:from>
    <xdr:to>
      <xdr:col>50</xdr:col>
      <xdr:colOff>165100</xdr:colOff>
      <xdr:row>96</xdr:row>
      <xdr:rowOff>25109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38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41636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15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131035</xdr:rowOff>
    </xdr:from>
    <xdr:to>
      <xdr:col>45</xdr:col>
      <xdr:colOff>177800</xdr:colOff>
      <xdr:row>97</xdr:row>
      <xdr:rowOff>43025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418785"/>
          <a:ext cx="889000" cy="25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38219</xdr:rowOff>
    </xdr:from>
    <xdr:to>
      <xdr:col>46</xdr:col>
      <xdr:colOff>38100</xdr:colOff>
      <xdr:row>95</xdr:row>
      <xdr:rowOff>139819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3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156346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10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131035</xdr:rowOff>
    </xdr:from>
    <xdr:to>
      <xdr:col>41</xdr:col>
      <xdr:colOff>50800</xdr:colOff>
      <xdr:row>97</xdr:row>
      <xdr:rowOff>156159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418785"/>
          <a:ext cx="889000" cy="36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83824</xdr:rowOff>
    </xdr:from>
    <xdr:to>
      <xdr:col>41</xdr:col>
      <xdr:colOff>101600</xdr:colOff>
      <xdr:row>96</xdr:row>
      <xdr:rowOff>13974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37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5101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46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118596</xdr:rowOff>
    </xdr:from>
    <xdr:to>
      <xdr:col>36</xdr:col>
      <xdr:colOff>165100</xdr:colOff>
      <xdr:row>96</xdr:row>
      <xdr:rowOff>48746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65273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18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60919</xdr:rowOff>
    </xdr:from>
    <xdr:to>
      <xdr:col>55</xdr:col>
      <xdr:colOff>50800</xdr:colOff>
      <xdr:row>97</xdr:row>
      <xdr:rowOff>162519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69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147296</xdr:rowOff>
    </xdr:from>
    <xdr:ext cx="469744"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60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3335</xdr:rowOff>
    </xdr:from>
    <xdr:to>
      <xdr:col>50</xdr:col>
      <xdr:colOff>165100</xdr:colOff>
      <xdr:row>97</xdr:row>
      <xdr:rowOff>104935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6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96062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72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163675</xdr:rowOff>
    </xdr:from>
    <xdr:to>
      <xdr:col>46</xdr:col>
      <xdr:colOff>38100</xdr:colOff>
      <xdr:row>97</xdr:row>
      <xdr:rowOff>93825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6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84952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71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80235</xdr:rowOff>
    </xdr:from>
    <xdr:to>
      <xdr:col>41</xdr:col>
      <xdr:colOff>101600</xdr:colOff>
      <xdr:row>96</xdr:row>
      <xdr:rowOff>10385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36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26912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14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105359</xdr:rowOff>
    </xdr:from>
    <xdr:to>
      <xdr:col>36</xdr:col>
      <xdr:colOff>165100</xdr:colOff>
      <xdr:row>98</xdr:row>
      <xdr:rowOff>35509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73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26636</xdr:rowOff>
    </xdr:from>
    <xdr:ext cx="469744"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37428" y="1682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69291</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84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15968</xdr:rowOff>
    </xdr:from>
    <xdr:ext cx="469744"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5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69291</xdr:rowOff>
    </xdr:from>
    <xdr:to>
      <xdr:col>86</xdr:col>
      <xdr:colOff>25400</xdr:colOff>
      <xdr:row>31</xdr:row>
      <xdr:rowOff>69291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84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31995</xdr:rowOff>
    </xdr:from>
    <xdr:ext cx="378565"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375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9119</xdr:rowOff>
    </xdr:from>
    <xdr:to>
      <xdr:col>85</xdr:col>
      <xdr:colOff>177800</xdr:colOff>
      <xdr:row>38</xdr:row>
      <xdr:rowOff>110719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52553</xdr:rowOff>
    </xdr:from>
    <xdr:to>
      <xdr:col>81</xdr:col>
      <xdr:colOff>101600</xdr:colOff>
      <xdr:row>38</xdr:row>
      <xdr:rowOff>154153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6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170680</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2017" y="6342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60096</xdr:rowOff>
    </xdr:from>
    <xdr:to>
      <xdr:col>76</xdr:col>
      <xdr:colOff>165100</xdr:colOff>
      <xdr:row>38</xdr:row>
      <xdr:rowOff>161696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6773</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3017" y="635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5004</xdr:rowOff>
    </xdr:from>
    <xdr:to>
      <xdr:col>72</xdr:col>
      <xdr:colOff>38100</xdr:colOff>
      <xdr:row>38</xdr:row>
      <xdr:rowOff>106604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2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123131</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4017" y="6295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27863</xdr:rowOff>
    </xdr:from>
    <xdr:to>
      <xdr:col>67</xdr:col>
      <xdr:colOff>101600</xdr:colOff>
      <xdr:row>38</xdr:row>
      <xdr:rowOff>129463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145991</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5017" y="6318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146310</xdr:rowOff>
    </xdr:from>
    <xdr:to>
      <xdr:col>85</xdr:col>
      <xdr:colOff>126364</xdr:colOff>
      <xdr:row>78</xdr:row>
      <xdr:rowOff>38906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147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42733</xdr:rowOff>
    </xdr:from>
    <xdr:ext cx="469744"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41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38906</xdr:rowOff>
    </xdr:from>
    <xdr:to>
      <xdr:col>86</xdr:col>
      <xdr:colOff>25400</xdr:colOff>
      <xdr:row>78</xdr:row>
      <xdr:rowOff>38906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4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92987</xdr:rowOff>
    </xdr:from>
    <xdr:ext cx="534377"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9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146310</xdr:rowOff>
    </xdr:from>
    <xdr:to>
      <xdr:col>86</xdr:col>
      <xdr:colOff>25400</xdr:colOff>
      <xdr:row>70</xdr:row>
      <xdr:rowOff>146310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14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118021</xdr:rowOff>
    </xdr:from>
    <xdr:to>
      <xdr:col>85</xdr:col>
      <xdr:colOff>127000</xdr:colOff>
      <xdr:row>76</xdr:row>
      <xdr:rowOff>122593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5481300" y="13148221"/>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14927</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873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163500</xdr:rowOff>
    </xdr:from>
    <xdr:to>
      <xdr:col>85</xdr:col>
      <xdr:colOff>177800</xdr:colOff>
      <xdr:row>76</xdr:row>
      <xdr:rowOff>93650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118021</xdr:rowOff>
    </xdr:from>
    <xdr:to>
      <xdr:col>81</xdr:col>
      <xdr:colOff>50800</xdr:colOff>
      <xdr:row>76</xdr:row>
      <xdr:rowOff>119659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3148221"/>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2890</xdr:rowOff>
    </xdr:from>
    <xdr:to>
      <xdr:col>81</xdr:col>
      <xdr:colOff>101600</xdr:colOff>
      <xdr:row>76</xdr:row>
      <xdr:rowOff>104490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121016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80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90208</xdr:rowOff>
    </xdr:from>
    <xdr:to>
      <xdr:col>76</xdr:col>
      <xdr:colOff>114300</xdr:colOff>
      <xdr:row>76</xdr:row>
      <xdr:rowOff>119659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3120408"/>
          <a:ext cx="889000" cy="2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165443</xdr:rowOff>
    </xdr:from>
    <xdr:to>
      <xdr:col>76</xdr:col>
      <xdr:colOff>165100</xdr:colOff>
      <xdr:row>76</xdr:row>
      <xdr:rowOff>95593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112120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79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42163</xdr:rowOff>
    </xdr:from>
    <xdr:to>
      <xdr:col>71</xdr:col>
      <xdr:colOff>177800</xdr:colOff>
      <xdr:row>76</xdr:row>
      <xdr:rowOff>90208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3072363"/>
          <a:ext cx="889000" cy="4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1212</xdr:rowOff>
    </xdr:from>
    <xdr:to>
      <xdr:col>72</xdr:col>
      <xdr:colOff>38100</xdr:colOff>
      <xdr:row>76</xdr:row>
      <xdr:rowOff>102812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119340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8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159823</xdr:rowOff>
    </xdr:from>
    <xdr:to>
      <xdr:col>67</xdr:col>
      <xdr:colOff>101600</xdr:colOff>
      <xdr:row>76</xdr:row>
      <xdr:rowOff>89973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106500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71793</xdr:rowOff>
    </xdr:from>
    <xdr:to>
      <xdr:col>85</xdr:col>
      <xdr:colOff>177800</xdr:colOff>
      <xdr:row>77</xdr:row>
      <xdr:rowOff>1943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10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50220</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08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67221</xdr:rowOff>
    </xdr:from>
    <xdr:to>
      <xdr:col>81</xdr:col>
      <xdr:colOff>101600</xdr:colOff>
      <xdr:row>76</xdr:row>
      <xdr:rowOff>168821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09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159948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19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68859</xdr:rowOff>
    </xdr:from>
    <xdr:to>
      <xdr:col>76</xdr:col>
      <xdr:colOff>165100</xdr:colOff>
      <xdr:row>76</xdr:row>
      <xdr:rowOff>170459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09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161586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19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39408</xdr:rowOff>
    </xdr:from>
    <xdr:to>
      <xdr:col>72</xdr:col>
      <xdr:colOff>38100</xdr:colOff>
      <xdr:row>76</xdr:row>
      <xdr:rowOff>141008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0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132135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16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162813</xdr:rowOff>
    </xdr:from>
    <xdr:to>
      <xdr:col>67</xdr:col>
      <xdr:colOff>101600</xdr:colOff>
      <xdr:row>76</xdr:row>
      <xdr:rowOff>92963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02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84090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11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17889</xdr:rowOff>
    </xdr:from>
    <xdr:to>
      <xdr:col>85</xdr:col>
      <xdr:colOff>126364</xdr:colOff>
      <xdr:row>99</xdr:row>
      <xdr:rowOff>35361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19839"/>
          <a:ext cx="1269" cy="138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39188</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1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35361</xdr:rowOff>
    </xdr:from>
    <xdr:to>
      <xdr:col>86</xdr:col>
      <xdr:colOff>25400</xdr:colOff>
      <xdr:row>99</xdr:row>
      <xdr:rowOff>35361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0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136016</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39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17889</xdr:rowOff>
    </xdr:from>
    <xdr:to>
      <xdr:col>86</xdr:col>
      <xdr:colOff>25400</xdr:colOff>
      <xdr:row>91</xdr:row>
      <xdr:rowOff>17889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1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90126</xdr:rowOff>
    </xdr:from>
    <xdr:to>
      <xdr:col>85</xdr:col>
      <xdr:colOff>127000</xdr:colOff>
      <xdr:row>96</xdr:row>
      <xdr:rowOff>33139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377876"/>
          <a:ext cx="838200" cy="11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120297</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579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141870</xdr:rowOff>
    </xdr:from>
    <xdr:to>
      <xdr:col>85</xdr:col>
      <xdr:colOff>177800</xdr:colOff>
      <xdr:row>97</xdr:row>
      <xdr:rowOff>72020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0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90126</xdr:rowOff>
    </xdr:from>
    <xdr:to>
      <xdr:col>81</xdr:col>
      <xdr:colOff>50800</xdr:colOff>
      <xdr:row>96</xdr:row>
      <xdr:rowOff>162984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377876"/>
          <a:ext cx="889000" cy="24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97521</xdr:rowOff>
    </xdr:from>
    <xdr:to>
      <xdr:col>81</xdr:col>
      <xdr:colOff>101600</xdr:colOff>
      <xdr:row>97</xdr:row>
      <xdr:rowOff>27671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55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18798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64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43100</xdr:rowOff>
    </xdr:from>
    <xdr:to>
      <xdr:col>76</xdr:col>
      <xdr:colOff>114300</xdr:colOff>
      <xdr:row>96</xdr:row>
      <xdr:rowOff>162984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330850"/>
          <a:ext cx="889000" cy="29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23651</xdr:rowOff>
    </xdr:from>
    <xdr:to>
      <xdr:col>76</xdr:col>
      <xdr:colOff>165100</xdr:colOff>
      <xdr:row>96</xdr:row>
      <xdr:rowOff>125251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141778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25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43100</xdr:rowOff>
    </xdr:from>
    <xdr:to>
      <xdr:col>71</xdr:col>
      <xdr:colOff>177800</xdr:colOff>
      <xdr:row>97</xdr:row>
      <xdr:rowOff>26445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330850"/>
          <a:ext cx="889000" cy="32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104347</xdr:rowOff>
    </xdr:from>
    <xdr:to>
      <xdr:col>72</xdr:col>
      <xdr:colOff>38100</xdr:colOff>
      <xdr:row>98</xdr:row>
      <xdr:rowOff>34497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34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25624</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827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114078</xdr:rowOff>
    </xdr:from>
    <xdr:to>
      <xdr:col>67</xdr:col>
      <xdr:colOff>101600</xdr:colOff>
      <xdr:row>98</xdr:row>
      <xdr:rowOff>44228</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4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35355</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83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153789</xdr:rowOff>
    </xdr:from>
    <xdr:to>
      <xdr:col>85</xdr:col>
      <xdr:colOff>177800</xdr:colOff>
      <xdr:row>96</xdr:row>
      <xdr:rowOff>83939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44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5216</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29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39326</xdr:rowOff>
    </xdr:from>
    <xdr:to>
      <xdr:col>81</xdr:col>
      <xdr:colOff>101600</xdr:colOff>
      <xdr:row>95</xdr:row>
      <xdr:rowOff>140926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32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157453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10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112184</xdr:rowOff>
    </xdr:from>
    <xdr:to>
      <xdr:col>76</xdr:col>
      <xdr:colOff>165100</xdr:colOff>
      <xdr:row>97</xdr:row>
      <xdr:rowOff>42334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57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33461</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66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163750</xdr:rowOff>
    </xdr:from>
    <xdr:to>
      <xdr:col>72</xdr:col>
      <xdr:colOff>38100</xdr:colOff>
      <xdr:row>95</xdr:row>
      <xdr:rowOff>93900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2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110427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05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147095</xdr:rowOff>
    </xdr:from>
    <xdr:to>
      <xdr:col>67</xdr:col>
      <xdr:colOff>101600</xdr:colOff>
      <xdr:row>97</xdr:row>
      <xdr:rowOff>77245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60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93772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38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171378</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14878"/>
          <a:ext cx="1269" cy="1470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118055</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9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171378</xdr:rowOff>
    </xdr:from>
    <xdr:to>
      <xdr:col>116</xdr:col>
      <xdr:colOff>152400</xdr:colOff>
      <xdr:row>30</xdr:row>
      <xdr:rowOff>171378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1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48587</xdr:rowOff>
    </xdr:from>
    <xdr:to>
      <xdr:col>116</xdr:col>
      <xdr:colOff>63500</xdr:colOff>
      <xdr:row>39</xdr:row>
      <xdr:rowOff>54465</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735137"/>
          <a:ext cx="8382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7601</xdr:rowOff>
    </xdr:from>
    <xdr:ext cx="378565"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3512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156174</xdr:rowOff>
    </xdr:from>
    <xdr:to>
      <xdr:col>116</xdr:col>
      <xdr:colOff>114300</xdr:colOff>
      <xdr:row>38</xdr:row>
      <xdr:rowOff>86323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46954</xdr:rowOff>
    </xdr:from>
    <xdr:to>
      <xdr:col>111</xdr:col>
      <xdr:colOff>177800</xdr:colOff>
      <xdr:row>39</xdr:row>
      <xdr:rowOff>48587</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73350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117312</xdr:rowOff>
    </xdr:from>
    <xdr:to>
      <xdr:col>112</xdr:col>
      <xdr:colOff>38100</xdr:colOff>
      <xdr:row>38</xdr:row>
      <xdr:rowOff>47462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60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63989</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4017" y="6236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39769</xdr:rowOff>
    </xdr:from>
    <xdr:to>
      <xdr:col>107</xdr:col>
      <xdr:colOff>50800</xdr:colOff>
      <xdr:row>39</xdr:row>
      <xdr:rowOff>46954</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726319"/>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97717</xdr:rowOff>
    </xdr:from>
    <xdr:to>
      <xdr:col>107</xdr:col>
      <xdr:colOff>101600</xdr:colOff>
      <xdr:row>38</xdr:row>
      <xdr:rowOff>27867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44394</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5017" y="6216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168765</xdr:rowOff>
    </xdr:from>
    <xdr:to>
      <xdr:col>102</xdr:col>
      <xdr:colOff>114300</xdr:colOff>
      <xdr:row>39</xdr:row>
      <xdr:rowOff>39769</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683865"/>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32077</xdr:rowOff>
    </xdr:from>
    <xdr:to>
      <xdr:col>102</xdr:col>
      <xdr:colOff>165100</xdr:colOff>
      <xdr:row>37</xdr:row>
      <xdr:rowOff>133677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150204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15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45793</xdr:rowOff>
    </xdr:from>
    <xdr:to>
      <xdr:col>98</xdr:col>
      <xdr:colOff>38100</xdr:colOff>
      <xdr:row>37</xdr:row>
      <xdr:rowOff>147393</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163920</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1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3665</xdr:rowOff>
    </xdr:from>
    <xdr:to>
      <xdr:col>116</xdr:col>
      <xdr:colOff>114300</xdr:colOff>
      <xdr:row>39</xdr:row>
      <xdr:rowOff>105265</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9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90042</xdr:rowOff>
    </xdr:from>
    <xdr:ext cx="378565"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605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169237</xdr:rowOff>
    </xdr:from>
    <xdr:to>
      <xdr:col>112</xdr:col>
      <xdr:colOff>38100</xdr:colOff>
      <xdr:row>39</xdr:row>
      <xdr:rowOff>99387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8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90514</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4017" y="6777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167604</xdr:rowOff>
    </xdr:from>
    <xdr:to>
      <xdr:col>107</xdr:col>
      <xdr:colOff>101600</xdr:colOff>
      <xdr:row>39</xdr:row>
      <xdr:rowOff>97754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8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88881</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45017" y="6775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160419</xdr:rowOff>
    </xdr:from>
    <xdr:to>
      <xdr:col>102</xdr:col>
      <xdr:colOff>165100</xdr:colOff>
      <xdr:row>39</xdr:row>
      <xdr:rowOff>90569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7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81696</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6017" y="6768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117965</xdr:rowOff>
    </xdr:from>
    <xdr:to>
      <xdr:col>98</xdr:col>
      <xdr:colOff>38100</xdr:colOff>
      <xdr:row>39</xdr:row>
      <xdr:rowOff>48115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3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39242</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7017" y="6725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15821</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59771"/>
          <a:ext cx="1269" cy="145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133948</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3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15821</xdr:rowOff>
    </xdr:from>
    <xdr:to>
      <xdr:col>116</xdr:col>
      <xdr:colOff>152400</xdr:colOff>
      <xdr:row>51</xdr:row>
      <xdr:rowOff>15821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59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98116</xdr:rowOff>
    </xdr:from>
    <xdr:to>
      <xdr:col>116</xdr:col>
      <xdr:colOff>63500</xdr:colOff>
      <xdr:row>59</xdr:row>
      <xdr:rowOff>98334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213666"/>
          <a:ext cx="8382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20446</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93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169019</xdr:rowOff>
    </xdr:from>
    <xdr:to>
      <xdr:col>116</xdr:col>
      <xdr:colOff>114300</xdr:colOff>
      <xdr:row>58</xdr:row>
      <xdr:rowOff>99169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4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98116</xdr:rowOff>
    </xdr:from>
    <xdr:to>
      <xdr:col>111</xdr:col>
      <xdr:colOff>177800</xdr:colOff>
      <xdr:row>59</xdr:row>
      <xdr:rowOff>98334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213666"/>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170216</xdr:rowOff>
    </xdr:from>
    <xdr:to>
      <xdr:col>112</xdr:col>
      <xdr:colOff>38100</xdr:colOff>
      <xdr:row>58</xdr:row>
      <xdr:rowOff>100366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116893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1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98116</xdr:rowOff>
    </xdr:from>
    <xdr:to>
      <xdr:col>107</xdr:col>
      <xdr:colOff>50800</xdr:colOff>
      <xdr:row>59</xdr:row>
      <xdr:rowOff>98334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213666"/>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147356</xdr:rowOff>
    </xdr:from>
    <xdr:to>
      <xdr:col>107</xdr:col>
      <xdr:colOff>101600</xdr:colOff>
      <xdr:row>58</xdr:row>
      <xdr:rowOff>77506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94033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69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98008</xdr:rowOff>
    </xdr:from>
    <xdr:to>
      <xdr:col>102</xdr:col>
      <xdr:colOff>114300</xdr:colOff>
      <xdr:row>59</xdr:row>
      <xdr:rowOff>98116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213558"/>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125258</xdr:rowOff>
    </xdr:from>
    <xdr:to>
      <xdr:col>102</xdr:col>
      <xdr:colOff>165100</xdr:colOff>
      <xdr:row>58</xdr:row>
      <xdr:rowOff>55408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89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71935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7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115897</xdr:rowOff>
    </xdr:from>
    <xdr:to>
      <xdr:col>98</xdr:col>
      <xdr:colOff>38100</xdr:colOff>
      <xdr:row>58</xdr:row>
      <xdr:rowOff>46047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88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62574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6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47534</xdr:rowOff>
    </xdr:from>
    <xdr:to>
      <xdr:col>116</xdr:col>
      <xdr:colOff>114300</xdr:colOff>
      <xdr:row>59</xdr:row>
      <xdr:rowOff>149134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6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133911</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780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47316</xdr:rowOff>
    </xdr:from>
    <xdr:to>
      <xdr:col>112</xdr:col>
      <xdr:colOff>38100</xdr:colOff>
      <xdr:row>59</xdr:row>
      <xdr:rowOff>148916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6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140043</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2555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47534</xdr:rowOff>
    </xdr:from>
    <xdr:to>
      <xdr:col>107</xdr:col>
      <xdr:colOff>101600</xdr:colOff>
      <xdr:row>59</xdr:row>
      <xdr:rowOff>149134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6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140261</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2558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47316</xdr:rowOff>
    </xdr:from>
    <xdr:to>
      <xdr:col>102</xdr:col>
      <xdr:colOff>165100</xdr:colOff>
      <xdr:row>59</xdr:row>
      <xdr:rowOff>148916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6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140043</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2555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47208</xdr:rowOff>
    </xdr:from>
    <xdr:to>
      <xdr:col>98</xdr:col>
      <xdr:colOff>38100</xdr:colOff>
      <xdr:row>59</xdr:row>
      <xdr:rowOff>148808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6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139935</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2554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20005</xdr:rowOff>
    </xdr:from>
    <xdr:to>
      <xdr:col>116</xdr:col>
      <xdr:colOff>62864</xdr:colOff>
      <xdr:row>77</xdr:row>
      <xdr:rowOff>62616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192955"/>
          <a:ext cx="1269" cy="1071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66443</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26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62616</xdr:rowOff>
    </xdr:from>
    <xdr:to>
      <xdr:col>116</xdr:col>
      <xdr:colOff>152400</xdr:colOff>
      <xdr:row>77</xdr:row>
      <xdr:rowOff>62616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26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138132</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96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20005</xdr:rowOff>
    </xdr:from>
    <xdr:to>
      <xdr:col>116</xdr:col>
      <xdr:colOff>152400</xdr:colOff>
      <xdr:row>71</xdr:row>
      <xdr:rowOff>20005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19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3500</xdr:rowOff>
    </xdr:from>
    <xdr:to>
      <xdr:col>116</xdr:col>
      <xdr:colOff>63500</xdr:colOff>
      <xdr:row>74</xdr:row>
      <xdr:rowOff>18542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519350"/>
          <a:ext cx="838200" cy="18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148114</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663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169687</xdr:rowOff>
    </xdr:from>
    <xdr:to>
      <xdr:col>116</xdr:col>
      <xdr:colOff>114300</xdr:colOff>
      <xdr:row>74</xdr:row>
      <xdr:rowOff>99837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68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18542</xdr:rowOff>
    </xdr:from>
    <xdr:to>
      <xdr:col>111</xdr:col>
      <xdr:colOff>177800</xdr:colOff>
      <xdr:row>74</xdr:row>
      <xdr:rowOff>42225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705842"/>
          <a:ext cx="889000" cy="2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103210</xdr:rowOff>
    </xdr:from>
    <xdr:to>
      <xdr:col>112</xdr:col>
      <xdr:colOff>38100</xdr:colOff>
      <xdr:row>75</xdr:row>
      <xdr:rowOff>33360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24487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88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42225</xdr:rowOff>
    </xdr:from>
    <xdr:to>
      <xdr:col>107</xdr:col>
      <xdr:colOff>50800</xdr:colOff>
      <xdr:row>74</xdr:row>
      <xdr:rowOff>45014</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2729525"/>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171287</xdr:rowOff>
    </xdr:from>
    <xdr:to>
      <xdr:col>107</xdr:col>
      <xdr:colOff>101600</xdr:colOff>
      <xdr:row>75</xdr:row>
      <xdr:rowOff>101437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92564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95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45014</xdr:rowOff>
    </xdr:from>
    <xdr:to>
      <xdr:col>102</xdr:col>
      <xdr:colOff>114300</xdr:colOff>
      <xdr:row>74</xdr:row>
      <xdr:rowOff>70572</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2732314"/>
          <a:ext cx="889000" cy="2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8021</xdr:rowOff>
    </xdr:from>
    <xdr:to>
      <xdr:col>102</xdr:col>
      <xdr:colOff>165100</xdr:colOff>
      <xdr:row>75</xdr:row>
      <xdr:rowOff>109621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100748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95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148976</xdr:rowOff>
    </xdr:from>
    <xdr:to>
      <xdr:col>98</xdr:col>
      <xdr:colOff>38100</xdr:colOff>
      <xdr:row>75</xdr:row>
      <xdr:rowOff>79126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70253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9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124150</xdr:rowOff>
    </xdr:from>
    <xdr:to>
      <xdr:col>116</xdr:col>
      <xdr:colOff>114300</xdr:colOff>
      <xdr:row>73</xdr:row>
      <xdr:rowOff>54300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46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147027</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31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139192</xdr:rowOff>
    </xdr:from>
    <xdr:to>
      <xdr:col>112</xdr:col>
      <xdr:colOff>38100</xdr:colOff>
      <xdr:row>74</xdr:row>
      <xdr:rowOff>69342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65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85869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43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162875</xdr:rowOff>
    </xdr:from>
    <xdr:to>
      <xdr:col>107</xdr:col>
      <xdr:colOff>101600</xdr:colOff>
      <xdr:row>74</xdr:row>
      <xdr:rowOff>93025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67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109552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45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165664</xdr:rowOff>
    </xdr:from>
    <xdr:to>
      <xdr:col>102</xdr:col>
      <xdr:colOff>165100</xdr:colOff>
      <xdr:row>74</xdr:row>
      <xdr:rowOff>95814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6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112341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45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19772</xdr:rowOff>
    </xdr:from>
    <xdr:to>
      <xdr:col>98</xdr:col>
      <xdr:colOff>38100</xdr:colOff>
      <xdr:row>74</xdr:row>
      <xdr:rowOff>121372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70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137899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48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主な構成要素である義務的経費のうち、人件費は、類似団体平均値を引き続き下回っている傾向である。扶助費は、電力・ガス・食料品等価格高騰重点支援給付金の支給などにより増加したが、類似団体平均値を下回る結果となった。今後も社会保障関係経費は増加していく見込みである。補助費等は、超過交付返還金の減や子育て世帯生活支援特別給付金追加給付事業の皆減などにより減少した。また、市民や民間事業者などに対して市が交付する補助金などの割合が増加傾向にあるため、類似団体平均値を上回る傾向が続いている。公債費については、臨時財政対策債の元金償還の減などにより減少した。今後は横ばいで推移する見込みである。普通建設事業費は、都市計画道路３・４・２４号線整備事業の減などにより減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205,899
200,352
15.75
85,886,544
83,032,904
2,836,768
42,080,193
45,629,960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102210</xdr:rowOff>
    </xdr:from>
    <xdr:to>
      <xdr:col>24</xdr:col>
      <xdr:colOff>62865</xdr:colOff>
      <xdr:row>39</xdr:row>
      <xdr:rowOff>33172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5710"/>
          <a:ext cx="1270" cy="1474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36999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33172</xdr:rowOff>
    </xdr:from>
    <xdr:to>
      <xdr:col>24</xdr:col>
      <xdr:colOff>152400</xdr:colOff>
      <xdr:row>39</xdr:row>
      <xdr:rowOff>33172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48887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2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102210</xdr:rowOff>
    </xdr:from>
    <xdr:to>
      <xdr:col>24</xdr:col>
      <xdr:colOff>152400</xdr:colOff>
      <xdr:row>30</xdr:row>
      <xdr:rowOff>102210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92608</xdr:rowOff>
    </xdr:from>
    <xdr:to>
      <xdr:col>24</xdr:col>
      <xdr:colOff>63500</xdr:colOff>
      <xdr:row>35</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93358"/>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91558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92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113131</xdr:rowOff>
    </xdr:from>
    <xdr:to>
      <xdr:col>24</xdr:col>
      <xdr:colOff>114300</xdr:colOff>
      <xdr:row>36</xdr:row>
      <xdr:rowOff>43281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1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99924</xdr:rowOff>
    </xdr:from>
    <xdr:to>
      <xdr:col>19</xdr:col>
      <xdr:colOff>177800</xdr:colOff>
      <xdr:row>35</xdr:row>
      <xdr:rowOff>124613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00674"/>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123190</xdr:rowOff>
    </xdr:from>
    <xdr:to>
      <xdr:col>20</xdr:col>
      <xdr:colOff>38100</xdr:colOff>
      <xdr:row>36</xdr:row>
      <xdr:rowOff>53340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44467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58775</xdr:rowOff>
    </xdr:from>
    <xdr:to>
      <xdr:col>15</xdr:col>
      <xdr:colOff>50800</xdr:colOff>
      <xdr:row>35</xdr:row>
      <xdr:rowOff>99924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59525"/>
          <a:ext cx="889000" cy="4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133248</xdr:rowOff>
    </xdr:from>
    <xdr:to>
      <xdr:col>15</xdr:col>
      <xdr:colOff>101600</xdr:colOff>
      <xdr:row>36</xdr:row>
      <xdr:rowOff>63398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54525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2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22199</xdr:rowOff>
    </xdr:from>
    <xdr:to>
      <xdr:col>10</xdr:col>
      <xdr:colOff>114300</xdr:colOff>
      <xdr:row>35</xdr:row>
      <xdr:rowOff>58775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2294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135077</xdr:rowOff>
    </xdr:from>
    <xdr:to>
      <xdr:col>10</xdr:col>
      <xdr:colOff>165100</xdr:colOff>
      <xdr:row>36</xdr:row>
      <xdr:rowOff>65227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56354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22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125933</xdr:rowOff>
    </xdr:from>
    <xdr:to>
      <xdr:col>6</xdr:col>
      <xdr:colOff>38100</xdr:colOff>
      <xdr:row>36</xdr:row>
      <xdr:rowOff>56083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47210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41808</xdr:rowOff>
    </xdr:from>
    <xdr:to>
      <xdr:col>24</xdr:col>
      <xdr:colOff>114300</xdr:colOff>
      <xdr:row>35</xdr:row>
      <xdr:rowOff>143408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4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64685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9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73813</xdr:rowOff>
    </xdr:from>
    <xdr:to>
      <xdr:col>20</xdr:col>
      <xdr:colOff>38100</xdr:colOff>
      <xdr:row>36</xdr:row>
      <xdr:rowOff>3963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7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20490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849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49124</xdr:rowOff>
    </xdr:from>
    <xdr:to>
      <xdr:col>15</xdr:col>
      <xdr:colOff>101600</xdr:colOff>
      <xdr:row>35</xdr:row>
      <xdr:rowOff>150724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4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167251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82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7975</xdr:rowOff>
    </xdr:from>
    <xdr:to>
      <xdr:col>10</xdr:col>
      <xdr:colOff>165100</xdr:colOff>
      <xdr:row>35</xdr:row>
      <xdr:rowOff>109575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126102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8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142849</xdr:rowOff>
    </xdr:from>
    <xdr:to>
      <xdr:col>6</xdr:col>
      <xdr:colOff>38100</xdr:colOff>
      <xdr:row>35</xdr:row>
      <xdr:rowOff>72999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7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89526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4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100468</xdr:rowOff>
    </xdr:from>
    <xdr:to>
      <xdr:col>24</xdr:col>
      <xdr:colOff>62865</xdr:colOff>
      <xdr:row>58</xdr:row>
      <xdr:rowOff>26739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358768"/>
          <a:ext cx="1270" cy="61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30566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7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26739</xdr:rowOff>
    </xdr:from>
    <xdr:to>
      <xdr:col>24</xdr:col>
      <xdr:colOff>152400</xdr:colOff>
      <xdr:row>58</xdr:row>
      <xdr:rowOff>26739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47145</xdr:rowOff>
    </xdr:from>
    <xdr:ext cx="534377"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13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100468</xdr:rowOff>
    </xdr:from>
    <xdr:to>
      <xdr:col>24</xdr:col>
      <xdr:colOff>152400</xdr:colOff>
      <xdr:row>54</xdr:row>
      <xdr:rowOff>100468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35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1440</xdr:rowOff>
    </xdr:from>
    <xdr:to>
      <xdr:col>24</xdr:col>
      <xdr:colOff>63500</xdr:colOff>
      <xdr:row>57</xdr:row>
      <xdr:rowOff>39105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774090"/>
          <a:ext cx="838200" cy="3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111276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41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88399</xdr:rowOff>
    </xdr:from>
    <xdr:to>
      <xdr:col>24</xdr:col>
      <xdr:colOff>114300</xdr:colOff>
      <xdr:row>57</xdr:row>
      <xdr:rowOff>18549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8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1440</xdr:rowOff>
    </xdr:from>
    <xdr:to>
      <xdr:col>19</xdr:col>
      <xdr:colOff>177800</xdr:colOff>
      <xdr:row>57</xdr:row>
      <xdr:rowOff>110439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774090"/>
          <a:ext cx="889000" cy="10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64484</xdr:rowOff>
    </xdr:from>
    <xdr:to>
      <xdr:col>20</xdr:col>
      <xdr:colOff>38100</xdr:colOff>
      <xdr:row>56</xdr:row>
      <xdr:rowOff>166084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11161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4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45266</xdr:rowOff>
    </xdr:from>
    <xdr:to>
      <xdr:col>15</xdr:col>
      <xdr:colOff>50800</xdr:colOff>
      <xdr:row>57</xdr:row>
      <xdr:rowOff>110439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8789216"/>
          <a:ext cx="889000" cy="109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46783</xdr:rowOff>
    </xdr:from>
    <xdr:to>
      <xdr:col>15</xdr:col>
      <xdr:colOff>101600</xdr:colOff>
      <xdr:row>56</xdr:row>
      <xdr:rowOff>148383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164910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42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45266</xdr:rowOff>
    </xdr:from>
    <xdr:to>
      <xdr:col>10</xdr:col>
      <xdr:colOff>114300</xdr:colOff>
      <xdr:row>57</xdr:row>
      <xdr:rowOff>18248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8789216"/>
          <a:ext cx="889000" cy="100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58954</xdr:rowOff>
    </xdr:from>
    <xdr:to>
      <xdr:col>10</xdr:col>
      <xdr:colOff>165100</xdr:colOff>
      <xdr:row>50</xdr:row>
      <xdr:rowOff>160554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5631</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840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137407</xdr:rowOff>
    </xdr:from>
    <xdr:to>
      <xdr:col>6</xdr:col>
      <xdr:colOff>38100</xdr:colOff>
      <xdr:row>57</xdr:row>
      <xdr:rowOff>67557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84084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1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159755</xdr:rowOff>
    </xdr:from>
    <xdr:to>
      <xdr:col>24</xdr:col>
      <xdr:colOff>114300</xdr:colOff>
      <xdr:row>57</xdr:row>
      <xdr:rowOff>89905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6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138182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3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122090</xdr:rowOff>
    </xdr:from>
    <xdr:to>
      <xdr:col>20</xdr:col>
      <xdr:colOff>38100</xdr:colOff>
      <xdr:row>57</xdr:row>
      <xdr:rowOff>52240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2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43367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1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59639</xdr:rowOff>
    </xdr:from>
    <xdr:to>
      <xdr:col>15</xdr:col>
      <xdr:colOff>101600</xdr:colOff>
      <xdr:row>57</xdr:row>
      <xdr:rowOff>161239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3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152366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2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165916</xdr:rowOff>
    </xdr:from>
    <xdr:to>
      <xdr:col>10</xdr:col>
      <xdr:colOff>165100</xdr:colOff>
      <xdr:row>51</xdr:row>
      <xdr:rowOff>96066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873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87193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883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138898</xdr:rowOff>
    </xdr:from>
    <xdr:to>
      <xdr:col>6</xdr:col>
      <xdr:colOff>38100</xdr:colOff>
      <xdr:row>57</xdr:row>
      <xdr:rowOff>69048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4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60175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83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148984</xdr:rowOff>
    </xdr:from>
    <xdr:to>
      <xdr:col>24</xdr:col>
      <xdr:colOff>62865</xdr:colOff>
      <xdr:row>79</xdr:row>
      <xdr:rowOff>9564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9034"/>
          <a:ext cx="1270" cy="157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13391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5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9564</xdr:rowOff>
    </xdr:from>
    <xdr:to>
      <xdr:col>24</xdr:col>
      <xdr:colOff>152400</xdr:colOff>
      <xdr:row>79</xdr:row>
      <xdr:rowOff>9564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95661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5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148984</xdr:rowOff>
    </xdr:from>
    <xdr:to>
      <xdr:col>24</xdr:col>
      <xdr:colOff>152400</xdr:colOff>
      <xdr:row>69</xdr:row>
      <xdr:rowOff>148984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147269</xdr:rowOff>
    </xdr:from>
    <xdr:to>
      <xdr:col>24</xdr:col>
      <xdr:colOff>63500</xdr:colOff>
      <xdr:row>74</xdr:row>
      <xdr:rowOff>71895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663119"/>
          <a:ext cx="838200" cy="9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54691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134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76264</xdr:rowOff>
    </xdr:from>
    <xdr:to>
      <xdr:col>24</xdr:col>
      <xdr:colOff>114300</xdr:colOff>
      <xdr:row>76</xdr:row>
      <xdr:rowOff>6414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60554</xdr:rowOff>
    </xdr:from>
    <xdr:to>
      <xdr:col>19</xdr:col>
      <xdr:colOff>177800</xdr:colOff>
      <xdr:row>74</xdr:row>
      <xdr:rowOff>71895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747854"/>
          <a:ext cx="889000" cy="1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34810</xdr:rowOff>
    </xdr:from>
    <xdr:to>
      <xdr:col>20</xdr:col>
      <xdr:colOff>38100</xdr:colOff>
      <xdr:row>76</xdr:row>
      <xdr:rowOff>136410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6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127537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57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60554</xdr:rowOff>
    </xdr:from>
    <xdr:to>
      <xdr:col>15</xdr:col>
      <xdr:colOff>50800</xdr:colOff>
      <xdr:row>76</xdr:row>
      <xdr:rowOff>14770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747854"/>
          <a:ext cx="889000" cy="29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133032</xdr:rowOff>
    </xdr:from>
    <xdr:to>
      <xdr:col>15</xdr:col>
      <xdr:colOff>101600</xdr:colOff>
      <xdr:row>76</xdr:row>
      <xdr:rowOff>63182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9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54309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8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14770</xdr:rowOff>
    </xdr:from>
    <xdr:to>
      <xdr:col>10</xdr:col>
      <xdr:colOff>114300</xdr:colOff>
      <xdr:row>76</xdr:row>
      <xdr:rowOff>94462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44970"/>
          <a:ext cx="889000" cy="7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112992</xdr:rowOff>
    </xdr:from>
    <xdr:to>
      <xdr:col>10</xdr:col>
      <xdr:colOff>165100</xdr:colOff>
      <xdr:row>78</xdr:row>
      <xdr:rowOff>43142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34269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0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45935</xdr:rowOff>
    </xdr:from>
    <xdr:to>
      <xdr:col>6</xdr:col>
      <xdr:colOff>38100</xdr:colOff>
      <xdr:row>78</xdr:row>
      <xdr:rowOff>147535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41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138662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51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96469</xdr:rowOff>
    </xdr:from>
    <xdr:to>
      <xdr:col>24</xdr:col>
      <xdr:colOff>114300</xdr:colOff>
      <xdr:row>74</xdr:row>
      <xdr:rowOff>26619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61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119346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463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21095</xdr:rowOff>
    </xdr:from>
    <xdr:to>
      <xdr:col>20</xdr:col>
      <xdr:colOff>38100</xdr:colOff>
      <xdr:row>74</xdr:row>
      <xdr:rowOff>122695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139222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483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9754</xdr:rowOff>
    </xdr:from>
    <xdr:to>
      <xdr:col>15</xdr:col>
      <xdr:colOff>101600</xdr:colOff>
      <xdr:row>74</xdr:row>
      <xdr:rowOff>111354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69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127881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472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135420</xdr:rowOff>
    </xdr:from>
    <xdr:to>
      <xdr:col>10</xdr:col>
      <xdr:colOff>165100</xdr:colOff>
      <xdr:row>76</xdr:row>
      <xdr:rowOff>65571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941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82097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6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43662</xdr:rowOff>
    </xdr:from>
    <xdr:to>
      <xdr:col>6</xdr:col>
      <xdr:colOff>38100</xdr:colOff>
      <xdr:row>76</xdr:row>
      <xdr:rowOff>145262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7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161789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49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171084</xdr:rowOff>
    </xdr:from>
    <xdr:to>
      <xdr:col>24</xdr:col>
      <xdr:colOff>62865</xdr:colOff>
      <xdr:row>98</xdr:row>
      <xdr:rowOff>96887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01584"/>
          <a:ext cx="1270" cy="129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100714</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0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96887</xdr:rowOff>
    </xdr:from>
    <xdr:to>
      <xdr:col>24</xdr:col>
      <xdr:colOff>152400</xdr:colOff>
      <xdr:row>98</xdr:row>
      <xdr:rowOff>96887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9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117761</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7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171084</xdr:rowOff>
    </xdr:from>
    <xdr:to>
      <xdr:col>24</xdr:col>
      <xdr:colOff>152400</xdr:colOff>
      <xdr:row>90</xdr:row>
      <xdr:rowOff>171084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01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41729</xdr:rowOff>
    </xdr:from>
    <xdr:to>
      <xdr:col>24</xdr:col>
      <xdr:colOff>63500</xdr:colOff>
      <xdr:row>97</xdr:row>
      <xdr:rowOff>5806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500929"/>
          <a:ext cx="838200" cy="13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171311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287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148434</xdr:rowOff>
    </xdr:from>
    <xdr:to>
      <xdr:col>24</xdr:col>
      <xdr:colOff>114300</xdr:colOff>
      <xdr:row>96</xdr:row>
      <xdr:rowOff>78584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43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131144</xdr:rowOff>
    </xdr:from>
    <xdr:to>
      <xdr:col>19</xdr:col>
      <xdr:colOff>177800</xdr:colOff>
      <xdr:row>96</xdr:row>
      <xdr:rowOff>41729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418894"/>
          <a:ext cx="889000" cy="8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156141</xdr:rowOff>
    </xdr:from>
    <xdr:to>
      <xdr:col>20</xdr:col>
      <xdr:colOff>38100</xdr:colOff>
      <xdr:row>95</xdr:row>
      <xdr:rowOff>86291</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7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102818</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04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131144</xdr:rowOff>
    </xdr:from>
    <xdr:to>
      <xdr:col>15</xdr:col>
      <xdr:colOff>50800</xdr:colOff>
      <xdr:row>98</xdr:row>
      <xdr:rowOff>90421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418894"/>
          <a:ext cx="889000" cy="47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170511</xdr:rowOff>
    </xdr:from>
    <xdr:to>
      <xdr:col>15</xdr:col>
      <xdr:colOff>101600</xdr:colOff>
      <xdr:row>95</xdr:row>
      <xdr:rowOff>100661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117188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06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90421</xdr:rowOff>
    </xdr:from>
    <xdr:to>
      <xdr:col>10</xdr:col>
      <xdr:colOff>114300</xdr:colOff>
      <xdr:row>98</xdr:row>
      <xdr:rowOff>138100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92521"/>
          <a:ext cx="889000" cy="4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1378</xdr:rowOff>
    </xdr:from>
    <xdr:to>
      <xdr:col>10</xdr:col>
      <xdr:colOff>165100</xdr:colOff>
      <xdr:row>97</xdr:row>
      <xdr:rowOff>102978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3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119505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0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39164</xdr:rowOff>
    </xdr:from>
    <xdr:to>
      <xdr:col>6</xdr:col>
      <xdr:colOff>38100</xdr:colOff>
      <xdr:row>97</xdr:row>
      <xdr:rowOff>140764</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6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157291</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44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126456</xdr:rowOff>
    </xdr:from>
    <xdr:to>
      <xdr:col>24</xdr:col>
      <xdr:colOff>114300</xdr:colOff>
      <xdr:row>97</xdr:row>
      <xdr:rowOff>56606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8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104883</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162379</xdr:rowOff>
    </xdr:from>
    <xdr:to>
      <xdr:col>20</xdr:col>
      <xdr:colOff>38100</xdr:colOff>
      <xdr:row>96</xdr:row>
      <xdr:rowOff>92529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45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83656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54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80344</xdr:rowOff>
    </xdr:from>
    <xdr:to>
      <xdr:col>15</xdr:col>
      <xdr:colOff>101600</xdr:colOff>
      <xdr:row>96</xdr:row>
      <xdr:rowOff>10494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36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1621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46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39621</xdr:rowOff>
    </xdr:from>
    <xdr:to>
      <xdr:col>10</xdr:col>
      <xdr:colOff>165100</xdr:colOff>
      <xdr:row>98</xdr:row>
      <xdr:rowOff>141221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4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132348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3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87300</xdr:rowOff>
    </xdr:from>
    <xdr:to>
      <xdr:col>6</xdr:col>
      <xdr:colOff>38100</xdr:colOff>
      <xdr:row>99</xdr:row>
      <xdr:rowOff>17450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8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8577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88646</xdr:rowOff>
    </xdr:from>
    <xdr:to>
      <xdr:col>54</xdr:col>
      <xdr:colOff>189865</xdr:colOff>
      <xdr:row>39</xdr:row>
      <xdr:rowOff>43688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03596"/>
          <a:ext cx="1270" cy="132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35323</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7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88646</xdr:rowOff>
    </xdr:from>
    <xdr:to>
      <xdr:col>55</xdr:col>
      <xdr:colOff>88900</xdr:colOff>
      <xdr:row>31</xdr:row>
      <xdr:rowOff>88646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0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71120</xdr:rowOff>
    </xdr:from>
    <xdr:to>
      <xdr:col>55</xdr:col>
      <xdr:colOff>0</xdr:colOff>
      <xdr:row>35</xdr:row>
      <xdr:rowOff>80645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07187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3700</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473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25273</xdr:rowOff>
    </xdr:from>
    <xdr:to>
      <xdr:col>55</xdr:col>
      <xdr:colOff>50800</xdr:colOff>
      <xdr:row>37</xdr:row>
      <xdr:rowOff>126873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6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61595</xdr:rowOff>
    </xdr:from>
    <xdr:to>
      <xdr:col>50</xdr:col>
      <xdr:colOff>114300</xdr:colOff>
      <xdr:row>35</xdr:row>
      <xdr:rowOff>80645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06234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26416</xdr:rowOff>
    </xdr:from>
    <xdr:to>
      <xdr:col>50</xdr:col>
      <xdr:colOff>165100</xdr:colOff>
      <xdr:row>37</xdr:row>
      <xdr:rowOff>128016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119143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462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60833</xdr:rowOff>
    </xdr:from>
    <xdr:to>
      <xdr:col>45</xdr:col>
      <xdr:colOff>177800</xdr:colOff>
      <xdr:row>35</xdr:row>
      <xdr:rowOff>61595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06158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20320</xdr:rowOff>
    </xdr:from>
    <xdr:to>
      <xdr:col>46</xdr:col>
      <xdr:colOff>38100</xdr:colOff>
      <xdr:row>37</xdr:row>
      <xdr:rowOff>121920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113047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45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56642</xdr:rowOff>
    </xdr:from>
    <xdr:to>
      <xdr:col>41</xdr:col>
      <xdr:colOff>50800</xdr:colOff>
      <xdr:row>35</xdr:row>
      <xdr:rowOff>60833</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05739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27178</xdr:rowOff>
    </xdr:from>
    <xdr:to>
      <xdr:col>41</xdr:col>
      <xdr:colOff>101600</xdr:colOff>
      <xdr:row>37</xdr:row>
      <xdr:rowOff>128778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119905</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46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159766</xdr:rowOff>
    </xdr:from>
    <xdr:to>
      <xdr:col>36</xdr:col>
      <xdr:colOff>165100</xdr:colOff>
      <xdr:row>37</xdr:row>
      <xdr:rowOff>89916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81043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20320</xdr:rowOff>
    </xdr:from>
    <xdr:to>
      <xdr:col>55</xdr:col>
      <xdr:colOff>50800</xdr:colOff>
      <xdr:row>35</xdr:row>
      <xdr:rowOff>121920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0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43197</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587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29845</xdr:rowOff>
    </xdr:from>
    <xdr:to>
      <xdr:col>50</xdr:col>
      <xdr:colOff>165100</xdr:colOff>
      <xdr:row>35</xdr:row>
      <xdr:rowOff>131445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03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147972</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58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10795</xdr:rowOff>
    </xdr:from>
    <xdr:to>
      <xdr:col>46</xdr:col>
      <xdr:colOff>38100</xdr:colOff>
      <xdr:row>35</xdr:row>
      <xdr:rowOff>112395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01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128922</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578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10033</xdr:rowOff>
    </xdr:from>
    <xdr:to>
      <xdr:col>41</xdr:col>
      <xdr:colOff>101600</xdr:colOff>
      <xdr:row>35</xdr:row>
      <xdr:rowOff>111633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01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128160</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578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5842</xdr:rowOff>
    </xdr:from>
    <xdr:to>
      <xdr:col>36</xdr:col>
      <xdr:colOff>165100</xdr:colOff>
      <xdr:row>35</xdr:row>
      <xdr:rowOff>107442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00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123969</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578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124689</xdr:rowOff>
    </xdr:from>
    <xdr:to>
      <xdr:col>54</xdr:col>
      <xdr:colOff>189865</xdr:colOff>
      <xdr:row>59</xdr:row>
      <xdr:rowOff>41402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97189"/>
          <a:ext cx="1270" cy="1459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45229</xdr:rowOff>
    </xdr:from>
    <xdr:ext cx="313932"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60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41402</xdr:rowOff>
    </xdr:from>
    <xdr:to>
      <xdr:col>55</xdr:col>
      <xdr:colOff>88900</xdr:colOff>
      <xdr:row>59</xdr:row>
      <xdr:rowOff>41402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56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71366</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7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124689</xdr:rowOff>
    </xdr:from>
    <xdr:to>
      <xdr:col>55</xdr:col>
      <xdr:colOff>88900</xdr:colOff>
      <xdr:row>50</xdr:row>
      <xdr:rowOff>124689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9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169799</xdr:rowOff>
    </xdr:from>
    <xdr:to>
      <xdr:col>55</xdr:col>
      <xdr:colOff>0</xdr:colOff>
      <xdr:row>59</xdr:row>
      <xdr:rowOff>6731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10113899"/>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159402</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760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136525</xdr:rowOff>
    </xdr:from>
    <xdr:to>
      <xdr:col>55</xdr:col>
      <xdr:colOff>50800</xdr:colOff>
      <xdr:row>58</xdr:row>
      <xdr:rowOff>66675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169799</xdr:rowOff>
    </xdr:from>
    <xdr:to>
      <xdr:col>50</xdr:col>
      <xdr:colOff>114300</xdr:colOff>
      <xdr:row>59</xdr:row>
      <xdr:rowOff>14656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10113899"/>
          <a:ext cx="8890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133553</xdr:rowOff>
    </xdr:from>
    <xdr:to>
      <xdr:col>50</xdr:col>
      <xdr:colOff>165100</xdr:colOff>
      <xdr:row>58</xdr:row>
      <xdr:rowOff>63703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90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80230</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428" y="968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13894</xdr:rowOff>
    </xdr:from>
    <xdr:to>
      <xdr:col>45</xdr:col>
      <xdr:colOff>177800</xdr:colOff>
      <xdr:row>59</xdr:row>
      <xdr:rowOff>14656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1012944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140412</xdr:rowOff>
    </xdr:from>
    <xdr:to>
      <xdr:col>46</xdr:col>
      <xdr:colOff>38100</xdr:colOff>
      <xdr:row>58</xdr:row>
      <xdr:rowOff>70562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91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87089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968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170409</xdr:rowOff>
    </xdr:from>
    <xdr:to>
      <xdr:col>41</xdr:col>
      <xdr:colOff>50800</xdr:colOff>
      <xdr:row>59</xdr:row>
      <xdr:rowOff>13894</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10114509"/>
          <a:ext cx="8890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129362</xdr:rowOff>
    </xdr:from>
    <xdr:to>
      <xdr:col>41</xdr:col>
      <xdr:colOff>101600</xdr:colOff>
      <xdr:row>58</xdr:row>
      <xdr:rowOff>59512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9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76039</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967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135687</xdr:rowOff>
    </xdr:from>
    <xdr:to>
      <xdr:col>36</xdr:col>
      <xdr:colOff>165100</xdr:colOff>
      <xdr:row>58</xdr:row>
      <xdr:rowOff>65837</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82364</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9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127381</xdr:rowOff>
    </xdr:from>
    <xdr:to>
      <xdr:col>55</xdr:col>
      <xdr:colOff>50800</xdr:colOff>
      <xdr:row>59</xdr:row>
      <xdr:rowOff>57531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1007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42308</xdr:rowOff>
    </xdr:from>
    <xdr:ext cx="378565"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986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118999</xdr:rowOff>
    </xdr:from>
    <xdr:to>
      <xdr:col>50</xdr:col>
      <xdr:colOff>165100</xdr:colOff>
      <xdr:row>59</xdr:row>
      <xdr:rowOff>49149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1006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40276</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50017" y="10155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135306</xdr:rowOff>
    </xdr:from>
    <xdr:to>
      <xdr:col>46</xdr:col>
      <xdr:colOff>38100</xdr:colOff>
      <xdr:row>59</xdr:row>
      <xdr:rowOff>65456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100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56583</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61017" y="10172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134544</xdr:rowOff>
    </xdr:from>
    <xdr:to>
      <xdr:col>41</xdr:col>
      <xdr:colOff>101600</xdr:colOff>
      <xdr:row>59</xdr:row>
      <xdr:rowOff>64694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1007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55821</xdr:rowOff>
    </xdr:from>
    <xdr:ext cx="378565"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72017" y="10171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119609</xdr:rowOff>
    </xdr:from>
    <xdr:to>
      <xdr:col>36</xdr:col>
      <xdr:colOff>165100</xdr:colOff>
      <xdr:row>59</xdr:row>
      <xdr:rowOff>49759</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1006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40886</xdr:rowOff>
    </xdr:from>
    <xdr:ext cx="378565"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83017" y="10156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15753</xdr:rowOff>
    </xdr:from>
    <xdr:to>
      <xdr:col>54</xdr:col>
      <xdr:colOff>189865</xdr:colOff>
      <xdr:row>78</xdr:row>
      <xdr:rowOff>81910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360153"/>
          <a:ext cx="1270" cy="1094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85737</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45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81910</xdr:rowOff>
    </xdr:from>
    <xdr:to>
      <xdr:col>55</xdr:col>
      <xdr:colOff>88900</xdr:colOff>
      <xdr:row>78</xdr:row>
      <xdr:rowOff>81910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45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133880</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13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15753</xdr:rowOff>
    </xdr:from>
    <xdr:to>
      <xdr:col>55</xdr:col>
      <xdr:colOff>88900</xdr:colOff>
      <xdr:row>72</xdr:row>
      <xdr:rowOff>15753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36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150261</xdr:rowOff>
    </xdr:from>
    <xdr:to>
      <xdr:col>55</xdr:col>
      <xdr:colOff>0</xdr:colOff>
      <xdr:row>78</xdr:row>
      <xdr:rowOff>32486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351911"/>
          <a:ext cx="838200" cy="5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3008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33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151581</xdr:rowOff>
    </xdr:from>
    <xdr:to>
      <xdr:col>55</xdr:col>
      <xdr:colOff>50800</xdr:colOff>
      <xdr:row>77</xdr:row>
      <xdr:rowOff>81731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8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150261</xdr:rowOff>
    </xdr:from>
    <xdr:to>
      <xdr:col>50</xdr:col>
      <xdr:colOff>114300</xdr:colOff>
      <xdr:row>77</xdr:row>
      <xdr:rowOff>157393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351911"/>
          <a:ext cx="8890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107279</xdr:rowOff>
    </xdr:from>
    <xdr:to>
      <xdr:col>50</xdr:col>
      <xdr:colOff>165100</xdr:colOff>
      <xdr:row>77</xdr:row>
      <xdr:rowOff>37429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53956</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1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157393</xdr:rowOff>
    </xdr:from>
    <xdr:to>
      <xdr:col>45</xdr:col>
      <xdr:colOff>177800</xdr:colOff>
      <xdr:row>77</xdr:row>
      <xdr:rowOff>167407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359043"/>
          <a:ext cx="889000" cy="1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110389</xdr:rowOff>
    </xdr:from>
    <xdr:to>
      <xdr:col>46</xdr:col>
      <xdr:colOff>38100</xdr:colOff>
      <xdr:row>77</xdr:row>
      <xdr:rowOff>40539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57066</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15428" y="129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167407</xdr:rowOff>
    </xdr:from>
    <xdr:to>
      <xdr:col>41</xdr:col>
      <xdr:colOff>50800</xdr:colOff>
      <xdr:row>78</xdr:row>
      <xdr:rowOff>94255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69057"/>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30790</xdr:rowOff>
    </xdr:from>
    <xdr:to>
      <xdr:col>41</xdr:col>
      <xdr:colOff>101600</xdr:colOff>
      <xdr:row>76</xdr:row>
      <xdr:rowOff>132390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148917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28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6787</xdr:rowOff>
    </xdr:from>
    <xdr:to>
      <xdr:col>36</xdr:col>
      <xdr:colOff>165100</xdr:colOff>
      <xdr:row>77</xdr:row>
      <xdr:rowOff>108387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124914</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153136</xdr:rowOff>
    </xdr:from>
    <xdr:to>
      <xdr:col>55</xdr:col>
      <xdr:colOff>50800</xdr:colOff>
      <xdr:row>78</xdr:row>
      <xdr:rowOff>83286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68063</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6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99461</xdr:rowOff>
    </xdr:from>
    <xdr:to>
      <xdr:col>50</xdr:col>
      <xdr:colOff>165100</xdr:colOff>
      <xdr:row>78</xdr:row>
      <xdr:rowOff>29611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0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20738</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39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106593</xdr:rowOff>
    </xdr:from>
    <xdr:to>
      <xdr:col>46</xdr:col>
      <xdr:colOff>38100</xdr:colOff>
      <xdr:row>78</xdr:row>
      <xdr:rowOff>36743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0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27870</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400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116607</xdr:rowOff>
    </xdr:from>
    <xdr:to>
      <xdr:col>41</xdr:col>
      <xdr:colOff>101600</xdr:colOff>
      <xdr:row>78</xdr:row>
      <xdr:rowOff>46757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1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37884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41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43455</xdr:rowOff>
    </xdr:from>
    <xdr:to>
      <xdr:col>36</xdr:col>
      <xdr:colOff>165100</xdr:colOff>
      <xdr:row>78</xdr:row>
      <xdr:rowOff>145055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1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136182</xdr:rowOff>
    </xdr:from>
    <xdr:ext cx="378565"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83017" y="13509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149130</xdr:rowOff>
    </xdr:from>
    <xdr:to>
      <xdr:col>54</xdr:col>
      <xdr:colOff>189865</xdr:colOff>
      <xdr:row>97</xdr:row>
      <xdr:rowOff>9989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51080"/>
          <a:ext cx="1270" cy="889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13816</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6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9989</xdr:rowOff>
    </xdr:from>
    <xdr:to>
      <xdr:col>55</xdr:col>
      <xdr:colOff>88900</xdr:colOff>
      <xdr:row>97</xdr:row>
      <xdr:rowOff>9989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6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95807</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2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149130</xdr:rowOff>
    </xdr:from>
    <xdr:to>
      <xdr:col>55</xdr:col>
      <xdr:colOff>88900</xdr:colOff>
      <xdr:row>91</xdr:row>
      <xdr:rowOff>149130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5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151434</xdr:rowOff>
    </xdr:from>
    <xdr:to>
      <xdr:col>55</xdr:col>
      <xdr:colOff>0</xdr:colOff>
      <xdr:row>95</xdr:row>
      <xdr:rowOff>155017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439184"/>
          <a:ext cx="838200" cy="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27767</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144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4890</xdr:rowOff>
    </xdr:from>
    <xdr:to>
      <xdr:col>55</xdr:col>
      <xdr:colOff>50800</xdr:colOff>
      <xdr:row>95</xdr:row>
      <xdr:rowOff>106490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2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151434</xdr:rowOff>
    </xdr:from>
    <xdr:to>
      <xdr:col>50</xdr:col>
      <xdr:colOff>114300</xdr:colOff>
      <xdr:row>96</xdr:row>
      <xdr:rowOff>157741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439184"/>
          <a:ext cx="889000" cy="17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28111</xdr:rowOff>
    </xdr:from>
    <xdr:to>
      <xdr:col>50</xdr:col>
      <xdr:colOff>165100</xdr:colOff>
      <xdr:row>95</xdr:row>
      <xdr:rowOff>129711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1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146238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09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146196</xdr:rowOff>
    </xdr:from>
    <xdr:to>
      <xdr:col>45</xdr:col>
      <xdr:colOff>177800</xdr:colOff>
      <xdr:row>96</xdr:row>
      <xdr:rowOff>157741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433946"/>
          <a:ext cx="889000" cy="18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58325</xdr:rowOff>
    </xdr:from>
    <xdr:to>
      <xdr:col>46</xdr:col>
      <xdr:colOff>38100</xdr:colOff>
      <xdr:row>95</xdr:row>
      <xdr:rowOff>159925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4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5002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12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146196</xdr:rowOff>
    </xdr:from>
    <xdr:to>
      <xdr:col>41</xdr:col>
      <xdr:colOff>50800</xdr:colOff>
      <xdr:row>97</xdr:row>
      <xdr:rowOff>119926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433946"/>
          <a:ext cx="889000" cy="31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19577</xdr:rowOff>
    </xdr:from>
    <xdr:to>
      <xdr:col>41</xdr:col>
      <xdr:colOff>101600</xdr:colOff>
      <xdr:row>95</xdr:row>
      <xdr:rowOff>121177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30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137704</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08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51657</xdr:rowOff>
    </xdr:from>
    <xdr:to>
      <xdr:col>36</xdr:col>
      <xdr:colOff>165100</xdr:colOff>
      <xdr:row>95</xdr:row>
      <xdr:rowOff>153257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3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169784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11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104217</xdr:rowOff>
    </xdr:from>
    <xdr:to>
      <xdr:col>55</xdr:col>
      <xdr:colOff>50800</xdr:colOff>
      <xdr:row>96</xdr:row>
      <xdr:rowOff>34367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39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82644</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37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100634</xdr:rowOff>
    </xdr:from>
    <xdr:to>
      <xdr:col>50</xdr:col>
      <xdr:colOff>165100</xdr:colOff>
      <xdr:row>96</xdr:row>
      <xdr:rowOff>30784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38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21911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48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106941</xdr:rowOff>
    </xdr:from>
    <xdr:to>
      <xdr:col>46</xdr:col>
      <xdr:colOff>38100</xdr:colOff>
      <xdr:row>97</xdr:row>
      <xdr:rowOff>37091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56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28218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65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95396</xdr:rowOff>
    </xdr:from>
    <xdr:to>
      <xdr:col>41</xdr:col>
      <xdr:colOff>101600</xdr:colOff>
      <xdr:row>96</xdr:row>
      <xdr:rowOff>25546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38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16673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47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69126</xdr:rowOff>
    </xdr:from>
    <xdr:to>
      <xdr:col>36</xdr:col>
      <xdr:colOff>165100</xdr:colOff>
      <xdr:row>97</xdr:row>
      <xdr:rowOff>170726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69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161853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79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12781</xdr:rowOff>
    </xdr:from>
    <xdr:to>
      <xdr:col>85</xdr:col>
      <xdr:colOff>126364</xdr:colOff>
      <xdr:row>39</xdr:row>
      <xdr:rowOff>49449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56281"/>
          <a:ext cx="1269" cy="157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53276</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3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49449</xdr:rowOff>
    </xdr:from>
    <xdr:to>
      <xdr:col>86</xdr:col>
      <xdr:colOff>25400</xdr:colOff>
      <xdr:row>39</xdr:row>
      <xdr:rowOff>49449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3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130908</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3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12781</xdr:rowOff>
    </xdr:from>
    <xdr:to>
      <xdr:col>86</xdr:col>
      <xdr:colOff>25400</xdr:colOff>
      <xdr:row>30</xdr:row>
      <xdr:rowOff>12781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5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102027</xdr:rowOff>
    </xdr:from>
    <xdr:to>
      <xdr:col>85</xdr:col>
      <xdr:colOff>127000</xdr:colOff>
      <xdr:row>38</xdr:row>
      <xdr:rowOff>3728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445677"/>
          <a:ext cx="838200" cy="7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154205</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54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131328</xdr:rowOff>
    </xdr:from>
    <xdr:to>
      <xdr:col>85</xdr:col>
      <xdr:colOff>177800</xdr:colOff>
      <xdr:row>37</xdr:row>
      <xdr:rowOff>61478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0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136774</xdr:rowOff>
    </xdr:from>
    <xdr:to>
      <xdr:col>81</xdr:col>
      <xdr:colOff>50800</xdr:colOff>
      <xdr:row>38</xdr:row>
      <xdr:rowOff>3728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480424"/>
          <a:ext cx="889000" cy="3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2124</xdr:rowOff>
    </xdr:from>
    <xdr:to>
      <xdr:col>81</xdr:col>
      <xdr:colOff>101600</xdr:colOff>
      <xdr:row>37</xdr:row>
      <xdr:rowOff>103724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120251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2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136774</xdr:rowOff>
    </xdr:from>
    <xdr:to>
      <xdr:col>76</xdr:col>
      <xdr:colOff>114300</xdr:colOff>
      <xdr:row>37</xdr:row>
      <xdr:rowOff>143723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480424"/>
          <a:ext cx="889000" cy="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2124</xdr:rowOff>
    </xdr:from>
    <xdr:to>
      <xdr:col>76</xdr:col>
      <xdr:colOff>165100</xdr:colOff>
      <xdr:row>37</xdr:row>
      <xdr:rowOff>103724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120251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2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143723</xdr:rowOff>
    </xdr:from>
    <xdr:to>
      <xdr:col>71</xdr:col>
      <xdr:colOff>177800</xdr:colOff>
      <xdr:row>38</xdr:row>
      <xdr:rowOff>15891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87373"/>
          <a:ext cx="889000" cy="4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126024</xdr:rowOff>
    </xdr:from>
    <xdr:to>
      <xdr:col>72</xdr:col>
      <xdr:colOff>38100</xdr:colOff>
      <xdr:row>37</xdr:row>
      <xdr:rowOff>56174</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9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72701</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128676</xdr:rowOff>
    </xdr:from>
    <xdr:to>
      <xdr:col>67</xdr:col>
      <xdr:colOff>101600</xdr:colOff>
      <xdr:row>37</xdr:row>
      <xdr:rowOff>58826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75353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7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51227</xdr:rowOff>
    </xdr:from>
    <xdr:to>
      <xdr:col>85</xdr:col>
      <xdr:colOff>177800</xdr:colOff>
      <xdr:row>37</xdr:row>
      <xdr:rowOff>152827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9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29654</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7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124379</xdr:rowOff>
    </xdr:from>
    <xdr:to>
      <xdr:col>81</xdr:col>
      <xdr:colOff>101600</xdr:colOff>
      <xdr:row>38</xdr:row>
      <xdr:rowOff>54528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680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45655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6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85974</xdr:rowOff>
    </xdr:from>
    <xdr:to>
      <xdr:col>76</xdr:col>
      <xdr:colOff>165100</xdr:colOff>
      <xdr:row>38</xdr:row>
      <xdr:rowOff>16124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2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7251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2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92923</xdr:rowOff>
    </xdr:from>
    <xdr:to>
      <xdr:col>72</xdr:col>
      <xdr:colOff>38100</xdr:colOff>
      <xdr:row>38</xdr:row>
      <xdr:rowOff>23073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3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14200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2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136540</xdr:rowOff>
    </xdr:from>
    <xdr:to>
      <xdr:col>67</xdr:col>
      <xdr:colOff>101600</xdr:colOff>
      <xdr:row>38</xdr:row>
      <xdr:rowOff>66691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801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57818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7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63653</xdr:rowOff>
    </xdr:from>
    <xdr:to>
      <xdr:col>85</xdr:col>
      <xdr:colOff>126364</xdr:colOff>
      <xdr:row>58</xdr:row>
      <xdr:rowOff>73196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36153"/>
          <a:ext cx="1269" cy="138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77023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2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73196</xdr:rowOff>
    </xdr:from>
    <xdr:to>
      <xdr:col>86</xdr:col>
      <xdr:colOff>25400</xdr:colOff>
      <xdr:row>58</xdr:row>
      <xdr:rowOff>73196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1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10330</xdr:rowOff>
    </xdr:from>
    <xdr:ext cx="534377"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1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99,992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63653</xdr:rowOff>
    </xdr:from>
    <xdr:to>
      <xdr:col>86</xdr:col>
      <xdr:colOff>25400</xdr:colOff>
      <xdr:row>50</xdr:row>
      <xdr:rowOff>63653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3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15456</xdr:rowOff>
    </xdr:from>
    <xdr:to>
      <xdr:col>85</xdr:col>
      <xdr:colOff>127000</xdr:colOff>
      <xdr:row>57</xdr:row>
      <xdr:rowOff>45250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788106"/>
          <a:ext cx="838200" cy="2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168565</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26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5702</xdr:rowOff>
    </xdr:from>
    <xdr:to>
      <xdr:col>81</xdr:col>
      <xdr:colOff>50800</xdr:colOff>
      <xdr:row>57</xdr:row>
      <xdr:rowOff>15456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778352"/>
          <a:ext cx="8890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16377</xdr:rowOff>
    </xdr:from>
    <xdr:to>
      <xdr:col>81</xdr:col>
      <xdr:colOff>101600</xdr:colOff>
      <xdr:row>56</xdr:row>
      <xdr:rowOff>117977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134504</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39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148330</xdr:rowOff>
    </xdr:from>
    <xdr:to>
      <xdr:col>76</xdr:col>
      <xdr:colOff>114300</xdr:colOff>
      <xdr:row>57</xdr:row>
      <xdr:rowOff>5702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406630"/>
          <a:ext cx="889000" cy="37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146221</xdr:rowOff>
    </xdr:from>
    <xdr:to>
      <xdr:col>76</xdr:col>
      <xdr:colOff>165100</xdr:colOff>
      <xdr:row>56</xdr:row>
      <xdr:rowOff>76371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92898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3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148330</xdr:rowOff>
    </xdr:from>
    <xdr:to>
      <xdr:col>71</xdr:col>
      <xdr:colOff>177800</xdr:colOff>
      <xdr:row>57</xdr:row>
      <xdr:rowOff>54337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406630"/>
          <a:ext cx="889000" cy="42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153842</xdr:rowOff>
    </xdr:from>
    <xdr:to>
      <xdr:col>72</xdr:col>
      <xdr:colOff>38100</xdr:colOff>
      <xdr:row>56</xdr:row>
      <xdr:rowOff>83992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75119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7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119952</xdr:rowOff>
    </xdr:from>
    <xdr:to>
      <xdr:col>67</xdr:col>
      <xdr:colOff>101600</xdr:colOff>
      <xdr:row>57</xdr:row>
      <xdr:rowOff>50102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66629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49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165900</xdr:rowOff>
    </xdr:from>
    <xdr:to>
      <xdr:col>85</xdr:col>
      <xdr:colOff>177800</xdr:colOff>
      <xdr:row>57</xdr:row>
      <xdr:rowOff>96050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144327</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74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136106</xdr:rowOff>
    </xdr:from>
    <xdr:to>
      <xdr:col>81</xdr:col>
      <xdr:colOff>101600</xdr:colOff>
      <xdr:row>57</xdr:row>
      <xdr:rowOff>66256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57383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83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126352</xdr:rowOff>
    </xdr:from>
    <xdr:to>
      <xdr:col>76</xdr:col>
      <xdr:colOff>165100</xdr:colOff>
      <xdr:row>57</xdr:row>
      <xdr:rowOff>56502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72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47629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82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97530</xdr:rowOff>
    </xdr:from>
    <xdr:to>
      <xdr:col>72</xdr:col>
      <xdr:colOff>38100</xdr:colOff>
      <xdr:row>55</xdr:row>
      <xdr:rowOff>27680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35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44207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13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3537</xdr:rowOff>
    </xdr:from>
    <xdr:to>
      <xdr:col>67</xdr:col>
      <xdr:colOff>101600</xdr:colOff>
      <xdr:row>57</xdr:row>
      <xdr:rowOff>105137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77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96264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86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69291</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242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15968</xdr:rowOff>
    </xdr:from>
    <xdr:ext cx="469744"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01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69291</xdr:rowOff>
    </xdr:from>
    <xdr:to>
      <xdr:col>86</xdr:col>
      <xdr:colOff>25400</xdr:colOff>
      <xdr:row>71</xdr:row>
      <xdr:rowOff>69291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24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31996</xdr:rowOff>
    </xdr:from>
    <xdr:ext cx="378565"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336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9119</xdr:rowOff>
    </xdr:from>
    <xdr:to>
      <xdr:col>85</xdr:col>
      <xdr:colOff>177800</xdr:colOff>
      <xdr:row>78</xdr:row>
      <xdr:rowOff>110719</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8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52552</xdr:rowOff>
    </xdr:from>
    <xdr:to>
      <xdr:col>81</xdr:col>
      <xdr:colOff>101600</xdr:colOff>
      <xdr:row>78</xdr:row>
      <xdr:rowOff>154152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2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170679</xdr:rowOff>
    </xdr:from>
    <xdr:ext cx="378565"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2017" y="1320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60097</xdr:rowOff>
    </xdr:from>
    <xdr:to>
      <xdr:col>76</xdr:col>
      <xdr:colOff>165100</xdr:colOff>
      <xdr:row>78</xdr:row>
      <xdr:rowOff>161697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6774</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3017" y="13208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5004</xdr:rowOff>
    </xdr:from>
    <xdr:to>
      <xdr:col>72</xdr:col>
      <xdr:colOff>38100</xdr:colOff>
      <xdr:row>78</xdr:row>
      <xdr:rowOff>106604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7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123131</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4017" y="13153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27863</xdr:rowOff>
    </xdr:from>
    <xdr:to>
      <xdr:col>67</xdr:col>
      <xdr:colOff>101600</xdr:colOff>
      <xdr:row>78</xdr:row>
      <xdr:rowOff>129463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0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145990</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5017" y="13176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146310</xdr:rowOff>
    </xdr:from>
    <xdr:to>
      <xdr:col>85</xdr:col>
      <xdr:colOff>126364</xdr:colOff>
      <xdr:row>98</xdr:row>
      <xdr:rowOff>38906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76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42733</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4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38906</xdr:rowOff>
    </xdr:from>
    <xdr:to>
      <xdr:col>86</xdr:col>
      <xdr:colOff>25400</xdr:colOff>
      <xdr:row>98</xdr:row>
      <xdr:rowOff>38906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92987</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5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146310</xdr:rowOff>
    </xdr:from>
    <xdr:to>
      <xdr:col>86</xdr:col>
      <xdr:colOff>25400</xdr:colOff>
      <xdr:row>90</xdr:row>
      <xdr:rowOff>146310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7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118021</xdr:rowOff>
    </xdr:from>
    <xdr:to>
      <xdr:col>85</xdr:col>
      <xdr:colOff>127000</xdr:colOff>
      <xdr:row>96</xdr:row>
      <xdr:rowOff>122593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577221"/>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14927</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302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163500</xdr:rowOff>
    </xdr:from>
    <xdr:to>
      <xdr:col>85</xdr:col>
      <xdr:colOff>177800</xdr:colOff>
      <xdr:row>96</xdr:row>
      <xdr:rowOff>93650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4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118021</xdr:rowOff>
    </xdr:from>
    <xdr:to>
      <xdr:col>81</xdr:col>
      <xdr:colOff>50800</xdr:colOff>
      <xdr:row>96</xdr:row>
      <xdr:rowOff>119659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577221"/>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2890</xdr:rowOff>
    </xdr:from>
    <xdr:to>
      <xdr:col>81</xdr:col>
      <xdr:colOff>101600</xdr:colOff>
      <xdr:row>96</xdr:row>
      <xdr:rowOff>104490</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121017</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23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90208</xdr:rowOff>
    </xdr:from>
    <xdr:to>
      <xdr:col>76</xdr:col>
      <xdr:colOff>114300</xdr:colOff>
      <xdr:row>96</xdr:row>
      <xdr:rowOff>119659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549408"/>
          <a:ext cx="889000" cy="2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165443</xdr:rowOff>
    </xdr:from>
    <xdr:to>
      <xdr:col>76</xdr:col>
      <xdr:colOff>165100</xdr:colOff>
      <xdr:row>96</xdr:row>
      <xdr:rowOff>95593</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112120</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2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42163</xdr:rowOff>
    </xdr:from>
    <xdr:to>
      <xdr:col>71</xdr:col>
      <xdr:colOff>177800</xdr:colOff>
      <xdr:row>96</xdr:row>
      <xdr:rowOff>90208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501363"/>
          <a:ext cx="889000" cy="4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1194</xdr:rowOff>
    </xdr:from>
    <xdr:to>
      <xdr:col>72</xdr:col>
      <xdr:colOff>38100</xdr:colOff>
      <xdr:row>96</xdr:row>
      <xdr:rowOff>102794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119321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2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159804</xdr:rowOff>
    </xdr:from>
    <xdr:to>
      <xdr:col>67</xdr:col>
      <xdr:colOff>101600</xdr:colOff>
      <xdr:row>96</xdr:row>
      <xdr:rowOff>89954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106481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71793</xdr:rowOff>
    </xdr:from>
    <xdr:to>
      <xdr:col>85</xdr:col>
      <xdr:colOff>177800</xdr:colOff>
      <xdr:row>97</xdr:row>
      <xdr:rowOff>1943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53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50220</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50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67221</xdr:rowOff>
    </xdr:from>
    <xdr:to>
      <xdr:col>81</xdr:col>
      <xdr:colOff>101600</xdr:colOff>
      <xdr:row>96</xdr:row>
      <xdr:rowOff>168821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52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159948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61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68859</xdr:rowOff>
    </xdr:from>
    <xdr:to>
      <xdr:col>76</xdr:col>
      <xdr:colOff>165100</xdr:colOff>
      <xdr:row>96</xdr:row>
      <xdr:rowOff>170459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52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161586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62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39408</xdr:rowOff>
    </xdr:from>
    <xdr:to>
      <xdr:col>72</xdr:col>
      <xdr:colOff>38100</xdr:colOff>
      <xdr:row>96</xdr:row>
      <xdr:rowOff>141008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49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132135</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59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162813</xdr:rowOff>
    </xdr:from>
    <xdr:to>
      <xdr:col>67</xdr:col>
      <xdr:colOff>101600</xdr:colOff>
      <xdr:row>96</xdr:row>
      <xdr:rowOff>92963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45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84090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54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100076</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415026"/>
          <a:ext cx="1269"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46753</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100076</xdr:rowOff>
    </xdr:from>
    <xdr:to>
      <xdr:col>116</xdr:col>
      <xdr:colOff>152400</xdr:colOff>
      <xdr:row>31</xdr:row>
      <xdr:rowOff>100076</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59182</xdr:rowOff>
    </xdr:from>
    <xdr:to>
      <xdr:col>107</xdr:col>
      <xdr:colOff>101600</xdr:colOff>
      <xdr:row>38</xdr:row>
      <xdr:rowOff>160782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5859</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49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146812</xdr:rowOff>
    </xdr:from>
    <xdr:to>
      <xdr:col>102</xdr:col>
      <xdr:colOff>165100</xdr:colOff>
      <xdr:row>38</xdr:row>
      <xdr:rowOff>76962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4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93489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26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44704</xdr:rowOff>
    </xdr:from>
    <xdr:to>
      <xdr:col>98</xdr:col>
      <xdr:colOff>38100</xdr:colOff>
      <xdr:row>38</xdr:row>
      <xdr:rowOff>146304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162831</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35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403,270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円となっている。そのうち、</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％を占める民生費が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222,904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民生費は、電力・ガス・食料品等価格高騰緊急支援給付金給付事業や住民税非課税世帯等臨時特別給付金給付事業の皆減などがあったものの、電力・ガス・食料品等価格高騰重点支援給付金給付事業の皆増などにより、増となっている。総務費は、保谷こもれびホール改修事業の減などにより減少となっている。衛生費は、新型コロナウイルスワクチン接種事業の大幅な減などにより減少となっている。土木費は、都市計画道路３・４・２４号線整備事業の減などにより、減少となっている。教育費は、文化財保護事業の増などがあったものの、小・中学校のトイレの改修事業の減などの影響により減少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東京都西東京市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000">
              <a:latin typeface="ＭＳ ゴシック" pitchFamily="49" charset="-128"/>
              <a:ea typeface="ＭＳ ゴシック" pitchFamily="49" charset="-128"/>
            </a:rPr>
            <a:t>財政調整基金については、取崩額が積立額を上回ったため、財政調整基金残高の標準財政規模比が</a:t>
          </a:r>
          <a:r>
            <a:rPr kumimoji="1" lang="en-US" altLang="ja-JP" sz="1000">
              <a:latin typeface="ＭＳ ゴシック" pitchFamily="49" charset="-128"/>
              <a:ea typeface="ＭＳ ゴシック" pitchFamily="49" charset="-128"/>
            </a:rPr>
            <a:t>10.07</a:t>
          </a:r>
          <a:r>
            <a:rPr kumimoji="1" lang="ja-JP" altLang="en-US" sz="1000">
              <a:latin typeface="ＭＳ ゴシック" pitchFamily="49" charset="-128"/>
              <a:ea typeface="ＭＳ ゴシック" pitchFamily="49" charset="-128"/>
            </a:rPr>
            <a:t>％、前年度比</a:t>
          </a:r>
          <a:r>
            <a:rPr kumimoji="1" lang="en-US" altLang="ja-JP" sz="1000">
              <a:latin typeface="ＭＳ ゴシック" pitchFamily="49" charset="-128"/>
              <a:ea typeface="ＭＳ ゴシック" pitchFamily="49" charset="-128"/>
            </a:rPr>
            <a:t>0.73</a:t>
          </a:r>
          <a:r>
            <a:rPr kumimoji="1" lang="ja-JP" altLang="en-US" sz="1000">
              <a:latin typeface="ＭＳ ゴシック" pitchFamily="49" charset="-128"/>
              <a:ea typeface="ＭＳ ゴシック" pitchFamily="49" charset="-128"/>
            </a:rPr>
            <a:t>ポイントの減となったが、第４次行財政改革大綱の評価指標として設定する</a:t>
          </a:r>
          <a:r>
            <a:rPr kumimoji="1" lang="en-US" altLang="ja-JP" sz="1000">
              <a:latin typeface="ＭＳ ゴシック" pitchFamily="49" charset="-128"/>
              <a:ea typeface="ＭＳ ゴシック" pitchFamily="49" charset="-128"/>
            </a:rPr>
            <a:t>10</a:t>
          </a:r>
          <a:r>
            <a:rPr kumimoji="1" lang="ja-JP" altLang="en-US" sz="1000">
              <a:latin typeface="ＭＳ ゴシック" pitchFamily="49" charset="-128"/>
              <a:ea typeface="ＭＳ ゴシック" pitchFamily="49" charset="-128"/>
            </a:rPr>
            <a:t>％を達成した。</a:t>
          </a:r>
        </a:p>
        <a:p>
          <a:r>
            <a:rPr kumimoji="1" lang="ja-JP" altLang="en-US" sz="1000">
              <a:latin typeface="ＭＳ ゴシック" pitchFamily="49" charset="-128"/>
              <a:ea typeface="ＭＳ ゴシック" pitchFamily="49" charset="-128"/>
            </a:rPr>
            <a:t>　令和６年度決算に向けては、残高に引き続き留意しつつ、維持・確保に積極的に努めていく。</a:t>
          </a:r>
        </a:p>
        <a:p>
          <a:r>
            <a:rPr kumimoji="1" lang="ja-JP" altLang="en-US" sz="1000">
              <a:latin typeface="ＭＳ ゴシック" pitchFamily="49" charset="-128"/>
              <a:ea typeface="ＭＳ ゴシック" pitchFamily="49" charset="-128"/>
            </a:rPr>
            <a:t>　実質収支額</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実質収支比率</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は、</a:t>
          </a:r>
          <a:r>
            <a:rPr kumimoji="1" lang="en-US" altLang="ja-JP" sz="1000">
              <a:latin typeface="ＭＳ ゴシック" pitchFamily="49" charset="-128"/>
              <a:ea typeface="ＭＳ ゴシック" pitchFamily="49" charset="-128"/>
            </a:rPr>
            <a:t>7.60</a:t>
          </a:r>
          <a:r>
            <a:rPr kumimoji="1" lang="ja-JP" altLang="en-US" sz="1000">
              <a:latin typeface="ＭＳ ゴシック" pitchFamily="49" charset="-128"/>
              <a:ea typeface="ＭＳ ゴシック" pitchFamily="49" charset="-128"/>
            </a:rPr>
            <a:t>％から</a:t>
          </a:r>
          <a:r>
            <a:rPr kumimoji="1" lang="en-US" altLang="ja-JP" sz="1000">
              <a:latin typeface="ＭＳ ゴシック" pitchFamily="49" charset="-128"/>
              <a:ea typeface="ＭＳ ゴシック" pitchFamily="49" charset="-128"/>
            </a:rPr>
            <a:t>0.86</a:t>
          </a:r>
          <a:r>
            <a:rPr kumimoji="1" lang="ja-JP" altLang="en-US" sz="1000">
              <a:latin typeface="ＭＳ ゴシック" pitchFamily="49" charset="-128"/>
              <a:ea typeface="ＭＳ ゴシック" pitchFamily="49" charset="-128"/>
            </a:rPr>
            <a:t>ポイント減少し</a:t>
          </a:r>
          <a:r>
            <a:rPr kumimoji="1" lang="en-US" altLang="ja-JP" sz="1000">
              <a:latin typeface="ＭＳ ゴシック" pitchFamily="49" charset="-128"/>
              <a:ea typeface="ＭＳ ゴシック" pitchFamily="49" charset="-128"/>
            </a:rPr>
            <a:t>6.74</a:t>
          </a:r>
          <a:r>
            <a:rPr kumimoji="1" lang="ja-JP" altLang="en-US" sz="1000">
              <a:latin typeface="ＭＳ ゴシック" pitchFamily="49" charset="-128"/>
              <a:ea typeface="ＭＳ ゴシック" pitchFamily="49" charset="-128"/>
            </a:rPr>
            <a:t>％となっているが、おおむね適正な水準内で推移している。</a:t>
          </a:r>
        </a:p>
        <a:p>
          <a:r>
            <a:rPr kumimoji="1" lang="ja-JP" altLang="en-US" sz="1000">
              <a:latin typeface="ＭＳ ゴシック" pitchFamily="49" charset="-128"/>
              <a:ea typeface="ＭＳ ゴシック" pitchFamily="49" charset="-128"/>
            </a:rPr>
            <a:t>　単年度収支の標準財政規模比</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実質単年度収支比率</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は△</a:t>
          </a:r>
          <a:r>
            <a:rPr kumimoji="1" lang="en-US" altLang="ja-JP" sz="1000">
              <a:latin typeface="ＭＳ ゴシック" pitchFamily="49" charset="-128"/>
              <a:ea typeface="ＭＳ ゴシック" pitchFamily="49" charset="-128"/>
            </a:rPr>
            <a:t>0.43</a:t>
          </a:r>
          <a:r>
            <a:rPr kumimoji="1" lang="ja-JP" altLang="en-US" sz="1000">
              <a:latin typeface="ＭＳ ゴシック" pitchFamily="49" charset="-128"/>
              <a:ea typeface="ＭＳ ゴシック" pitchFamily="49" charset="-128"/>
            </a:rPr>
            <a:t>％から</a:t>
          </a:r>
          <a:r>
            <a:rPr kumimoji="1" lang="en-US" altLang="ja-JP" sz="1000">
              <a:latin typeface="ＭＳ ゴシック" pitchFamily="49" charset="-128"/>
              <a:ea typeface="ＭＳ ゴシック" pitchFamily="49" charset="-128"/>
            </a:rPr>
            <a:t>0.7</a:t>
          </a:r>
          <a:r>
            <a:rPr kumimoji="1" lang="ja-JP" altLang="en-US" sz="1000">
              <a:latin typeface="ＭＳ ゴシック" pitchFamily="49" charset="-128"/>
              <a:ea typeface="ＭＳ ゴシック" pitchFamily="49" charset="-128"/>
            </a:rPr>
            <a:t>ポイント減少し△</a:t>
          </a:r>
          <a:r>
            <a:rPr kumimoji="1" lang="en-US" altLang="ja-JP" sz="1000">
              <a:latin typeface="ＭＳ ゴシック" pitchFamily="49" charset="-128"/>
              <a:ea typeface="ＭＳ ゴシック" pitchFamily="49" charset="-128"/>
            </a:rPr>
            <a:t>1.13</a:t>
          </a:r>
          <a:r>
            <a:rPr kumimoji="1" lang="ja-JP" altLang="en-US" sz="1000">
              <a:latin typeface="ＭＳ ゴシック" pitchFamily="49" charset="-128"/>
              <a:ea typeface="ＭＳ ゴシック" pitchFamily="49" charset="-128"/>
            </a:rPr>
            <a:t>％となり、前年度に引き続き、マイナスになった。これは、多額の超過交付返還金が発生したことが要因となっている。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東京都西東京市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連結実質赤字比率は、すべての会計が黒字であるため、赤字比率は生じていない。今後も引き続き財政の健全化に努めていく。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東京都西東京市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元利償還等</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のうち、</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元利償還金</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は、臨時財政対策債の償還が進んでいることにより、減少した。また、</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公営企業債の元利償還金に対する繰入金</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及び</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組合等が起こした地方債の元利償還金に対する負担金等</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も、下水道事業債の償還が進んでいること及び一部事務組合が起こした廃棄物処理に係る地方債が減少していることから、減少している。</a:t>
          </a:r>
        </a:p>
        <a:p>
          <a:r>
            <a:rPr kumimoji="1" lang="ja-JP" altLang="en-US" sz="1100">
              <a:latin typeface="ＭＳ ゴシック" pitchFamily="49" charset="-128"/>
              <a:ea typeface="ＭＳ ゴシック" pitchFamily="49" charset="-128"/>
            </a:rPr>
            <a:t>　一方で、そこから差し引く</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算入公債費等</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についても、都市計画事業関係の地方債の償還が進んだことによる減や、基準財政需要額に算入される地方債の償還が進んだこと等により減少した。</a:t>
          </a:r>
        </a:p>
        <a:p>
          <a:r>
            <a:rPr kumimoji="1" lang="ja-JP" altLang="en-US" sz="1100">
              <a:latin typeface="ＭＳ ゴシック" pitchFamily="49" charset="-128"/>
              <a:ea typeface="ＭＳ ゴシック" pitchFamily="49" charset="-128"/>
            </a:rPr>
            <a:t>　</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元利償還等</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の減が、</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算入公債費等</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の減より大きかったため、全体として前年度比</a:t>
          </a:r>
          <a:r>
            <a:rPr kumimoji="1" lang="en-US" altLang="ja-JP" sz="1100">
              <a:latin typeface="ＭＳ ゴシック" pitchFamily="49" charset="-128"/>
              <a:ea typeface="ＭＳ ゴシック" pitchFamily="49" charset="-128"/>
            </a:rPr>
            <a:t>800</a:t>
          </a:r>
          <a:r>
            <a:rPr kumimoji="1" lang="ja-JP" altLang="en-US" sz="1100">
              <a:latin typeface="ＭＳ ゴシック" pitchFamily="49" charset="-128"/>
              <a:ea typeface="ＭＳ ゴシック" pitchFamily="49" charset="-128"/>
            </a:rPr>
            <a:t>万円の減少となった。</a:t>
          </a:r>
        </a:p>
        <a:p>
          <a:r>
            <a:rPr kumimoji="1" lang="ja-JP" altLang="en-US" sz="1100">
              <a:latin typeface="ＭＳ ゴシック" pitchFamily="49" charset="-128"/>
              <a:ea typeface="ＭＳ ゴシック" pitchFamily="49" charset="-128"/>
            </a:rPr>
            <a:t>　今後も後年度負担を十分考慮した地方債の借入に努めることにより、元利償還金の抑制を図る。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満期一括償還地方債は利用していない。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東京都西東京市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一般会計等に係る地方債の現在高</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が、教育債や臨時財政対策債の影響により減となったほか、「組合負担等見込額」の償還も進んだため、減少となった。</a:t>
          </a:r>
        </a:p>
        <a:p>
          <a:r>
            <a:rPr kumimoji="1" lang="ja-JP" altLang="en-US" sz="1400">
              <a:latin typeface="ＭＳ ゴシック" pitchFamily="49" charset="-128"/>
              <a:ea typeface="ＭＳ ゴシック" pitchFamily="49" charset="-128"/>
            </a:rPr>
            <a:t>　一方、「充当可能財源等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」は、「充当可能基金」の増加よりも、「充当可能特定歳入」「基準財政需要額算入見込額」の減少が大きかったため、減となった。</a:t>
          </a:r>
        </a:p>
        <a:p>
          <a:r>
            <a:rPr kumimoji="1" lang="ja-JP" altLang="en-US" sz="1400">
              <a:latin typeface="ＭＳ ゴシック" pitchFamily="49" charset="-128"/>
              <a:ea typeface="ＭＳ ゴシック" pitchFamily="49" charset="-128"/>
            </a:rPr>
            <a:t>　このため、</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の減が、「充当可能財源等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」の減より大きかったため、将来負担比率（分子）は、前年度比</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7,900</a:t>
          </a:r>
          <a:r>
            <a:rPr kumimoji="1" lang="ja-JP" altLang="en-US" sz="1400">
              <a:latin typeface="ＭＳ ゴシック" pitchFamily="49" charset="-128"/>
              <a:ea typeface="ＭＳ ゴシック" pitchFamily="49" charset="-128"/>
            </a:rPr>
            <a:t>万円・約</a:t>
          </a:r>
          <a:r>
            <a:rPr kumimoji="1" lang="en-US" altLang="ja-JP" sz="1400">
              <a:latin typeface="ＭＳ ゴシック" pitchFamily="49" charset="-128"/>
              <a:ea typeface="ＭＳ ゴシック" pitchFamily="49" charset="-128"/>
            </a:rPr>
            <a:t>233.8</a:t>
          </a:r>
          <a:r>
            <a:rPr kumimoji="1" lang="ja-JP" altLang="en-US" sz="1400">
              <a:latin typeface="ＭＳ ゴシック" pitchFamily="49" charset="-128"/>
              <a:ea typeface="ＭＳ ゴシック" pitchFamily="49" charset="-128"/>
            </a:rPr>
            <a:t>％減少となった。</a:t>
          </a:r>
        </a:p>
        <a:p>
          <a:r>
            <a:rPr kumimoji="1" lang="ja-JP" altLang="en-US" sz="1400">
              <a:latin typeface="ＭＳ ゴシック" pitchFamily="49" charset="-128"/>
              <a:ea typeface="ＭＳ ゴシック" pitchFamily="49" charset="-128"/>
            </a:rPr>
            <a:t>　今後も、後年度負担を十分考慮した地方債の借入に努める。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東京都西東京市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・年度間の財源の調整を図り、本市の財政の効率的執行を図るため、財政調整基金を取り崩したことから財政調整基金残高が減少した。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の主な増減理由として、都市計画事業基金は、都市計画税の収入が都市計画事業費を上回った分を積み立てたため、基金残高は増加した。庁舎整備基金は、不動産売り払い収入や決算剰余金を積み立てたため、基金残高は増加した。一方で、まちづくり整備基金、みどり基金、地域福祉基金等は、それぞれの基金の目的に即した事業への活用を行い、取崩し額が積立額を上回ったため、基金残高は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３次総合計画に基づく各分野における計画事業の実施や物価高騰等の影響への対応を含めた、必要な行政サービスへ活用し、将来にわたり安定した財政運営を行うためには、財政調整基金の残高に引き続き留意しつつ、残高の維持・確保に積極的に努めていく。その他の特定目的基金についても、それぞれの基金の設置の趣旨に則して、確実かつ効率的な運用を行いつつ、優先的に取り組む事業への活用を図るなど、適正な管理・運営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・都市計画事業基金：都市計画に係る事業の推進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・まちづくり整備基金：公用又は公共用に供する施設及びその用地の整備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・みどり基金：緑の保護、育成、緑地の確保等の緑地事業の推進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・地域福祉基金：総合的な地域福祉の推進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・庁舎整備基金：市の庁舎及びその用地の整備推進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・都市計画事業基金：都市計画税の収入が都市計画事業費を上回った分を積み立てたため、基金残高は増加した。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・まちづくり整備基金：ふるさと納税による指定寄附金等を積み立てた一方、庁舎空調設備改修工事等へ活用したため、基金残高は減少した。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・みどり基金：人にやさしいまちづくり条例寄附金等を積み立てた一方、下保谷第三児童遊園用地買収費等へ活用したため、基金残高は減少した。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・地域福祉基金：特別会計繰出金の抑制分などから積立を行った一方で、総合的な地域福祉の推進を図るため取り崩したことにより、基金残高は減少した。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・庁舎整備基金：不動産売り払い収入や決算剰余金を積み立てたことにより、基金残高は増加した。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・都市計画事業基金：都市計画事業を推進するため、計画的な活用を図っていく。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・まちづくり整備基金：土地の売払収入が大きな財源となることから、公共施設の適正配置を進めることで、基金残高の回復を図りたい。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・みどり基金：緑の保護、育成、緑地の確保等を図るべく、引き続き残高の確保に努める。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・地域福祉基金：総合的な地域福祉の推進を図るべく、引き続き残高の確保に努める。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・庁舎整備基金：積立目標額の約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億円に向けて、不動産売払収入と決算剰余金を原資として積み立てを行っていく。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・年度間の財源を調整し、財政の効率的執行を図るため、補正予算を合わせ、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万円の取崩しを予算計上したが、目標を踏まえた財政運営に努めた結果、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万円の取崩しを留保した結果、令和５年度末残高は、標準財政規模の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万円となり、前年に引き続き、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億円台を確保した。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・財政調整基金残高は、第４次行財政改革大綱の評価指標の一つとして設定している標準財政規模の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いう目標値を前年度に引き続いて達成した。しかしながら、今後は、第３次総合計画に基づく各分野における計画事業の実施や、長引く原油価格・物価高騰等の影響への対応を含めた、必要な行政サービスへの活用を考慮すると、将来にわたり安定した財政運営を行うために、財政調整基金の残高に引き続き留意しつつ、残高の維持・確保に積極的に努めていく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該当なし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該当なし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85886544</v>
      </c>
      <c r="BO4" s="358"/>
      <c r="BP4" s="358"/>
      <c r="BQ4" s="358"/>
      <c r="BR4" s="358"/>
      <c r="BS4" s="358"/>
      <c r="BT4" s="358"/>
      <c r="BU4" s="359"/>
      <c r="BV4" s="357">
        <v>87049826</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6.7</v>
      </c>
      <c r="CU4" s="364"/>
      <c r="CV4" s="364"/>
      <c r="CW4" s="364"/>
      <c r="CX4" s="364"/>
      <c r="CY4" s="364"/>
      <c r="CZ4" s="364"/>
      <c r="DA4" s="365"/>
      <c r="DB4" s="363">
        <v>7.6</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83032904</v>
      </c>
      <c r="BO5" s="395"/>
      <c r="BP5" s="395"/>
      <c r="BQ5" s="395"/>
      <c r="BR5" s="395"/>
      <c r="BS5" s="395"/>
      <c r="BT5" s="395"/>
      <c r="BU5" s="396"/>
      <c r="BV5" s="394">
        <v>83529956</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93.3</v>
      </c>
      <c r="CU5" s="392"/>
      <c r="CV5" s="392"/>
      <c r="CW5" s="392"/>
      <c r="CX5" s="392"/>
      <c r="CY5" s="392"/>
      <c r="CZ5" s="392"/>
      <c r="DA5" s="393"/>
      <c r="DB5" s="391">
        <v>93.1</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2853640</v>
      </c>
      <c r="BO6" s="395"/>
      <c r="BP6" s="395"/>
      <c r="BQ6" s="395"/>
      <c r="BR6" s="395"/>
      <c r="BS6" s="395"/>
      <c r="BT6" s="395"/>
      <c r="BU6" s="396"/>
      <c r="BV6" s="394">
        <v>3519870</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93.3</v>
      </c>
      <c r="CU6" s="432"/>
      <c r="CV6" s="432"/>
      <c r="CW6" s="432"/>
      <c r="CX6" s="432"/>
      <c r="CY6" s="432"/>
      <c r="CZ6" s="432"/>
      <c r="DA6" s="433"/>
      <c r="DB6" s="431">
        <v>93.1</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101</v>
      </c>
      <c r="AV7" s="427"/>
      <c r="AW7" s="427"/>
      <c r="AX7" s="427"/>
      <c r="AY7" s="428" t="s">
        <v>102</v>
      </c>
      <c r="AZ7" s="429"/>
      <c r="BA7" s="429"/>
      <c r="BB7" s="429"/>
      <c r="BC7" s="429"/>
      <c r="BD7" s="429"/>
      <c r="BE7" s="429"/>
      <c r="BF7" s="429"/>
      <c r="BG7" s="429"/>
      <c r="BH7" s="429"/>
      <c r="BI7" s="429"/>
      <c r="BJ7" s="429"/>
      <c r="BK7" s="429"/>
      <c r="BL7" s="429"/>
      <c r="BM7" s="430"/>
      <c r="BN7" s="394">
        <v>16872</v>
      </c>
      <c r="BO7" s="395"/>
      <c r="BP7" s="395"/>
      <c r="BQ7" s="395"/>
      <c r="BR7" s="395"/>
      <c r="BS7" s="395"/>
      <c r="BT7" s="395"/>
      <c r="BU7" s="396"/>
      <c r="BV7" s="394">
        <v>404046</v>
      </c>
      <c r="BW7" s="395"/>
      <c r="BX7" s="395"/>
      <c r="BY7" s="395"/>
      <c r="BZ7" s="395"/>
      <c r="CA7" s="395"/>
      <c r="CB7" s="395"/>
      <c r="CC7" s="396"/>
      <c r="CD7" s="397" t="s">
        <v>103</v>
      </c>
      <c r="CE7" s="398"/>
      <c r="CF7" s="398"/>
      <c r="CG7" s="398"/>
      <c r="CH7" s="398"/>
      <c r="CI7" s="398"/>
      <c r="CJ7" s="398"/>
      <c r="CK7" s="398"/>
      <c r="CL7" s="398"/>
      <c r="CM7" s="398"/>
      <c r="CN7" s="398"/>
      <c r="CO7" s="398"/>
      <c r="CP7" s="398"/>
      <c r="CQ7" s="398"/>
      <c r="CR7" s="398"/>
      <c r="CS7" s="399"/>
      <c r="CT7" s="394">
        <v>42080193</v>
      </c>
      <c r="CU7" s="395"/>
      <c r="CV7" s="395"/>
      <c r="CW7" s="395"/>
      <c r="CX7" s="395"/>
      <c r="CY7" s="395"/>
      <c r="CZ7" s="395"/>
      <c r="DA7" s="396"/>
      <c r="DB7" s="394">
        <v>41022644</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104</v>
      </c>
      <c r="AN8" s="424"/>
      <c r="AO8" s="424"/>
      <c r="AP8" s="424"/>
      <c r="AQ8" s="424"/>
      <c r="AR8" s="424"/>
      <c r="AS8" s="424"/>
      <c r="AT8" s="425"/>
      <c r="AU8" s="426" t="s">
        <v>90</v>
      </c>
      <c r="AV8" s="427"/>
      <c r="AW8" s="427"/>
      <c r="AX8" s="427"/>
      <c r="AY8" s="428" t="s">
        <v>105</v>
      </c>
      <c r="AZ8" s="429"/>
      <c r="BA8" s="429"/>
      <c r="BB8" s="429"/>
      <c r="BC8" s="429"/>
      <c r="BD8" s="429"/>
      <c r="BE8" s="429"/>
      <c r="BF8" s="429"/>
      <c r="BG8" s="429"/>
      <c r="BH8" s="429"/>
      <c r="BI8" s="429"/>
      <c r="BJ8" s="429"/>
      <c r="BK8" s="429"/>
      <c r="BL8" s="429"/>
      <c r="BM8" s="430"/>
      <c r="BN8" s="394">
        <v>2836768</v>
      </c>
      <c r="BO8" s="395"/>
      <c r="BP8" s="395"/>
      <c r="BQ8" s="395"/>
      <c r="BR8" s="395"/>
      <c r="BS8" s="395"/>
      <c r="BT8" s="395"/>
      <c r="BU8" s="396"/>
      <c r="BV8" s="394">
        <v>3115824</v>
      </c>
      <c r="BW8" s="395"/>
      <c r="BX8" s="395"/>
      <c r="BY8" s="395"/>
      <c r="BZ8" s="395"/>
      <c r="CA8" s="395"/>
      <c r="CB8" s="395"/>
      <c r="CC8" s="396"/>
      <c r="CD8" s="397" t="s">
        <v>106</v>
      </c>
      <c r="CE8" s="398"/>
      <c r="CF8" s="398"/>
      <c r="CG8" s="398"/>
      <c r="CH8" s="398"/>
      <c r="CI8" s="398"/>
      <c r="CJ8" s="398"/>
      <c r="CK8" s="398"/>
      <c r="CL8" s="398"/>
      <c r="CM8" s="398"/>
      <c r="CN8" s="398"/>
      <c r="CO8" s="398"/>
      <c r="CP8" s="398"/>
      <c r="CQ8" s="398"/>
      <c r="CR8" s="398"/>
      <c r="CS8" s="399"/>
      <c r="CT8" s="434">
        <v>0.88</v>
      </c>
      <c r="CU8" s="435"/>
      <c r="CV8" s="435"/>
      <c r="CW8" s="435"/>
      <c r="CX8" s="435"/>
      <c r="CY8" s="435"/>
      <c r="CZ8" s="435"/>
      <c r="DA8" s="436"/>
      <c r="DB8" s="434">
        <v>0.88</v>
      </c>
      <c r="DC8" s="435"/>
      <c r="DD8" s="435"/>
      <c r="DE8" s="435"/>
      <c r="DF8" s="435"/>
      <c r="DG8" s="435"/>
      <c r="DH8" s="435"/>
      <c r="DI8" s="436"/>
    </row>
    <row r="9" spans="1:119" ht="18.75" customHeight="1" thickBot="1" x14ac:dyDescent="0.2">
      <c r="A9" s="175"/>
      <c r="B9" s="388" t="s">
        <v>107</v>
      </c>
      <c r="C9" s="389"/>
      <c r="D9" s="389"/>
      <c r="E9" s="389"/>
      <c r="F9" s="389"/>
      <c r="G9" s="389"/>
      <c r="H9" s="389"/>
      <c r="I9" s="389"/>
      <c r="J9" s="389"/>
      <c r="K9" s="437"/>
      <c r="L9" s="438" t="s">
        <v>108</v>
      </c>
      <c r="M9" s="439"/>
      <c r="N9" s="439"/>
      <c r="O9" s="439"/>
      <c r="P9" s="439"/>
      <c r="Q9" s="440"/>
      <c r="R9" s="441">
        <v>207388</v>
      </c>
      <c r="S9" s="442"/>
      <c r="T9" s="442"/>
      <c r="U9" s="442"/>
      <c r="V9" s="443"/>
      <c r="W9" s="351" t="s">
        <v>109</v>
      </c>
      <c r="X9" s="352"/>
      <c r="Y9" s="352"/>
      <c r="Z9" s="352"/>
      <c r="AA9" s="352"/>
      <c r="AB9" s="352"/>
      <c r="AC9" s="352"/>
      <c r="AD9" s="352"/>
      <c r="AE9" s="352"/>
      <c r="AF9" s="352"/>
      <c r="AG9" s="352"/>
      <c r="AH9" s="352"/>
      <c r="AI9" s="352"/>
      <c r="AJ9" s="352"/>
      <c r="AK9" s="352"/>
      <c r="AL9" s="353"/>
      <c r="AM9" s="423" t="s">
        <v>110</v>
      </c>
      <c r="AN9" s="424"/>
      <c r="AO9" s="424"/>
      <c r="AP9" s="424"/>
      <c r="AQ9" s="424"/>
      <c r="AR9" s="424"/>
      <c r="AS9" s="424"/>
      <c r="AT9" s="425"/>
      <c r="AU9" s="426" t="s">
        <v>90</v>
      </c>
      <c r="AV9" s="427"/>
      <c r="AW9" s="427"/>
      <c r="AX9" s="427"/>
      <c r="AY9" s="428" t="s">
        <v>111</v>
      </c>
      <c r="AZ9" s="429"/>
      <c r="BA9" s="429"/>
      <c r="BB9" s="429"/>
      <c r="BC9" s="429"/>
      <c r="BD9" s="429"/>
      <c r="BE9" s="429"/>
      <c r="BF9" s="429"/>
      <c r="BG9" s="429"/>
      <c r="BH9" s="429"/>
      <c r="BI9" s="429"/>
      <c r="BJ9" s="429"/>
      <c r="BK9" s="429"/>
      <c r="BL9" s="429"/>
      <c r="BM9" s="430"/>
      <c r="BN9" s="394">
        <v>-279056</v>
      </c>
      <c r="BO9" s="395"/>
      <c r="BP9" s="395"/>
      <c r="BQ9" s="395"/>
      <c r="BR9" s="395"/>
      <c r="BS9" s="395"/>
      <c r="BT9" s="395"/>
      <c r="BU9" s="396"/>
      <c r="BV9" s="394">
        <v>-695905</v>
      </c>
      <c r="BW9" s="395"/>
      <c r="BX9" s="395"/>
      <c r="BY9" s="395"/>
      <c r="BZ9" s="395"/>
      <c r="CA9" s="395"/>
      <c r="CB9" s="395"/>
      <c r="CC9" s="396"/>
      <c r="CD9" s="397" t="s">
        <v>112</v>
      </c>
      <c r="CE9" s="398"/>
      <c r="CF9" s="398"/>
      <c r="CG9" s="398"/>
      <c r="CH9" s="398"/>
      <c r="CI9" s="398"/>
      <c r="CJ9" s="398"/>
      <c r="CK9" s="398"/>
      <c r="CL9" s="398"/>
      <c r="CM9" s="398"/>
      <c r="CN9" s="398"/>
      <c r="CO9" s="398"/>
      <c r="CP9" s="398"/>
      <c r="CQ9" s="398"/>
      <c r="CR9" s="398"/>
      <c r="CS9" s="399"/>
      <c r="CT9" s="391">
        <v>8.3000000000000007</v>
      </c>
      <c r="CU9" s="392"/>
      <c r="CV9" s="392"/>
      <c r="CW9" s="392"/>
      <c r="CX9" s="392"/>
      <c r="CY9" s="392"/>
      <c r="CZ9" s="392"/>
      <c r="DA9" s="393"/>
      <c r="DB9" s="391">
        <v>8.6</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113</v>
      </c>
      <c r="M10" s="424"/>
      <c r="N10" s="424"/>
      <c r="O10" s="424"/>
      <c r="P10" s="424"/>
      <c r="Q10" s="425"/>
      <c r="R10" s="445">
        <v>200012</v>
      </c>
      <c r="S10" s="446"/>
      <c r="T10" s="446"/>
      <c r="U10" s="446"/>
      <c r="V10" s="447"/>
      <c r="W10" s="382"/>
      <c r="X10" s="383"/>
      <c r="Y10" s="383"/>
      <c r="Z10" s="383"/>
      <c r="AA10" s="383"/>
      <c r="AB10" s="383"/>
      <c r="AC10" s="383"/>
      <c r="AD10" s="383"/>
      <c r="AE10" s="383"/>
      <c r="AF10" s="383"/>
      <c r="AG10" s="383"/>
      <c r="AH10" s="383"/>
      <c r="AI10" s="383"/>
      <c r="AJ10" s="383"/>
      <c r="AK10" s="383"/>
      <c r="AL10" s="386"/>
      <c r="AM10" s="423" t="s">
        <v>114</v>
      </c>
      <c r="AN10" s="424"/>
      <c r="AO10" s="424"/>
      <c r="AP10" s="424"/>
      <c r="AQ10" s="424"/>
      <c r="AR10" s="424"/>
      <c r="AS10" s="424"/>
      <c r="AT10" s="425"/>
      <c r="AU10" s="426" t="s">
        <v>90</v>
      </c>
      <c r="AV10" s="427"/>
      <c r="AW10" s="427"/>
      <c r="AX10" s="427"/>
      <c r="AY10" s="428" t="s">
        <v>115</v>
      </c>
      <c r="AZ10" s="429"/>
      <c r="BA10" s="429"/>
      <c r="BB10" s="429"/>
      <c r="BC10" s="429"/>
      <c r="BD10" s="429"/>
      <c r="BE10" s="429"/>
      <c r="BF10" s="429"/>
      <c r="BG10" s="429"/>
      <c r="BH10" s="429"/>
      <c r="BI10" s="429"/>
      <c r="BJ10" s="429"/>
      <c r="BK10" s="429"/>
      <c r="BL10" s="429"/>
      <c r="BM10" s="430"/>
      <c r="BN10" s="394">
        <v>1605429</v>
      </c>
      <c r="BO10" s="395"/>
      <c r="BP10" s="395"/>
      <c r="BQ10" s="395"/>
      <c r="BR10" s="395"/>
      <c r="BS10" s="395"/>
      <c r="BT10" s="395"/>
      <c r="BU10" s="396"/>
      <c r="BV10" s="394">
        <v>2018953</v>
      </c>
      <c r="BW10" s="395"/>
      <c r="BX10" s="395"/>
      <c r="BY10" s="395"/>
      <c r="BZ10" s="395"/>
      <c r="CA10" s="395"/>
      <c r="CB10" s="395"/>
      <c r="CC10" s="396"/>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205899</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1800000</v>
      </c>
      <c r="BO12" s="395"/>
      <c r="BP12" s="395"/>
      <c r="BQ12" s="395"/>
      <c r="BR12" s="395"/>
      <c r="BS12" s="395"/>
      <c r="BT12" s="395"/>
      <c r="BU12" s="396"/>
      <c r="BV12" s="394">
        <v>1500000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84"/>
      <c r="M13" s="485" t="s">
        <v>130</v>
      </c>
      <c r="N13" s="486"/>
      <c r="O13" s="486"/>
      <c r="P13" s="486"/>
      <c r="Q13" s="487"/>
      <c r="R13" s="478">
        <v>200352</v>
      </c>
      <c r="S13" s="479"/>
      <c r="T13" s="479"/>
      <c r="U13" s="479"/>
      <c r="V13" s="480"/>
      <c r="W13" s="410" t="s">
        <v>131</v>
      </c>
      <c r="X13" s="411"/>
      <c r="Y13" s="411"/>
      <c r="Z13" s="411"/>
      <c r="AA13" s="411"/>
      <c r="AB13" s="401"/>
      <c r="AC13" s="445">
        <v>536</v>
      </c>
      <c r="AD13" s="446"/>
      <c r="AE13" s="446"/>
      <c r="AF13" s="446"/>
      <c r="AG13" s="488"/>
      <c r="AH13" s="445">
        <v>615</v>
      </c>
      <c r="AI13" s="446"/>
      <c r="AJ13" s="446"/>
      <c r="AK13" s="446"/>
      <c r="AL13" s="447"/>
      <c r="AM13" s="423" t="s">
        <v>132</v>
      </c>
      <c r="AN13" s="424"/>
      <c r="AO13" s="424"/>
      <c r="AP13" s="424"/>
      <c r="AQ13" s="424"/>
      <c r="AR13" s="424"/>
      <c r="AS13" s="424"/>
      <c r="AT13" s="425"/>
      <c r="AU13" s="426" t="s">
        <v>101</v>
      </c>
      <c r="AV13" s="427"/>
      <c r="AW13" s="427"/>
      <c r="AX13" s="427"/>
      <c r="AY13" s="428" t="s">
        <v>133</v>
      </c>
      <c r="AZ13" s="429"/>
      <c r="BA13" s="429"/>
      <c r="BB13" s="429"/>
      <c r="BC13" s="429"/>
      <c r="BD13" s="429"/>
      <c r="BE13" s="429"/>
      <c r="BF13" s="429"/>
      <c r="BG13" s="429"/>
      <c r="BH13" s="429"/>
      <c r="BI13" s="429"/>
      <c r="BJ13" s="429"/>
      <c r="BK13" s="429"/>
      <c r="BL13" s="429"/>
      <c r="BM13" s="430"/>
      <c r="BN13" s="394">
        <v>-473627</v>
      </c>
      <c r="BO13" s="395"/>
      <c r="BP13" s="395"/>
      <c r="BQ13" s="395"/>
      <c r="BR13" s="395"/>
      <c r="BS13" s="395"/>
      <c r="BT13" s="395"/>
      <c r="BU13" s="396"/>
      <c r="BV13" s="394">
        <v>-176952</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2.6</v>
      </c>
      <c r="CU13" s="392"/>
      <c r="CV13" s="392"/>
      <c r="CW13" s="392"/>
      <c r="CX13" s="392"/>
      <c r="CY13" s="392"/>
      <c r="CZ13" s="392"/>
      <c r="DA13" s="393"/>
      <c r="DB13" s="391">
        <v>2.4</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205876</v>
      </c>
      <c r="S14" s="479"/>
      <c r="T14" s="479"/>
      <c r="U14" s="479"/>
      <c r="V14" s="480"/>
      <c r="W14" s="384"/>
      <c r="X14" s="385"/>
      <c r="Y14" s="385"/>
      <c r="Z14" s="385"/>
      <c r="AA14" s="385"/>
      <c r="AB14" s="374"/>
      <c r="AC14" s="481">
        <v>0.6</v>
      </c>
      <c r="AD14" s="482"/>
      <c r="AE14" s="482"/>
      <c r="AF14" s="482"/>
      <c r="AG14" s="483"/>
      <c r="AH14" s="481">
        <v>0.7</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84"/>
      <c r="M15" s="485" t="s">
        <v>130</v>
      </c>
      <c r="N15" s="486"/>
      <c r="O15" s="486"/>
      <c r="P15" s="486"/>
      <c r="Q15" s="487"/>
      <c r="R15" s="478">
        <v>200895</v>
      </c>
      <c r="S15" s="479"/>
      <c r="T15" s="479"/>
      <c r="U15" s="479"/>
      <c r="V15" s="480"/>
      <c r="W15" s="410" t="s">
        <v>137</v>
      </c>
      <c r="X15" s="411"/>
      <c r="Y15" s="411"/>
      <c r="Z15" s="411"/>
      <c r="AA15" s="411"/>
      <c r="AB15" s="401"/>
      <c r="AC15" s="445">
        <v>11865</v>
      </c>
      <c r="AD15" s="446"/>
      <c r="AE15" s="446"/>
      <c r="AF15" s="446"/>
      <c r="AG15" s="488"/>
      <c r="AH15" s="445">
        <v>12981</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29708459</v>
      </c>
      <c r="BO15" s="358"/>
      <c r="BP15" s="358"/>
      <c r="BQ15" s="358"/>
      <c r="BR15" s="358"/>
      <c r="BS15" s="358"/>
      <c r="BT15" s="358"/>
      <c r="BU15" s="359"/>
      <c r="BV15" s="357">
        <v>28480081</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13.9</v>
      </c>
      <c r="AD16" s="482"/>
      <c r="AE16" s="482"/>
      <c r="AF16" s="482"/>
      <c r="AG16" s="483"/>
      <c r="AH16" s="481">
        <v>15.6</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33404912</v>
      </c>
      <c r="BO16" s="395"/>
      <c r="BP16" s="395"/>
      <c r="BQ16" s="395"/>
      <c r="BR16" s="395"/>
      <c r="BS16" s="395"/>
      <c r="BT16" s="395"/>
      <c r="BU16" s="396"/>
      <c r="BV16" s="394">
        <v>32343157</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89"/>
      <c r="M17" s="505" t="s">
        <v>143</v>
      </c>
      <c r="N17" s="506"/>
      <c r="O17" s="506"/>
      <c r="P17" s="506"/>
      <c r="Q17" s="507"/>
      <c r="R17" s="500" t="s">
        <v>144</v>
      </c>
      <c r="S17" s="501"/>
      <c r="T17" s="501"/>
      <c r="U17" s="501"/>
      <c r="V17" s="502"/>
      <c r="W17" s="410" t="s">
        <v>145</v>
      </c>
      <c r="X17" s="411"/>
      <c r="Y17" s="411"/>
      <c r="Z17" s="411"/>
      <c r="AA17" s="411"/>
      <c r="AB17" s="401"/>
      <c r="AC17" s="445">
        <v>73005</v>
      </c>
      <c r="AD17" s="446"/>
      <c r="AE17" s="446"/>
      <c r="AF17" s="446"/>
      <c r="AG17" s="488"/>
      <c r="AH17" s="445">
        <v>69372</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38074997</v>
      </c>
      <c r="BO17" s="395"/>
      <c r="BP17" s="395"/>
      <c r="BQ17" s="395"/>
      <c r="BR17" s="395"/>
      <c r="BS17" s="395"/>
      <c r="BT17" s="395"/>
      <c r="BU17" s="396"/>
      <c r="BV17" s="394">
        <v>36427804</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15.75</v>
      </c>
      <c r="M18" s="518"/>
      <c r="N18" s="518"/>
      <c r="O18" s="518"/>
      <c r="P18" s="518"/>
      <c r="Q18" s="518"/>
      <c r="R18" s="519"/>
      <c r="S18" s="519"/>
      <c r="T18" s="519"/>
      <c r="U18" s="519"/>
      <c r="V18" s="520"/>
      <c r="W18" s="412"/>
      <c r="X18" s="413"/>
      <c r="Y18" s="413"/>
      <c r="Z18" s="413"/>
      <c r="AA18" s="413"/>
      <c r="AB18" s="404"/>
      <c r="AC18" s="521">
        <v>85.5</v>
      </c>
      <c r="AD18" s="522"/>
      <c r="AE18" s="522"/>
      <c r="AF18" s="522"/>
      <c r="AG18" s="523"/>
      <c r="AH18" s="521">
        <v>83.6</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39656225</v>
      </c>
      <c r="BO18" s="395"/>
      <c r="BP18" s="395"/>
      <c r="BQ18" s="395"/>
      <c r="BR18" s="395"/>
      <c r="BS18" s="395"/>
      <c r="BT18" s="395"/>
      <c r="BU18" s="396"/>
      <c r="BV18" s="394">
        <v>38984562</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13167</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55007848</v>
      </c>
      <c r="BO19" s="395"/>
      <c r="BP19" s="395"/>
      <c r="BQ19" s="395"/>
      <c r="BR19" s="395"/>
      <c r="BS19" s="395"/>
      <c r="BT19" s="395"/>
      <c r="BU19" s="396"/>
      <c r="BV19" s="394">
        <v>53668072</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97018</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45629960</v>
      </c>
      <c r="BO22" s="358"/>
      <c r="BP22" s="358"/>
      <c r="BQ22" s="358"/>
      <c r="BR22" s="358"/>
      <c r="BS22" s="358"/>
      <c r="BT22" s="358"/>
      <c r="BU22" s="359"/>
      <c r="BV22" s="357">
        <v>49504903</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34432842</v>
      </c>
      <c r="BO23" s="395"/>
      <c r="BP23" s="395"/>
      <c r="BQ23" s="395"/>
      <c r="BR23" s="395"/>
      <c r="BS23" s="395"/>
      <c r="BT23" s="395"/>
      <c r="BU23" s="396"/>
      <c r="BV23" s="394">
        <v>37521100</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9700</v>
      </c>
      <c r="R24" s="446"/>
      <c r="S24" s="446"/>
      <c r="T24" s="446"/>
      <c r="U24" s="446"/>
      <c r="V24" s="488"/>
      <c r="W24" s="540"/>
      <c r="X24" s="541"/>
      <c r="Y24" s="542"/>
      <c r="Z24" s="444" t="s">
        <v>162</v>
      </c>
      <c r="AA24" s="424"/>
      <c r="AB24" s="424"/>
      <c r="AC24" s="424"/>
      <c r="AD24" s="424"/>
      <c r="AE24" s="424"/>
      <c r="AF24" s="424"/>
      <c r="AG24" s="425"/>
      <c r="AH24" s="445">
        <v>978</v>
      </c>
      <c r="AI24" s="446"/>
      <c r="AJ24" s="446"/>
      <c r="AK24" s="446"/>
      <c r="AL24" s="488"/>
      <c r="AM24" s="445">
        <v>2979966</v>
      </c>
      <c r="AN24" s="446"/>
      <c r="AO24" s="446"/>
      <c r="AP24" s="446"/>
      <c r="AQ24" s="446"/>
      <c r="AR24" s="488"/>
      <c r="AS24" s="445">
        <v>3047</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22467727</v>
      </c>
      <c r="BO24" s="395"/>
      <c r="BP24" s="395"/>
      <c r="BQ24" s="395"/>
      <c r="BR24" s="395"/>
      <c r="BS24" s="395"/>
      <c r="BT24" s="395"/>
      <c r="BU24" s="396"/>
      <c r="BV24" s="394">
        <v>23694380</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2</v>
      </c>
      <c r="M25" s="446"/>
      <c r="N25" s="446"/>
      <c r="O25" s="446"/>
      <c r="P25" s="488"/>
      <c r="Q25" s="445">
        <v>8600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7635803</v>
      </c>
      <c r="BO25" s="358"/>
      <c r="BP25" s="358"/>
      <c r="BQ25" s="358"/>
      <c r="BR25" s="358"/>
      <c r="BS25" s="358"/>
      <c r="BT25" s="358"/>
      <c r="BU25" s="359"/>
      <c r="BV25" s="357">
        <v>5017813</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7630</v>
      </c>
      <c r="R26" s="446"/>
      <c r="S26" s="446"/>
      <c r="T26" s="446"/>
      <c r="U26" s="446"/>
      <c r="V26" s="488"/>
      <c r="W26" s="540"/>
      <c r="X26" s="541"/>
      <c r="Y26" s="542"/>
      <c r="Z26" s="444" t="s">
        <v>168</v>
      </c>
      <c r="AA26" s="546"/>
      <c r="AB26" s="546"/>
      <c r="AC26" s="546"/>
      <c r="AD26" s="546"/>
      <c r="AE26" s="546"/>
      <c r="AF26" s="546"/>
      <c r="AG26" s="547"/>
      <c r="AH26" s="445">
        <v>37</v>
      </c>
      <c r="AI26" s="446"/>
      <c r="AJ26" s="446"/>
      <c r="AK26" s="446"/>
      <c r="AL26" s="488"/>
      <c r="AM26" s="445">
        <v>113183</v>
      </c>
      <c r="AN26" s="446"/>
      <c r="AO26" s="446"/>
      <c r="AP26" s="446"/>
      <c r="AQ26" s="446"/>
      <c r="AR26" s="488"/>
      <c r="AS26" s="445">
        <v>3059</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6140</v>
      </c>
      <c r="R27" s="446"/>
      <c r="S27" s="446"/>
      <c r="T27" s="446"/>
      <c r="U27" s="446"/>
      <c r="V27" s="488"/>
      <c r="W27" s="540"/>
      <c r="X27" s="541"/>
      <c r="Y27" s="542"/>
      <c r="Z27" s="444" t="s">
        <v>171</v>
      </c>
      <c r="AA27" s="424"/>
      <c r="AB27" s="424"/>
      <c r="AC27" s="424"/>
      <c r="AD27" s="424"/>
      <c r="AE27" s="424"/>
      <c r="AF27" s="424"/>
      <c r="AG27" s="425"/>
      <c r="AH27" s="445">
        <v>3</v>
      </c>
      <c r="AI27" s="446"/>
      <c r="AJ27" s="446"/>
      <c r="AK27" s="446"/>
      <c r="AL27" s="488"/>
      <c r="AM27" s="445">
        <v>12230</v>
      </c>
      <c r="AN27" s="446"/>
      <c r="AO27" s="446"/>
      <c r="AP27" s="446"/>
      <c r="AQ27" s="446"/>
      <c r="AR27" s="488"/>
      <c r="AS27" s="445">
        <v>4077</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430622</v>
      </c>
      <c r="BO27" s="514"/>
      <c r="BP27" s="514"/>
      <c r="BQ27" s="514"/>
      <c r="BR27" s="514"/>
      <c r="BS27" s="514"/>
      <c r="BT27" s="514"/>
      <c r="BU27" s="515"/>
      <c r="BV27" s="513">
        <v>430620</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5490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4237549</v>
      </c>
      <c r="BO28" s="358"/>
      <c r="BP28" s="358"/>
      <c r="BQ28" s="358"/>
      <c r="BR28" s="358"/>
      <c r="BS28" s="358"/>
      <c r="BT28" s="358"/>
      <c r="BU28" s="359"/>
      <c r="BV28" s="357">
        <v>4432120</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26</v>
      </c>
      <c r="M29" s="446"/>
      <c r="N29" s="446"/>
      <c r="O29" s="446"/>
      <c r="P29" s="488"/>
      <c r="Q29" s="445">
        <v>5170</v>
      </c>
      <c r="R29" s="446"/>
      <c r="S29" s="446"/>
      <c r="T29" s="446"/>
      <c r="U29" s="446"/>
      <c r="V29" s="488"/>
      <c r="W29" s="543"/>
      <c r="X29" s="544"/>
      <c r="Y29" s="545"/>
      <c r="Z29" s="444" t="s">
        <v>177</v>
      </c>
      <c r="AA29" s="424"/>
      <c r="AB29" s="424"/>
      <c r="AC29" s="424"/>
      <c r="AD29" s="424"/>
      <c r="AE29" s="424"/>
      <c r="AF29" s="424"/>
      <c r="AG29" s="425"/>
      <c r="AH29" s="445">
        <v>981</v>
      </c>
      <c r="AI29" s="446"/>
      <c r="AJ29" s="446"/>
      <c r="AK29" s="446"/>
      <c r="AL29" s="488"/>
      <c r="AM29" s="445">
        <v>2992196</v>
      </c>
      <c r="AN29" s="446"/>
      <c r="AO29" s="446"/>
      <c r="AP29" s="446"/>
      <c r="AQ29" s="446"/>
      <c r="AR29" s="488"/>
      <c r="AS29" s="445">
        <v>3050</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t="s">
        <v>122</v>
      </c>
      <c r="BO29" s="395"/>
      <c r="BP29" s="395"/>
      <c r="BQ29" s="395"/>
      <c r="BR29" s="395"/>
      <c r="BS29" s="395"/>
      <c r="BT29" s="395"/>
      <c r="BU29" s="396"/>
      <c r="BV29" s="394" t="s">
        <v>122</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99.1</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11469596</v>
      </c>
      <c r="BO30" s="514"/>
      <c r="BP30" s="514"/>
      <c r="BQ30" s="514"/>
      <c r="BR30" s="514"/>
      <c r="BS30" s="514"/>
      <c r="BT30" s="514"/>
      <c r="BU30" s="515"/>
      <c r="BV30" s="513">
        <v>10273882</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15">
      <c r="A33" s="175"/>
      <c r="B33" s="199"/>
      <c r="C33" s="418" t="s">
        <v>186</v>
      </c>
      <c r="D33" s="418"/>
      <c r="E33" s="383" t="s">
        <v>187</v>
      </c>
      <c r="F33" s="383"/>
      <c r="G33" s="383"/>
      <c r="H33" s="383"/>
      <c r="I33" s="383"/>
      <c r="J33" s="383"/>
      <c r="K33" s="383"/>
      <c r="L33" s="383"/>
      <c r="M33" s="383"/>
      <c r="N33" s="383"/>
      <c r="O33" s="383"/>
      <c r="P33" s="383"/>
      <c r="Q33" s="383"/>
      <c r="R33" s="383"/>
      <c r="S33" s="383"/>
      <c r="T33" s="200"/>
      <c r="U33" s="418" t="s">
        <v>186</v>
      </c>
      <c r="V33" s="418"/>
      <c r="W33" s="383" t="s">
        <v>187</v>
      </c>
      <c r="X33" s="383"/>
      <c r="Y33" s="383"/>
      <c r="Z33" s="383"/>
      <c r="AA33" s="383"/>
      <c r="AB33" s="383"/>
      <c r="AC33" s="383"/>
      <c r="AD33" s="383"/>
      <c r="AE33" s="383"/>
      <c r="AF33" s="383"/>
      <c r="AG33" s="383"/>
      <c r="AH33" s="383"/>
      <c r="AI33" s="383"/>
      <c r="AJ33" s="383"/>
      <c r="AK33" s="383"/>
      <c r="AL33" s="200"/>
      <c r="AM33" s="418" t="s">
        <v>186</v>
      </c>
      <c r="AN33" s="418"/>
      <c r="AO33" s="383" t="s">
        <v>187</v>
      </c>
      <c r="AP33" s="383"/>
      <c r="AQ33" s="383"/>
      <c r="AR33" s="383"/>
      <c r="AS33" s="383"/>
      <c r="AT33" s="383"/>
      <c r="AU33" s="383"/>
      <c r="AV33" s="383"/>
      <c r="AW33" s="383"/>
      <c r="AX33" s="383"/>
      <c r="AY33" s="383"/>
      <c r="AZ33" s="383"/>
      <c r="BA33" s="383"/>
      <c r="BB33" s="383"/>
      <c r="BC33" s="383"/>
      <c r="BD33" s="201"/>
      <c r="BE33" s="383" t="s">
        <v>188</v>
      </c>
      <c r="BF33" s="383"/>
      <c r="BG33" s="383" t="s">
        <v>189</v>
      </c>
      <c r="BH33" s="383"/>
      <c r="BI33" s="383"/>
      <c r="BJ33" s="383"/>
      <c r="BK33" s="383"/>
      <c r="BL33" s="383"/>
      <c r="BM33" s="383"/>
      <c r="BN33" s="383"/>
      <c r="BO33" s="383"/>
      <c r="BP33" s="383"/>
      <c r="BQ33" s="383"/>
      <c r="BR33" s="383"/>
      <c r="BS33" s="383"/>
      <c r="BT33" s="383"/>
      <c r="BU33" s="383"/>
      <c r="BV33" s="201"/>
      <c r="BW33" s="418" t="s">
        <v>188</v>
      </c>
      <c r="BX33" s="418"/>
      <c r="BY33" s="383" t="s">
        <v>190</v>
      </c>
      <c r="BZ33" s="383"/>
      <c r="CA33" s="383"/>
      <c r="CB33" s="383"/>
      <c r="CC33" s="383"/>
      <c r="CD33" s="383"/>
      <c r="CE33" s="383"/>
      <c r="CF33" s="383"/>
      <c r="CG33" s="383"/>
      <c r="CH33" s="383"/>
      <c r="CI33" s="383"/>
      <c r="CJ33" s="383"/>
      <c r="CK33" s="383"/>
      <c r="CL33" s="383"/>
      <c r="CM33" s="383"/>
      <c r="CN33" s="200"/>
      <c r="CO33" s="418" t="s">
        <v>186</v>
      </c>
      <c r="CP33" s="418"/>
      <c r="CQ33" s="383" t="s">
        <v>191</v>
      </c>
      <c r="CR33" s="383"/>
      <c r="CS33" s="383"/>
      <c r="CT33" s="383"/>
      <c r="CU33" s="383"/>
      <c r="CV33" s="383"/>
      <c r="CW33" s="383"/>
      <c r="CX33" s="383"/>
      <c r="CY33" s="383"/>
      <c r="CZ33" s="383"/>
      <c r="DA33" s="383"/>
      <c r="DB33" s="383"/>
      <c r="DC33" s="383"/>
      <c r="DD33" s="383"/>
      <c r="DE33" s="383"/>
      <c r="DF33" s="200"/>
      <c r="DG33" s="583" t="s">
        <v>192</v>
      </c>
      <c r="DH33" s="583"/>
      <c r="DI33" s="202"/>
    </row>
    <row r="34" spans="1:113" ht="32.25" customHeight="1" x14ac:dyDescent="0.15">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6</v>
      </c>
      <c r="AN34" s="584"/>
      <c r="AO34" s="585" t="str">
        <f>IF('各会計、関係団体の財政状況及び健全化判断比率'!B32="","",'各会計、関係団体の財政状況及び健全化判断比率'!B32)</f>
        <v>下水道事業会計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7</v>
      </c>
      <c r="BX34" s="584"/>
      <c r="BY34" s="585" t="str">
        <f>IF('各会計、関係団体の財政状況及び健全化判断比率'!B68="","",'各会計、関係団体の財政状況及び健全化判断比率'!B68)</f>
        <v>柳泉園組合</v>
      </c>
      <c r="BZ34" s="585"/>
      <c r="CA34" s="585"/>
      <c r="CB34" s="585"/>
      <c r="CC34" s="585"/>
      <c r="CD34" s="585"/>
      <c r="CE34" s="585"/>
      <c r="CF34" s="585"/>
      <c r="CG34" s="585"/>
      <c r="CH34" s="585"/>
      <c r="CI34" s="585"/>
      <c r="CJ34" s="585"/>
      <c r="CK34" s="585"/>
      <c r="CL34" s="585"/>
      <c r="CM34" s="585"/>
      <c r="CN34" s="175"/>
      <c r="CO34" s="584">
        <f>IF(CQ34="","",MAX(C34:D43,U34:V43,AM34:AN43,BE34:BF43,BW34:BX43)+1)</f>
        <v>15</v>
      </c>
      <c r="CP34" s="584"/>
      <c r="CQ34" s="585" t="str">
        <f>IF('各会計、関係団体の財政状況及び健全化判断比率'!BS7="","",'各会計、関係団体の財政状況及び健全化判断比率'!BS7)</f>
        <v>西東京市土地開発公社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〇</v>
      </c>
      <c r="DH34" s="586"/>
      <c r="DI34" s="202"/>
    </row>
    <row r="35" spans="1:113" ht="32.25" customHeight="1" x14ac:dyDescent="0.15">
      <c r="A35" s="175"/>
      <c r="B35" s="199"/>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駐車場事業特別会計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8</v>
      </c>
      <c r="BX35" s="584"/>
      <c r="BY35" s="585" t="str">
        <f>IF('各会計、関係団体の財政状況及び健全化判断比率'!B69="","",'各会計、関係団体の財政状況及び健全化判断比率'!B69)</f>
        <v>東京たま広域資源循環組合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15">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介護保険特別会計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9</v>
      </c>
      <c r="BX36" s="584"/>
      <c r="BY36" s="585" t="str">
        <f>IF('各会計、関係団体の財政状況及び健全化判断比率'!B70="","",'各会計、関係団体の財政状況及び健全化判断比率'!B70)</f>
        <v>東京市町村総合事務組合（一般会計）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15">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5</v>
      </c>
      <c r="V37" s="584"/>
      <c r="W37" s="585" t="str">
        <f>IF('各会計、関係団体の財政状況及び健全化判断比率'!B31="","",'各会計、関係団体の財政状況及び健全化判断比率'!B31)</f>
        <v>後期高齢者医療特別会計</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10</v>
      </c>
      <c r="BX37" s="584"/>
      <c r="BY37" s="585" t="str">
        <f>IF('各会計、関係団体の財政状況及び健全化判断比率'!B71="","",'各会計、関係団体の財政状況及び健全化判断比率'!B71)</f>
        <v>東京市町村総合事務組合（東京都市町村民交通災害共済事業特別会計）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15">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11</v>
      </c>
      <c r="BX38" s="584"/>
      <c r="BY38" s="585" t="str">
        <f>IF('各会計、関係団体の財政状況及び健全化判断比率'!B72="","",'各会計、関係団体の財政状況及び健全化判断比率'!B72)</f>
        <v>多摩六都科学館組合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15">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12</v>
      </c>
      <c r="BX39" s="584"/>
      <c r="BY39" s="585" t="str">
        <f>IF('各会計、関係団体の財政状況及び健全化判断比率'!B73="","",'各会計、関係団体の財政状況及び健全化判断比率'!B73)</f>
        <v>昭和病院企業団</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15">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13</v>
      </c>
      <c r="BX40" s="584"/>
      <c r="BY40" s="585" t="str">
        <f>IF('各会計、関係団体の財政状況及び健全化判断比率'!B74="","",'各会計、関係団体の財政状況及び健全化判断比率'!B74)</f>
        <v>東京都後期高齢者医療広域連合（一般会計）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15">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14</v>
      </c>
      <c r="BX41" s="584"/>
      <c r="BY41" s="585" t="str">
        <f>IF('各会計、関係団体の財政状況及び健全化判断比率'!B75="","",'各会計、関係団体の財政状況及び健全化判断比率'!B75)</f>
        <v>東京都後期高齢者医療広域連合（後期高齢者医療特別会計）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15">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15">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7epf59rr93IHFfX4vaWSpwoaL8nQIWHNIZRJ2iFcZJpSLLD0vQZZQrXl23hIJJCFkUS49kcGHIOxMvr168iRmQ==" saltValue="XcAAF8JIyXz0q7w//51Lk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34466849</v>
      </c>
      <c r="S5" s="600"/>
      <c r="T5" s="600"/>
      <c r="U5" s="600"/>
      <c r="V5" s="600"/>
      <c r="W5" s="600"/>
      <c r="X5" s="600"/>
      <c r="Y5" s="601"/>
      <c r="Z5" s="602">
        <v>40.1</v>
      </c>
      <c r="AA5" s="602"/>
      <c r="AB5" s="602"/>
      <c r="AC5" s="602"/>
      <c r="AD5" s="603">
        <v>31810342</v>
      </c>
      <c r="AE5" s="603"/>
      <c r="AF5" s="603"/>
      <c r="AG5" s="603"/>
      <c r="AH5" s="603"/>
      <c r="AI5" s="603"/>
      <c r="AJ5" s="603"/>
      <c r="AK5" s="603"/>
      <c r="AL5" s="604">
        <v>74.8</v>
      </c>
      <c r="AM5" s="605"/>
      <c r="AN5" s="605"/>
      <c r="AO5" s="606"/>
      <c r="AP5" s="596" t="s">
        <v>216</v>
      </c>
      <c r="AQ5" s="597"/>
      <c r="AR5" s="597"/>
      <c r="AS5" s="597"/>
      <c r="AT5" s="597"/>
      <c r="AU5" s="597"/>
      <c r="AV5" s="597"/>
      <c r="AW5" s="597"/>
      <c r="AX5" s="597"/>
      <c r="AY5" s="597"/>
      <c r="AZ5" s="597"/>
      <c r="BA5" s="597"/>
      <c r="BB5" s="597"/>
      <c r="BC5" s="597"/>
      <c r="BD5" s="597"/>
      <c r="BE5" s="597"/>
      <c r="BF5" s="598"/>
      <c r="BG5" s="610">
        <v>31810342</v>
      </c>
      <c r="BH5" s="611"/>
      <c r="BI5" s="611"/>
      <c r="BJ5" s="611"/>
      <c r="BK5" s="611"/>
      <c r="BL5" s="611"/>
      <c r="BM5" s="611"/>
      <c r="BN5" s="612"/>
      <c r="BO5" s="613">
        <v>92.3</v>
      </c>
      <c r="BP5" s="613"/>
      <c r="BQ5" s="613"/>
      <c r="BR5" s="613"/>
      <c r="BS5" s="614">
        <v>106344</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302507</v>
      </c>
      <c r="S6" s="611"/>
      <c r="T6" s="611"/>
      <c r="U6" s="611"/>
      <c r="V6" s="611"/>
      <c r="W6" s="611"/>
      <c r="X6" s="611"/>
      <c r="Y6" s="612"/>
      <c r="Z6" s="613">
        <v>0.4</v>
      </c>
      <c r="AA6" s="613"/>
      <c r="AB6" s="613"/>
      <c r="AC6" s="613"/>
      <c r="AD6" s="614">
        <v>302507</v>
      </c>
      <c r="AE6" s="614"/>
      <c r="AF6" s="614"/>
      <c r="AG6" s="614"/>
      <c r="AH6" s="614"/>
      <c r="AI6" s="614"/>
      <c r="AJ6" s="614"/>
      <c r="AK6" s="614"/>
      <c r="AL6" s="615">
        <v>0.7</v>
      </c>
      <c r="AM6" s="616"/>
      <c r="AN6" s="616"/>
      <c r="AO6" s="617"/>
      <c r="AP6" s="607" t="s">
        <v>221</v>
      </c>
      <c r="AQ6" s="608"/>
      <c r="AR6" s="608"/>
      <c r="AS6" s="608"/>
      <c r="AT6" s="608"/>
      <c r="AU6" s="608"/>
      <c r="AV6" s="608"/>
      <c r="AW6" s="608"/>
      <c r="AX6" s="608"/>
      <c r="AY6" s="608"/>
      <c r="AZ6" s="608"/>
      <c r="BA6" s="608"/>
      <c r="BB6" s="608"/>
      <c r="BC6" s="608"/>
      <c r="BD6" s="608"/>
      <c r="BE6" s="608"/>
      <c r="BF6" s="609"/>
      <c r="BG6" s="610">
        <v>31810342</v>
      </c>
      <c r="BH6" s="611"/>
      <c r="BI6" s="611"/>
      <c r="BJ6" s="611"/>
      <c r="BK6" s="611"/>
      <c r="BL6" s="611"/>
      <c r="BM6" s="611"/>
      <c r="BN6" s="612"/>
      <c r="BO6" s="613">
        <v>92.3</v>
      </c>
      <c r="BP6" s="613"/>
      <c r="BQ6" s="613"/>
      <c r="BR6" s="613"/>
      <c r="BS6" s="614">
        <v>106344</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435349</v>
      </c>
      <c r="CS6" s="611"/>
      <c r="CT6" s="611"/>
      <c r="CU6" s="611"/>
      <c r="CV6" s="611"/>
      <c r="CW6" s="611"/>
      <c r="CX6" s="611"/>
      <c r="CY6" s="612"/>
      <c r="CZ6" s="604">
        <v>0.5</v>
      </c>
      <c r="DA6" s="605"/>
      <c r="DB6" s="605"/>
      <c r="DC6" s="621"/>
      <c r="DD6" s="619" t="s">
        <v>122</v>
      </c>
      <c r="DE6" s="611"/>
      <c r="DF6" s="611"/>
      <c r="DG6" s="611"/>
      <c r="DH6" s="611"/>
      <c r="DI6" s="611"/>
      <c r="DJ6" s="611"/>
      <c r="DK6" s="611"/>
      <c r="DL6" s="611"/>
      <c r="DM6" s="611"/>
      <c r="DN6" s="611"/>
      <c r="DO6" s="611"/>
      <c r="DP6" s="612"/>
      <c r="DQ6" s="619">
        <v>435343</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67087</v>
      </c>
      <c r="S7" s="611"/>
      <c r="T7" s="611"/>
      <c r="U7" s="611"/>
      <c r="V7" s="611"/>
      <c r="W7" s="611"/>
      <c r="X7" s="611"/>
      <c r="Y7" s="612"/>
      <c r="Z7" s="613">
        <v>0.1</v>
      </c>
      <c r="AA7" s="613"/>
      <c r="AB7" s="613"/>
      <c r="AC7" s="613"/>
      <c r="AD7" s="614">
        <v>67087</v>
      </c>
      <c r="AE7" s="614"/>
      <c r="AF7" s="614"/>
      <c r="AG7" s="614"/>
      <c r="AH7" s="614"/>
      <c r="AI7" s="614"/>
      <c r="AJ7" s="614"/>
      <c r="AK7" s="614"/>
      <c r="AL7" s="615">
        <v>0.2</v>
      </c>
      <c r="AM7" s="616"/>
      <c r="AN7" s="616"/>
      <c r="AO7" s="617"/>
      <c r="AP7" s="607" t="s">
        <v>224</v>
      </c>
      <c r="AQ7" s="608"/>
      <c r="AR7" s="608"/>
      <c r="AS7" s="608"/>
      <c r="AT7" s="608"/>
      <c r="AU7" s="608"/>
      <c r="AV7" s="608"/>
      <c r="AW7" s="608"/>
      <c r="AX7" s="608"/>
      <c r="AY7" s="608"/>
      <c r="AZ7" s="608"/>
      <c r="BA7" s="608"/>
      <c r="BB7" s="608"/>
      <c r="BC7" s="608"/>
      <c r="BD7" s="608"/>
      <c r="BE7" s="608"/>
      <c r="BF7" s="609"/>
      <c r="BG7" s="610">
        <v>17398626</v>
      </c>
      <c r="BH7" s="611"/>
      <c r="BI7" s="611"/>
      <c r="BJ7" s="611"/>
      <c r="BK7" s="611"/>
      <c r="BL7" s="611"/>
      <c r="BM7" s="611"/>
      <c r="BN7" s="612"/>
      <c r="BO7" s="613">
        <v>50.5</v>
      </c>
      <c r="BP7" s="613"/>
      <c r="BQ7" s="613"/>
      <c r="BR7" s="613"/>
      <c r="BS7" s="614">
        <v>106344</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7616484</v>
      </c>
      <c r="CS7" s="611"/>
      <c r="CT7" s="611"/>
      <c r="CU7" s="611"/>
      <c r="CV7" s="611"/>
      <c r="CW7" s="611"/>
      <c r="CX7" s="611"/>
      <c r="CY7" s="612"/>
      <c r="CZ7" s="613">
        <v>9.1999999999999993</v>
      </c>
      <c r="DA7" s="613"/>
      <c r="DB7" s="613"/>
      <c r="DC7" s="613"/>
      <c r="DD7" s="619">
        <v>551250</v>
      </c>
      <c r="DE7" s="611"/>
      <c r="DF7" s="611"/>
      <c r="DG7" s="611"/>
      <c r="DH7" s="611"/>
      <c r="DI7" s="611"/>
      <c r="DJ7" s="611"/>
      <c r="DK7" s="611"/>
      <c r="DL7" s="611"/>
      <c r="DM7" s="611"/>
      <c r="DN7" s="611"/>
      <c r="DO7" s="611"/>
      <c r="DP7" s="612"/>
      <c r="DQ7" s="619">
        <v>6675250</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356736</v>
      </c>
      <c r="S8" s="611"/>
      <c r="T8" s="611"/>
      <c r="U8" s="611"/>
      <c r="V8" s="611"/>
      <c r="W8" s="611"/>
      <c r="X8" s="611"/>
      <c r="Y8" s="612"/>
      <c r="Z8" s="613">
        <v>0.4</v>
      </c>
      <c r="AA8" s="613"/>
      <c r="AB8" s="613"/>
      <c r="AC8" s="613"/>
      <c r="AD8" s="614">
        <v>356736</v>
      </c>
      <c r="AE8" s="614"/>
      <c r="AF8" s="614"/>
      <c r="AG8" s="614"/>
      <c r="AH8" s="614"/>
      <c r="AI8" s="614"/>
      <c r="AJ8" s="614"/>
      <c r="AK8" s="614"/>
      <c r="AL8" s="615">
        <v>0.8</v>
      </c>
      <c r="AM8" s="616"/>
      <c r="AN8" s="616"/>
      <c r="AO8" s="617"/>
      <c r="AP8" s="607" t="s">
        <v>227</v>
      </c>
      <c r="AQ8" s="608"/>
      <c r="AR8" s="608"/>
      <c r="AS8" s="608"/>
      <c r="AT8" s="608"/>
      <c r="AU8" s="608"/>
      <c r="AV8" s="608"/>
      <c r="AW8" s="608"/>
      <c r="AX8" s="608"/>
      <c r="AY8" s="608"/>
      <c r="AZ8" s="608"/>
      <c r="BA8" s="608"/>
      <c r="BB8" s="608"/>
      <c r="BC8" s="608"/>
      <c r="BD8" s="608"/>
      <c r="BE8" s="608"/>
      <c r="BF8" s="609"/>
      <c r="BG8" s="610">
        <v>383978</v>
      </c>
      <c r="BH8" s="611"/>
      <c r="BI8" s="611"/>
      <c r="BJ8" s="611"/>
      <c r="BK8" s="611"/>
      <c r="BL8" s="611"/>
      <c r="BM8" s="611"/>
      <c r="BN8" s="612"/>
      <c r="BO8" s="613">
        <v>1.1000000000000001</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45895715</v>
      </c>
      <c r="CS8" s="611"/>
      <c r="CT8" s="611"/>
      <c r="CU8" s="611"/>
      <c r="CV8" s="611"/>
      <c r="CW8" s="611"/>
      <c r="CX8" s="611"/>
      <c r="CY8" s="612"/>
      <c r="CZ8" s="613">
        <v>55.3</v>
      </c>
      <c r="DA8" s="613"/>
      <c r="DB8" s="613"/>
      <c r="DC8" s="613"/>
      <c r="DD8" s="619">
        <v>209592</v>
      </c>
      <c r="DE8" s="611"/>
      <c r="DF8" s="611"/>
      <c r="DG8" s="611"/>
      <c r="DH8" s="611"/>
      <c r="DI8" s="611"/>
      <c r="DJ8" s="611"/>
      <c r="DK8" s="611"/>
      <c r="DL8" s="611"/>
      <c r="DM8" s="611"/>
      <c r="DN8" s="611"/>
      <c r="DO8" s="611"/>
      <c r="DP8" s="612"/>
      <c r="DQ8" s="619">
        <v>24026418</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382740</v>
      </c>
      <c r="S9" s="611"/>
      <c r="T9" s="611"/>
      <c r="U9" s="611"/>
      <c r="V9" s="611"/>
      <c r="W9" s="611"/>
      <c r="X9" s="611"/>
      <c r="Y9" s="612"/>
      <c r="Z9" s="613">
        <v>0.4</v>
      </c>
      <c r="AA9" s="613"/>
      <c r="AB9" s="613"/>
      <c r="AC9" s="613"/>
      <c r="AD9" s="614">
        <v>382740</v>
      </c>
      <c r="AE9" s="614"/>
      <c r="AF9" s="614"/>
      <c r="AG9" s="614"/>
      <c r="AH9" s="614"/>
      <c r="AI9" s="614"/>
      <c r="AJ9" s="614"/>
      <c r="AK9" s="614"/>
      <c r="AL9" s="615">
        <v>0.9</v>
      </c>
      <c r="AM9" s="616"/>
      <c r="AN9" s="616"/>
      <c r="AO9" s="617"/>
      <c r="AP9" s="607" t="s">
        <v>230</v>
      </c>
      <c r="AQ9" s="608"/>
      <c r="AR9" s="608"/>
      <c r="AS9" s="608"/>
      <c r="AT9" s="608"/>
      <c r="AU9" s="608"/>
      <c r="AV9" s="608"/>
      <c r="AW9" s="608"/>
      <c r="AX9" s="608"/>
      <c r="AY9" s="608"/>
      <c r="AZ9" s="608"/>
      <c r="BA9" s="608"/>
      <c r="BB9" s="608"/>
      <c r="BC9" s="608"/>
      <c r="BD9" s="608"/>
      <c r="BE9" s="608"/>
      <c r="BF9" s="609"/>
      <c r="BG9" s="610">
        <v>15958013</v>
      </c>
      <c r="BH9" s="611"/>
      <c r="BI9" s="611"/>
      <c r="BJ9" s="611"/>
      <c r="BK9" s="611"/>
      <c r="BL9" s="611"/>
      <c r="BM9" s="611"/>
      <c r="BN9" s="612"/>
      <c r="BO9" s="613">
        <v>46.3</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6866802</v>
      </c>
      <c r="CS9" s="611"/>
      <c r="CT9" s="611"/>
      <c r="CU9" s="611"/>
      <c r="CV9" s="611"/>
      <c r="CW9" s="611"/>
      <c r="CX9" s="611"/>
      <c r="CY9" s="612"/>
      <c r="CZ9" s="613">
        <v>8.3000000000000007</v>
      </c>
      <c r="DA9" s="613"/>
      <c r="DB9" s="613"/>
      <c r="DC9" s="613"/>
      <c r="DD9" s="619">
        <v>13033</v>
      </c>
      <c r="DE9" s="611"/>
      <c r="DF9" s="611"/>
      <c r="DG9" s="611"/>
      <c r="DH9" s="611"/>
      <c r="DI9" s="611"/>
      <c r="DJ9" s="611"/>
      <c r="DK9" s="611"/>
      <c r="DL9" s="611"/>
      <c r="DM9" s="611"/>
      <c r="DN9" s="611"/>
      <c r="DO9" s="611"/>
      <c r="DP9" s="612"/>
      <c r="DQ9" s="619">
        <v>4155806</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426953</v>
      </c>
      <c r="BH10" s="611"/>
      <c r="BI10" s="611"/>
      <c r="BJ10" s="611"/>
      <c r="BK10" s="611"/>
      <c r="BL10" s="611"/>
      <c r="BM10" s="611"/>
      <c r="BN10" s="612"/>
      <c r="BO10" s="613">
        <v>1.2</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356273</v>
      </c>
      <c r="CS10" s="611"/>
      <c r="CT10" s="611"/>
      <c r="CU10" s="611"/>
      <c r="CV10" s="611"/>
      <c r="CW10" s="611"/>
      <c r="CX10" s="611"/>
      <c r="CY10" s="612"/>
      <c r="CZ10" s="613">
        <v>0.4</v>
      </c>
      <c r="DA10" s="613"/>
      <c r="DB10" s="613"/>
      <c r="DC10" s="613"/>
      <c r="DD10" s="619" t="s">
        <v>122</v>
      </c>
      <c r="DE10" s="611"/>
      <c r="DF10" s="611"/>
      <c r="DG10" s="611"/>
      <c r="DH10" s="611"/>
      <c r="DI10" s="611"/>
      <c r="DJ10" s="611"/>
      <c r="DK10" s="611"/>
      <c r="DL10" s="611"/>
      <c r="DM10" s="611"/>
      <c r="DN10" s="611"/>
      <c r="DO10" s="611"/>
      <c r="DP10" s="612"/>
      <c r="DQ10" s="619">
        <v>332151</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4681915</v>
      </c>
      <c r="S11" s="611"/>
      <c r="T11" s="611"/>
      <c r="U11" s="611"/>
      <c r="V11" s="611"/>
      <c r="W11" s="611"/>
      <c r="X11" s="611"/>
      <c r="Y11" s="612"/>
      <c r="Z11" s="615">
        <v>5.5</v>
      </c>
      <c r="AA11" s="616"/>
      <c r="AB11" s="616"/>
      <c r="AC11" s="622"/>
      <c r="AD11" s="619">
        <v>4681915</v>
      </c>
      <c r="AE11" s="611"/>
      <c r="AF11" s="611"/>
      <c r="AG11" s="611"/>
      <c r="AH11" s="611"/>
      <c r="AI11" s="611"/>
      <c r="AJ11" s="611"/>
      <c r="AK11" s="612"/>
      <c r="AL11" s="615">
        <v>11</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629682</v>
      </c>
      <c r="BH11" s="611"/>
      <c r="BI11" s="611"/>
      <c r="BJ11" s="611"/>
      <c r="BK11" s="611"/>
      <c r="BL11" s="611"/>
      <c r="BM11" s="611"/>
      <c r="BN11" s="612"/>
      <c r="BO11" s="613">
        <v>1.8</v>
      </c>
      <c r="BP11" s="613"/>
      <c r="BQ11" s="613"/>
      <c r="BR11" s="613"/>
      <c r="BS11" s="614">
        <v>106344</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101947</v>
      </c>
      <c r="CS11" s="611"/>
      <c r="CT11" s="611"/>
      <c r="CU11" s="611"/>
      <c r="CV11" s="611"/>
      <c r="CW11" s="611"/>
      <c r="CX11" s="611"/>
      <c r="CY11" s="612"/>
      <c r="CZ11" s="613">
        <v>0.1</v>
      </c>
      <c r="DA11" s="613"/>
      <c r="DB11" s="613"/>
      <c r="DC11" s="613"/>
      <c r="DD11" s="619">
        <v>12802</v>
      </c>
      <c r="DE11" s="611"/>
      <c r="DF11" s="611"/>
      <c r="DG11" s="611"/>
      <c r="DH11" s="611"/>
      <c r="DI11" s="611"/>
      <c r="DJ11" s="611"/>
      <c r="DK11" s="611"/>
      <c r="DL11" s="611"/>
      <c r="DM11" s="611"/>
      <c r="DN11" s="611"/>
      <c r="DO11" s="611"/>
      <c r="DP11" s="612"/>
      <c r="DQ11" s="619">
        <v>86565</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13174705</v>
      </c>
      <c r="BH12" s="611"/>
      <c r="BI12" s="611"/>
      <c r="BJ12" s="611"/>
      <c r="BK12" s="611"/>
      <c r="BL12" s="611"/>
      <c r="BM12" s="611"/>
      <c r="BN12" s="612"/>
      <c r="BO12" s="613">
        <v>38.200000000000003</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482923</v>
      </c>
      <c r="CS12" s="611"/>
      <c r="CT12" s="611"/>
      <c r="CU12" s="611"/>
      <c r="CV12" s="611"/>
      <c r="CW12" s="611"/>
      <c r="CX12" s="611"/>
      <c r="CY12" s="612"/>
      <c r="CZ12" s="613">
        <v>0.6</v>
      </c>
      <c r="DA12" s="613"/>
      <c r="DB12" s="613"/>
      <c r="DC12" s="613"/>
      <c r="DD12" s="619" t="s">
        <v>122</v>
      </c>
      <c r="DE12" s="611"/>
      <c r="DF12" s="611"/>
      <c r="DG12" s="611"/>
      <c r="DH12" s="611"/>
      <c r="DI12" s="611"/>
      <c r="DJ12" s="611"/>
      <c r="DK12" s="611"/>
      <c r="DL12" s="611"/>
      <c r="DM12" s="611"/>
      <c r="DN12" s="611"/>
      <c r="DO12" s="611"/>
      <c r="DP12" s="612"/>
      <c r="DQ12" s="619">
        <v>433105</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12807874</v>
      </c>
      <c r="BH13" s="611"/>
      <c r="BI13" s="611"/>
      <c r="BJ13" s="611"/>
      <c r="BK13" s="611"/>
      <c r="BL13" s="611"/>
      <c r="BM13" s="611"/>
      <c r="BN13" s="612"/>
      <c r="BO13" s="613">
        <v>37.200000000000003</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6217427</v>
      </c>
      <c r="CS13" s="611"/>
      <c r="CT13" s="611"/>
      <c r="CU13" s="611"/>
      <c r="CV13" s="611"/>
      <c r="CW13" s="611"/>
      <c r="CX13" s="611"/>
      <c r="CY13" s="612"/>
      <c r="CZ13" s="613">
        <v>7.5</v>
      </c>
      <c r="DA13" s="613"/>
      <c r="DB13" s="613"/>
      <c r="DC13" s="613"/>
      <c r="DD13" s="619">
        <v>2909468</v>
      </c>
      <c r="DE13" s="611"/>
      <c r="DF13" s="611"/>
      <c r="DG13" s="611"/>
      <c r="DH13" s="611"/>
      <c r="DI13" s="611"/>
      <c r="DJ13" s="611"/>
      <c r="DK13" s="611"/>
      <c r="DL13" s="611"/>
      <c r="DM13" s="611"/>
      <c r="DN13" s="611"/>
      <c r="DO13" s="611"/>
      <c r="DP13" s="612"/>
      <c r="DQ13" s="619">
        <v>3559776</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2233</v>
      </c>
      <c r="S14" s="611"/>
      <c r="T14" s="611"/>
      <c r="U14" s="611"/>
      <c r="V14" s="611"/>
      <c r="W14" s="611"/>
      <c r="X14" s="611"/>
      <c r="Y14" s="612"/>
      <c r="Z14" s="613">
        <v>0</v>
      </c>
      <c r="AA14" s="613"/>
      <c r="AB14" s="613"/>
      <c r="AC14" s="613"/>
      <c r="AD14" s="614">
        <v>2233</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147205</v>
      </c>
      <c r="BH14" s="611"/>
      <c r="BI14" s="611"/>
      <c r="BJ14" s="611"/>
      <c r="BK14" s="611"/>
      <c r="BL14" s="611"/>
      <c r="BM14" s="611"/>
      <c r="BN14" s="612"/>
      <c r="BO14" s="613">
        <v>0.4</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2529844</v>
      </c>
      <c r="CS14" s="611"/>
      <c r="CT14" s="611"/>
      <c r="CU14" s="611"/>
      <c r="CV14" s="611"/>
      <c r="CW14" s="611"/>
      <c r="CX14" s="611"/>
      <c r="CY14" s="612"/>
      <c r="CZ14" s="613">
        <v>3</v>
      </c>
      <c r="DA14" s="613"/>
      <c r="DB14" s="613"/>
      <c r="DC14" s="613"/>
      <c r="DD14" s="619">
        <v>154721</v>
      </c>
      <c r="DE14" s="611"/>
      <c r="DF14" s="611"/>
      <c r="DG14" s="611"/>
      <c r="DH14" s="611"/>
      <c r="DI14" s="611"/>
      <c r="DJ14" s="611"/>
      <c r="DK14" s="611"/>
      <c r="DL14" s="611"/>
      <c r="DM14" s="611"/>
      <c r="DN14" s="611"/>
      <c r="DO14" s="611"/>
      <c r="DP14" s="612"/>
      <c r="DQ14" s="619">
        <v>1839746</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1089806</v>
      </c>
      <c r="BH15" s="611"/>
      <c r="BI15" s="611"/>
      <c r="BJ15" s="611"/>
      <c r="BK15" s="611"/>
      <c r="BL15" s="611"/>
      <c r="BM15" s="611"/>
      <c r="BN15" s="612"/>
      <c r="BO15" s="613">
        <v>3.2</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7815478</v>
      </c>
      <c r="CS15" s="611"/>
      <c r="CT15" s="611"/>
      <c r="CU15" s="611"/>
      <c r="CV15" s="611"/>
      <c r="CW15" s="611"/>
      <c r="CX15" s="611"/>
      <c r="CY15" s="612"/>
      <c r="CZ15" s="613">
        <v>9.4</v>
      </c>
      <c r="DA15" s="613"/>
      <c r="DB15" s="613"/>
      <c r="DC15" s="613"/>
      <c r="DD15" s="619">
        <v>772720</v>
      </c>
      <c r="DE15" s="611"/>
      <c r="DF15" s="611"/>
      <c r="DG15" s="611"/>
      <c r="DH15" s="611"/>
      <c r="DI15" s="611"/>
      <c r="DJ15" s="611"/>
      <c r="DK15" s="611"/>
      <c r="DL15" s="611"/>
      <c r="DM15" s="611"/>
      <c r="DN15" s="611"/>
      <c r="DO15" s="611"/>
      <c r="DP15" s="612"/>
      <c r="DQ15" s="619">
        <v>6031212</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83542</v>
      </c>
      <c r="S16" s="611"/>
      <c r="T16" s="611"/>
      <c r="U16" s="611"/>
      <c r="V16" s="611"/>
      <c r="W16" s="611"/>
      <c r="X16" s="611"/>
      <c r="Y16" s="612"/>
      <c r="Z16" s="613">
        <v>0.1</v>
      </c>
      <c r="AA16" s="613"/>
      <c r="AB16" s="613"/>
      <c r="AC16" s="613"/>
      <c r="AD16" s="614">
        <v>83542</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t="s">
        <v>122</v>
      </c>
      <c r="CS16" s="611"/>
      <c r="CT16" s="611"/>
      <c r="CU16" s="611"/>
      <c r="CV16" s="611"/>
      <c r="CW16" s="611"/>
      <c r="CX16" s="611"/>
      <c r="CY16" s="612"/>
      <c r="CZ16" s="613" t="s">
        <v>122</v>
      </c>
      <c r="DA16" s="613"/>
      <c r="DB16" s="613"/>
      <c r="DC16" s="613"/>
      <c r="DD16" s="619" t="s">
        <v>122</v>
      </c>
      <c r="DE16" s="611"/>
      <c r="DF16" s="611"/>
      <c r="DG16" s="611"/>
      <c r="DH16" s="611"/>
      <c r="DI16" s="611"/>
      <c r="DJ16" s="611"/>
      <c r="DK16" s="611"/>
      <c r="DL16" s="611"/>
      <c r="DM16" s="611"/>
      <c r="DN16" s="611"/>
      <c r="DO16" s="611"/>
      <c r="DP16" s="612"/>
      <c r="DQ16" s="619" t="s">
        <v>122</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548030</v>
      </c>
      <c r="S17" s="611"/>
      <c r="T17" s="611"/>
      <c r="U17" s="611"/>
      <c r="V17" s="611"/>
      <c r="W17" s="611"/>
      <c r="X17" s="611"/>
      <c r="Y17" s="612"/>
      <c r="Z17" s="613">
        <v>0.6</v>
      </c>
      <c r="AA17" s="613"/>
      <c r="AB17" s="613"/>
      <c r="AC17" s="613"/>
      <c r="AD17" s="614">
        <v>548030</v>
      </c>
      <c r="AE17" s="614"/>
      <c r="AF17" s="614"/>
      <c r="AG17" s="614"/>
      <c r="AH17" s="614"/>
      <c r="AI17" s="614"/>
      <c r="AJ17" s="614"/>
      <c r="AK17" s="614"/>
      <c r="AL17" s="615">
        <v>1.3</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4714662</v>
      </c>
      <c r="CS17" s="611"/>
      <c r="CT17" s="611"/>
      <c r="CU17" s="611"/>
      <c r="CV17" s="611"/>
      <c r="CW17" s="611"/>
      <c r="CX17" s="611"/>
      <c r="CY17" s="612"/>
      <c r="CZ17" s="613">
        <v>5.7</v>
      </c>
      <c r="DA17" s="613"/>
      <c r="DB17" s="613"/>
      <c r="DC17" s="613"/>
      <c r="DD17" s="619" t="s">
        <v>122</v>
      </c>
      <c r="DE17" s="611"/>
      <c r="DF17" s="611"/>
      <c r="DG17" s="611"/>
      <c r="DH17" s="611"/>
      <c r="DI17" s="611"/>
      <c r="DJ17" s="611"/>
      <c r="DK17" s="611"/>
      <c r="DL17" s="611"/>
      <c r="DM17" s="611"/>
      <c r="DN17" s="611"/>
      <c r="DO17" s="611"/>
      <c r="DP17" s="612"/>
      <c r="DQ17" s="619">
        <v>4592377</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246594</v>
      </c>
      <c r="S18" s="611"/>
      <c r="T18" s="611"/>
      <c r="U18" s="611"/>
      <c r="V18" s="611"/>
      <c r="W18" s="611"/>
      <c r="X18" s="611"/>
      <c r="Y18" s="612"/>
      <c r="Z18" s="613">
        <v>0.3</v>
      </c>
      <c r="AA18" s="613"/>
      <c r="AB18" s="613"/>
      <c r="AC18" s="613"/>
      <c r="AD18" s="614">
        <v>246594</v>
      </c>
      <c r="AE18" s="614"/>
      <c r="AF18" s="614"/>
      <c r="AG18" s="614"/>
      <c r="AH18" s="614"/>
      <c r="AI18" s="614"/>
      <c r="AJ18" s="614"/>
      <c r="AK18" s="614"/>
      <c r="AL18" s="615">
        <v>0.6</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246527</v>
      </c>
      <c r="S19" s="611"/>
      <c r="T19" s="611"/>
      <c r="U19" s="611"/>
      <c r="V19" s="611"/>
      <c r="W19" s="611"/>
      <c r="X19" s="611"/>
      <c r="Y19" s="612"/>
      <c r="Z19" s="613">
        <v>0.3</v>
      </c>
      <c r="AA19" s="613"/>
      <c r="AB19" s="613"/>
      <c r="AC19" s="613"/>
      <c r="AD19" s="614">
        <v>246527</v>
      </c>
      <c r="AE19" s="614"/>
      <c r="AF19" s="614"/>
      <c r="AG19" s="614"/>
      <c r="AH19" s="614"/>
      <c r="AI19" s="614"/>
      <c r="AJ19" s="614"/>
      <c r="AK19" s="614"/>
      <c r="AL19" s="615">
        <v>0.6</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2656507</v>
      </c>
      <c r="BH19" s="611"/>
      <c r="BI19" s="611"/>
      <c r="BJ19" s="611"/>
      <c r="BK19" s="611"/>
      <c r="BL19" s="611"/>
      <c r="BM19" s="611"/>
      <c r="BN19" s="612"/>
      <c r="BO19" s="613">
        <v>7.7</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v>67</v>
      </c>
      <c r="S20" s="611"/>
      <c r="T20" s="611"/>
      <c r="U20" s="611"/>
      <c r="V20" s="611"/>
      <c r="W20" s="611"/>
      <c r="X20" s="611"/>
      <c r="Y20" s="612"/>
      <c r="Z20" s="613">
        <v>0</v>
      </c>
      <c r="AA20" s="613"/>
      <c r="AB20" s="613"/>
      <c r="AC20" s="613"/>
      <c r="AD20" s="614">
        <v>67</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2656507</v>
      </c>
      <c r="BH20" s="611"/>
      <c r="BI20" s="611"/>
      <c r="BJ20" s="611"/>
      <c r="BK20" s="611"/>
      <c r="BL20" s="611"/>
      <c r="BM20" s="611"/>
      <c r="BN20" s="612"/>
      <c r="BO20" s="613">
        <v>7.7</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83032904</v>
      </c>
      <c r="CS20" s="611"/>
      <c r="CT20" s="611"/>
      <c r="CU20" s="611"/>
      <c r="CV20" s="611"/>
      <c r="CW20" s="611"/>
      <c r="CX20" s="611"/>
      <c r="CY20" s="612"/>
      <c r="CZ20" s="613">
        <v>100</v>
      </c>
      <c r="DA20" s="613"/>
      <c r="DB20" s="613"/>
      <c r="DC20" s="613"/>
      <c r="DD20" s="619">
        <v>4623586</v>
      </c>
      <c r="DE20" s="611"/>
      <c r="DF20" s="611"/>
      <c r="DG20" s="611"/>
      <c r="DH20" s="611"/>
      <c r="DI20" s="611"/>
      <c r="DJ20" s="611"/>
      <c r="DK20" s="611"/>
      <c r="DL20" s="611"/>
      <c r="DM20" s="611"/>
      <c r="DN20" s="611"/>
      <c r="DO20" s="611"/>
      <c r="DP20" s="612"/>
      <c r="DQ20" s="619">
        <v>52167749</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4116395</v>
      </c>
      <c r="S21" s="611"/>
      <c r="T21" s="611"/>
      <c r="U21" s="611"/>
      <c r="V21" s="611"/>
      <c r="W21" s="611"/>
      <c r="X21" s="611"/>
      <c r="Y21" s="612"/>
      <c r="Z21" s="613">
        <v>4.8</v>
      </c>
      <c r="AA21" s="613"/>
      <c r="AB21" s="613"/>
      <c r="AC21" s="613"/>
      <c r="AD21" s="614">
        <v>3724642</v>
      </c>
      <c r="AE21" s="614"/>
      <c r="AF21" s="614"/>
      <c r="AG21" s="614"/>
      <c r="AH21" s="614"/>
      <c r="AI21" s="614"/>
      <c r="AJ21" s="614"/>
      <c r="AK21" s="614"/>
      <c r="AL21" s="615">
        <v>8.8000000000000007</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t="s">
        <v>122</v>
      </c>
      <c r="BH21" s="611"/>
      <c r="BI21" s="611"/>
      <c r="BJ21" s="611"/>
      <c r="BK21" s="611"/>
      <c r="BL21" s="611"/>
      <c r="BM21" s="611"/>
      <c r="BN21" s="612"/>
      <c r="BO21" s="613" t="s">
        <v>122</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3724642</v>
      </c>
      <c r="S22" s="611"/>
      <c r="T22" s="611"/>
      <c r="U22" s="611"/>
      <c r="V22" s="611"/>
      <c r="W22" s="611"/>
      <c r="X22" s="611"/>
      <c r="Y22" s="612"/>
      <c r="Z22" s="613">
        <v>4.3</v>
      </c>
      <c r="AA22" s="613"/>
      <c r="AB22" s="613"/>
      <c r="AC22" s="613"/>
      <c r="AD22" s="614">
        <v>3724642</v>
      </c>
      <c r="AE22" s="614"/>
      <c r="AF22" s="614"/>
      <c r="AG22" s="614"/>
      <c r="AH22" s="614"/>
      <c r="AI22" s="614"/>
      <c r="AJ22" s="614"/>
      <c r="AK22" s="614"/>
      <c r="AL22" s="615">
        <v>8.8000000000000007</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391616</v>
      </c>
      <c r="S23" s="611"/>
      <c r="T23" s="611"/>
      <c r="U23" s="611"/>
      <c r="V23" s="611"/>
      <c r="W23" s="611"/>
      <c r="X23" s="611"/>
      <c r="Y23" s="612"/>
      <c r="Z23" s="613">
        <v>0.5</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v>2656507</v>
      </c>
      <c r="BH23" s="611"/>
      <c r="BI23" s="611"/>
      <c r="BJ23" s="611"/>
      <c r="BK23" s="611"/>
      <c r="BL23" s="611"/>
      <c r="BM23" s="611"/>
      <c r="BN23" s="612"/>
      <c r="BO23" s="613">
        <v>7.7</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v>137</v>
      </c>
      <c r="S24" s="611"/>
      <c r="T24" s="611"/>
      <c r="U24" s="611"/>
      <c r="V24" s="611"/>
      <c r="W24" s="611"/>
      <c r="X24" s="611"/>
      <c r="Y24" s="612"/>
      <c r="Z24" s="613">
        <v>0</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41376305</v>
      </c>
      <c r="CS24" s="600"/>
      <c r="CT24" s="600"/>
      <c r="CU24" s="600"/>
      <c r="CV24" s="600"/>
      <c r="CW24" s="600"/>
      <c r="CX24" s="600"/>
      <c r="CY24" s="601"/>
      <c r="CZ24" s="604">
        <v>49.8</v>
      </c>
      <c r="DA24" s="605"/>
      <c r="DB24" s="605"/>
      <c r="DC24" s="621"/>
      <c r="DD24" s="645">
        <v>22274882</v>
      </c>
      <c r="DE24" s="600"/>
      <c r="DF24" s="600"/>
      <c r="DG24" s="600"/>
      <c r="DH24" s="600"/>
      <c r="DI24" s="600"/>
      <c r="DJ24" s="600"/>
      <c r="DK24" s="601"/>
      <c r="DL24" s="645">
        <v>20237883</v>
      </c>
      <c r="DM24" s="600"/>
      <c r="DN24" s="600"/>
      <c r="DO24" s="600"/>
      <c r="DP24" s="600"/>
      <c r="DQ24" s="600"/>
      <c r="DR24" s="600"/>
      <c r="DS24" s="600"/>
      <c r="DT24" s="600"/>
      <c r="DU24" s="600"/>
      <c r="DV24" s="601"/>
      <c r="DW24" s="604">
        <v>47.6</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45254628</v>
      </c>
      <c r="S25" s="611"/>
      <c r="T25" s="611"/>
      <c r="U25" s="611"/>
      <c r="V25" s="611"/>
      <c r="W25" s="611"/>
      <c r="X25" s="611"/>
      <c r="Y25" s="612"/>
      <c r="Z25" s="613">
        <v>52.7</v>
      </c>
      <c r="AA25" s="613"/>
      <c r="AB25" s="613"/>
      <c r="AC25" s="613"/>
      <c r="AD25" s="614">
        <v>42206368</v>
      </c>
      <c r="AE25" s="614"/>
      <c r="AF25" s="614"/>
      <c r="AG25" s="614"/>
      <c r="AH25" s="614"/>
      <c r="AI25" s="614"/>
      <c r="AJ25" s="614"/>
      <c r="AK25" s="614"/>
      <c r="AL25" s="615">
        <v>99.3</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10723807</v>
      </c>
      <c r="CS25" s="642"/>
      <c r="CT25" s="642"/>
      <c r="CU25" s="642"/>
      <c r="CV25" s="642"/>
      <c r="CW25" s="642"/>
      <c r="CX25" s="642"/>
      <c r="CY25" s="643"/>
      <c r="CZ25" s="615">
        <v>12.9</v>
      </c>
      <c r="DA25" s="640"/>
      <c r="DB25" s="640"/>
      <c r="DC25" s="644"/>
      <c r="DD25" s="619">
        <v>9726114</v>
      </c>
      <c r="DE25" s="642"/>
      <c r="DF25" s="642"/>
      <c r="DG25" s="642"/>
      <c r="DH25" s="642"/>
      <c r="DI25" s="642"/>
      <c r="DJ25" s="642"/>
      <c r="DK25" s="643"/>
      <c r="DL25" s="619">
        <v>9636486</v>
      </c>
      <c r="DM25" s="642"/>
      <c r="DN25" s="642"/>
      <c r="DO25" s="642"/>
      <c r="DP25" s="642"/>
      <c r="DQ25" s="642"/>
      <c r="DR25" s="642"/>
      <c r="DS25" s="642"/>
      <c r="DT25" s="642"/>
      <c r="DU25" s="642"/>
      <c r="DV25" s="643"/>
      <c r="DW25" s="615">
        <v>22.7</v>
      </c>
      <c r="DX25" s="640"/>
      <c r="DY25" s="640"/>
      <c r="DZ25" s="640"/>
      <c r="EA25" s="640"/>
      <c r="EB25" s="640"/>
      <c r="EC25" s="641"/>
    </row>
    <row r="26" spans="2:133" ht="11.25" customHeight="1" x14ac:dyDescent="0.15">
      <c r="B26" s="607" t="s">
        <v>283</v>
      </c>
      <c r="C26" s="608"/>
      <c r="D26" s="608"/>
      <c r="E26" s="608"/>
      <c r="F26" s="608"/>
      <c r="G26" s="608"/>
      <c r="H26" s="608"/>
      <c r="I26" s="608"/>
      <c r="J26" s="608"/>
      <c r="K26" s="608"/>
      <c r="L26" s="608"/>
      <c r="M26" s="608"/>
      <c r="N26" s="608"/>
      <c r="O26" s="608"/>
      <c r="P26" s="608"/>
      <c r="Q26" s="609"/>
      <c r="R26" s="610">
        <v>12901</v>
      </c>
      <c r="S26" s="611"/>
      <c r="T26" s="611"/>
      <c r="U26" s="611"/>
      <c r="V26" s="611"/>
      <c r="W26" s="611"/>
      <c r="X26" s="611"/>
      <c r="Y26" s="612"/>
      <c r="Z26" s="613">
        <v>0</v>
      </c>
      <c r="AA26" s="613"/>
      <c r="AB26" s="613"/>
      <c r="AC26" s="613"/>
      <c r="AD26" s="614">
        <v>12901</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6334248</v>
      </c>
      <c r="CS26" s="611"/>
      <c r="CT26" s="611"/>
      <c r="CU26" s="611"/>
      <c r="CV26" s="611"/>
      <c r="CW26" s="611"/>
      <c r="CX26" s="611"/>
      <c r="CY26" s="612"/>
      <c r="CZ26" s="615">
        <v>7.6</v>
      </c>
      <c r="DA26" s="640"/>
      <c r="DB26" s="640"/>
      <c r="DC26" s="644"/>
      <c r="DD26" s="619">
        <v>5868746</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15">
      <c r="B27" s="607" t="s">
        <v>286</v>
      </c>
      <c r="C27" s="608"/>
      <c r="D27" s="608"/>
      <c r="E27" s="608"/>
      <c r="F27" s="608"/>
      <c r="G27" s="608"/>
      <c r="H27" s="608"/>
      <c r="I27" s="608"/>
      <c r="J27" s="608"/>
      <c r="K27" s="608"/>
      <c r="L27" s="608"/>
      <c r="M27" s="608"/>
      <c r="N27" s="608"/>
      <c r="O27" s="608"/>
      <c r="P27" s="608"/>
      <c r="Q27" s="609"/>
      <c r="R27" s="610">
        <v>464403</v>
      </c>
      <c r="S27" s="611"/>
      <c r="T27" s="611"/>
      <c r="U27" s="611"/>
      <c r="V27" s="611"/>
      <c r="W27" s="611"/>
      <c r="X27" s="611"/>
      <c r="Y27" s="612"/>
      <c r="Z27" s="613">
        <v>0.5</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34466849</v>
      </c>
      <c r="BH27" s="611"/>
      <c r="BI27" s="611"/>
      <c r="BJ27" s="611"/>
      <c r="BK27" s="611"/>
      <c r="BL27" s="611"/>
      <c r="BM27" s="611"/>
      <c r="BN27" s="612"/>
      <c r="BO27" s="613">
        <v>100</v>
      </c>
      <c r="BP27" s="613"/>
      <c r="BQ27" s="613"/>
      <c r="BR27" s="613"/>
      <c r="BS27" s="614">
        <v>106344</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25937836</v>
      </c>
      <c r="CS27" s="642"/>
      <c r="CT27" s="642"/>
      <c r="CU27" s="642"/>
      <c r="CV27" s="642"/>
      <c r="CW27" s="642"/>
      <c r="CX27" s="642"/>
      <c r="CY27" s="643"/>
      <c r="CZ27" s="615">
        <v>31.2</v>
      </c>
      <c r="DA27" s="640"/>
      <c r="DB27" s="640"/>
      <c r="DC27" s="644"/>
      <c r="DD27" s="619">
        <v>7956391</v>
      </c>
      <c r="DE27" s="642"/>
      <c r="DF27" s="642"/>
      <c r="DG27" s="642"/>
      <c r="DH27" s="642"/>
      <c r="DI27" s="642"/>
      <c r="DJ27" s="642"/>
      <c r="DK27" s="643"/>
      <c r="DL27" s="619">
        <v>6009020</v>
      </c>
      <c r="DM27" s="642"/>
      <c r="DN27" s="642"/>
      <c r="DO27" s="642"/>
      <c r="DP27" s="642"/>
      <c r="DQ27" s="642"/>
      <c r="DR27" s="642"/>
      <c r="DS27" s="642"/>
      <c r="DT27" s="642"/>
      <c r="DU27" s="642"/>
      <c r="DV27" s="643"/>
      <c r="DW27" s="615">
        <v>14.1</v>
      </c>
      <c r="DX27" s="640"/>
      <c r="DY27" s="640"/>
      <c r="DZ27" s="640"/>
      <c r="EA27" s="640"/>
      <c r="EB27" s="640"/>
      <c r="EC27" s="641"/>
    </row>
    <row r="28" spans="2:133" ht="11.25" customHeight="1" x14ac:dyDescent="0.15">
      <c r="B28" s="607" t="s">
        <v>289</v>
      </c>
      <c r="C28" s="608"/>
      <c r="D28" s="608"/>
      <c r="E28" s="608"/>
      <c r="F28" s="608"/>
      <c r="G28" s="608"/>
      <c r="H28" s="608"/>
      <c r="I28" s="608"/>
      <c r="J28" s="608"/>
      <c r="K28" s="608"/>
      <c r="L28" s="608"/>
      <c r="M28" s="608"/>
      <c r="N28" s="608"/>
      <c r="O28" s="608"/>
      <c r="P28" s="608"/>
      <c r="Q28" s="609"/>
      <c r="R28" s="610">
        <v>375489</v>
      </c>
      <c r="S28" s="611"/>
      <c r="T28" s="611"/>
      <c r="U28" s="611"/>
      <c r="V28" s="611"/>
      <c r="W28" s="611"/>
      <c r="X28" s="611"/>
      <c r="Y28" s="612"/>
      <c r="Z28" s="613">
        <v>0.4</v>
      </c>
      <c r="AA28" s="613"/>
      <c r="AB28" s="613"/>
      <c r="AC28" s="613"/>
      <c r="AD28" s="614">
        <v>228242</v>
      </c>
      <c r="AE28" s="614"/>
      <c r="AF28" s="614"/>
      <c r="AG28" s="614"/>
      <c r="AH28" s="614"/>
      <c r="AI28" s="614"/>
      <c r="AJ28" s="614"/>
      <c r="AK28" s="614"/>
      <c r="AL28" s="615">
        <v>0.5</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4714662</v>
      </c>
      <c r="CS28" s="611"/>
      <c r="CT28" s="611"/>
      <c r="CU28" s="611"/>
      <c r="CV28" s="611"/>
      <c r="CW28" s="611"/>
      <c r="CX28" s="611"/>
      <c r="CY28" s="612"/>
      <c r="CZ28" s="615">
        <v>5.7</v>
      </c>
      <c r="DA28" s="640"/>
      <c r="DB28" s="640"/>
      <c r="DC28" s="644"/>
      <c r="DD28" s="619">
        <v>4592377</v>
      </c>
      <c r="DE28" s="611"/>
      <c r="DF28" s="611"/>
      <c r="DG28" s="611"/>
      <c r="DH28" s="611"/>
      <c r="DI28" s="611"/>
      <c r="DJ28" s="611"/>
      <c r="DK28" s="612"/>
      <c r="DL28" s="619">
        <v>4592377</v>
      </c>
      <c r="DM28" s="611"/>
      <c r="DN28" s="611"/>
      <c r="DO28" s="611"/>
      <c r="DP28" s="611"/>
      <c r="DQ28" s="611"/>
      <c r="DR28" s="611"/>
      <c r="DS28" s="611"/>
      <c r="DT28" s="611"/>
      <c r="DU28" s="611"/>
      <c r="DV28" s="612"/>
      <c r="DW28" s="615">
        <v>10.8</v>
      </c>
      <c r="DX28" s="640"/>
      <c r="DY28" s="640"/>
      <c r="DZ28" s="640"/>
      <c r="EA28" s="640"/>
      <c r="EB28" s="640"/>
      <c r="EC28" s="641"/>
    </row>
    <row r="29" spans="2:133" ht="11.25" customHeight="1" x14ac:dyDescent="0.15">
      <c r="B29" s="607" t="s">
        <v>291</v>
      </c>
      <c r="C29" s="608"/>
      <c r="D29" s="608"/>
      <c r="E29" s="608"/>
      <c r="F29" s="608"/>
      <c r="G29" s="608"/>
      <c r="H29" s="608"/>
      <c r="I29" s="608"/>
      <c r="J29" s="608"/>
      <c r="K29" s="608"/>
      <c r="L29" s="608"/>
      <c r="M29" s="608"/>
      <c r="N29" s="608"/>
      <c r="O29" s="608"/>
      <c r="P29" s="608"/>
      <c r="Q29" s="609"/>
      <c r="R29" s="610">
        <v>432834</v>
      </c>
      <c r="S29" s="611"/>
      <c r="T29" s="611"/>
      <c r="U29" s="611"/>
      <c r="V29" s="611"/>
      <c r="W29" s="611"/>
      <c r="X29" s="611"/>
      <c r="Y29" s="612"/>
      <c r="Z29" s="613">
        <v>0.5</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4714646</v>
      </c>
      <c r="CS29" s="642"/>
      <c r="CT29" s="642"/>
      <c r="CU29" s="642"/>
      <c r="CV29" s="642"/>
      <c r="CW29" s="642"/>
      <c r="CX29" s="642"/>
      <c r="CY29" s="643"/>
      <c r="CZ29" s="615">
        <v>5.7</v>
      </c>
      <c r="DA29" s="640"/>
      <c r="DB29" s="640"/>
      <c r="DC29" s="644"/>
      <c r="DD29" s="619">
        <v>4592361</v>
      </c>
      <c r="DE29" s="642"/>
      <c r="DF29" s="642"/>
      <c r="DG29" s="642"/>
      <c r="DH29" s="642"/>
      <c r="DI29" s="642"/>
      <c r="DJ29" s="642"/>
      <c r="DK29" s="643"/>
      <c r="DL29" s="619">
        <v>4592361</v>
      </c>
      <c r="DM29" s="642"/>
      <c r="DN29" s="642"/>
      <c r="DO29" s="642"/>
      <c r="DP29" s="642"/>
      <c r="DQ29" s="642"/>
      <c r="DR29" s="642"/>
      <c r="DS29" s="642"/>
      <c r="DT29" s="642"/>
      <c r="DU29" s="642"/>
      <c r="DV29" s="643"/>
      <c r="DW29" s="615">
        <v>10.8</v>
      </c>
      <c r="DX29" s="640"/>
      <c r="DY29" s="640"/>
      <c r="DZ29" s="640"/>
      <c r="EA29" s="640"/>
      <c r="EB29" s="640"/>
      <c r="EC29" s="641"/>
    </row>
    <row r="30" spans="2:133" ht="11.25" customHeight="1" x14ac:dyDescent="0.15">
      <c r="B30" s="607" t="s">
        <v>293</v>
      </c>
      <c r="C30" s="608"/>
      <c r="D30" s="608"/>
      <c r="E30" s="608"/>
      <c r="F30" s="608"/>
      <c r="G30" s="608"/>
      <c r="H30" s="608"/>
      <c r="I30" s="608"/>
      <c r="J30" s="608"/>
      <c r="K30" s="608"/>
      <c r="L30" s="608"/>
      <c r="M30" s="608"/>
      <c r="N30" s="608"/>
      <c r="O30" s="608"/>
      <c r="P30" s="608"/>
      <c r="Q30" s="609"/>
      <c r="R30" s="610">
        <v>18462667</v>
      </c>
      <c r="S30" s="611"/>
      <c r="T30" s="611"/>
      <c r="U30" s="611"/>
      <c r="V30" s="611"/>
      <c r="W30" s="611"/>
      <c r="X30" s="611"/>
      <c r="Y30" s="612"/>
      <c r="Z30" s="613">
        <v>21.5</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4580443</v>
      </c>
      <c r="CS30" s="611"/>
      <c r="CT30" s="611"/>
      <c r="CU30" s="611"/>
      <c r="CV30" s="611"/>
      <c r="CW30" s="611"/>
      <c r="CX30" s="611"/>
      <c r="CY30" s="612"/>
      <c r="CZ30" s="615">
        <v>5.5</v>
      </c>
      <c r="DA30" s="640"/>
      <c r="DB30" s="640"/>
      <c r="DC30" s="644"/>
      <c r="DD30" s="619">
        <v>4458392</v>
      </c>
      <c r="DE30" s="611"/>
      <c r="DF30" s="611"/>
      <c r="DG30" s="611"/>
      <c r="DH30" s="611"/>
      <c r="DI30" s="611"/>
      <c r="DJ30" s="611"/>
      <c r="DK30" s="612"/>
      <c r="DL30" s="619">
        <v>4458392</v>
      </c>
      <c r="DM30" s="611"/>
      <c r="DN30" s="611"/>
      <c r="DO30" s="611"/>
      <c r="DP30" s="611"/>
      <c r="DQ30" s="611"/>
      <c r="DR30" s="611"/>
      <c r="DS30" s="611"/>
      <c r="DT30" s="611"/>
      <c r="DU30" s="611"/>
      <c r="DV30" s="612"/>
      <c r="DW30" s="615">
        <v>10.5</v>
      </c>
      <c r="DX30" s="640"/>
      <c r="DY30" s="640"/>
      <c r="DZ30" s="640"/>
      <c r="EA30" s="640"/>
      <c r="EB30" s="640"/>
      <c r="EC30" s="641"/>
    </row>
    <row r="31" spans="2:133" ht="11.25" customHeight="1" x14ac:dyDescent="0.15">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99.3</v>
      </c>
      <c r="BH31" s="654"/>
      <c r="BI31" s="654"/>
      <c r="BJ31" s="654"/>
      <c r="BK31" s="654"/>
      <c r="BL31" s="654"/>
      <c r="BM31" s="605">
        <v>98.8</v>
      </c>
      <c r="BN31" s="654"/>
      <c r="BO31" s="654"/>
      <c r="BP31" s="654"/>
      <c r="BQ31" s="655"/>
      <c r="BR31" s="666">
        <v>99.3</v>
      </c>
      <c r="BS31" s="654"/>
      <c r="BT31" s="654"/>
      <c r="BU31" s="654"/>
      <c r="BV31" s="654"/>
      <c r="BW31" s="654"/>
      <c r="BX31" s="605">
        <v>98.8</v>
      </c>
      <c r="BY31" s="654"/>
      <c r="BZ31" s="654"/>
      <c r="CA31" s="654"/>
      <c r="CB31" s="655"/>
      <c r="CD31" s="648"/>
      <c r="CE31" s="649"/>
      <c r="CF31" s="607" t="s">
        <v>300</v>
      </c>
      <c r="CG31" s="608"/>
      <c r="CH31" s="608"/>
      <c r="CI31" s="608"/>
      <c r="CJ31" s="608"/>
      <c r="CK31" s="608"/>
      <c r="CL31" s="608"/>
      <c r="CM31" s="608"/>
      <c r="CN31" s="608"/>
      <c r="CO31" s="608"/>
      <c r="CP31" s="608"/>
      <c r="CQ31" s="609"/>
      <c r="CR31" s="610">
        <v>134203</v>
      </c>
      <c r="CS31" s="642"/>
      <c r="CT31" s="642"/>
      <c r="CU31" s="642"/>
      <c r="CV31" s="642"/>
      <c r="CW31" s="642"/>
      <c r="CX31" s="642"/>
      <c r="CY31" s="643"/>
      <c r="CZ31" s="615">
        <v>0.2</v>
      </c>
      <c r="DA31" s="640"/>
      <c r="DB31" s="640"/>
      <c r="DC31" s="644"/>
      <c r="DD31" s="619">
        <v>133969</v>
      </c>
      <c r="DE31" s="642"/>
      <c r="DF31" s="642"/>
      <c r="DG31" s="642"/>
      <c r="DH31" s="642"/>
      <c r="DI31" s="642"/>
      <c r="DJ31" s="642"/>
      <c r="DK31" s="643"/>
      <c r="DL31" s="619">
        <v>133969</v>
      </c>
      <c r="DM31" s="642"/>
      <c r="DN31" s="642"/>
      <c r="DO31" s="642"/>
      <c r="DP31" s="642"/>
      <c r="DQ31" s="642"/>
      <c r="DR31" s="642"/>
      <c r="DS31" s="642"/>
      <c r="DT31" s="642"/>
      <c r="DU31" s="642"/>
      <c r="DV31" s="643"/>
      <c r="DW31" s="615">
        <v>0.3</v>
      </c>
      <c r="DX31" s="640"/>
      <c r="DY31" s="640"/>
      <c r="DZ31" s="640"/>
      <c r="EA31" s="640"/>
      <c r="EB31" s="640"/>
      <c r="EC31" s="641"/>
    </row>
    <row r="32" spans="2:133" ht="11.25" customHeight="1" x14ac:dyDescent="0.15">
      <c r="B32" s="607" t="s">
        <v>301</v>
      </c>
      <c r="C32" s="608"/>
      <c r="D32" s="608"/>
      <c r="E32" s="608"/>
      <c r="F32" s="608"/>
      <c r="G32" s="608"/>
      <c r="H32" s="608"/>
      <c r="I32" s="608"/>
      <c r="J32" s="608"/>
      <c r="K32" s="608"/>
      <c r="L32" s="608"/>
      <c r="M32" s="608"/>
      <c r="N32" s="608"/>
      <c r="O32" s="608"/>
      <c r="P32" s="608"/>
      <c r="Q32" s="609"/>
      <c r="R32" s="610">
        <v>12999565</v>
      </c>
      <c r="S32" s="611"/>
      <c r="T32" s="611"/>
      <c r="U32" s="611"/>
      <c r="V32" s="611"/>
      <c r="W32" s="611"/>
      <c r="X32" s="611"/>
      <c r="Y32" s="612"/>
      <c r="Z32" s="613">
        <v>15.1</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99.1</v>
      </c>
      <c r="BH32" s="642"/>
      <c r="BI32" s="642"/>
      <c r="BJ32" s="642"/>
      <c r="BK32" s="642"/>
      <c r="BL32" s="642"/>
      <c r="BM32" s="616">
        <v>98.2</v>
      </c>
      <c r="BN32" s="642"/>
      <c r="BO32" s="642"/>
      <c r="BP32" s="642"/>
      <c r="BQ32" s="665"/>
      <c r="BR32" s="667">
        <v>99.1</v>
      </c>
      <c r="BS32" s="642"/>
      <c r="BT32" s="642"/>
      <c r="BU32" s="642"/>
      <c r="BV32" s="642"/>
      <c r="BW32" s="642"/>
      <c r="BX32" s="616">
        <v>98.4</v>
      </c>
      <c r="BY32" s="642"/>
      <c r="BZ32" s="642"/>
      <c r="CA32" s="642"/>
      <c r="CB32" s="665"/>
      <c r="CD32" s="650"/>
      <c r="CE32" s="651"/>
      <c r="CF32" s="607" t="s">
        <v>304</v>
      </c>
      <c r="CG32" s="608"/>
      <c r="CH32" s="608"/>
      <c r="CI32" s="608"/>
      <c r="CJ32" s="608"/>
      <c r="CK32" s="608"/>
      <c r="CL32" s="608"/>
      <c r="CM32" s="608"/>
      <c r="CN32" s="608"/>
      <c r="CO32" s="608"/>
      <c r="CP32" s="608"/>
      <c r="CQ32" s="609"/>
      <c r="CR32" s="610">
        <v>16</v>
      </c>
      <c r="CS32" s="611"/>
      <c r="CT32" s="611"/>
      <c r="CU32" s="611"/>
      <c r="CV32" s="611"/>
      <c r="CW32" s="611"/>
      <c r="CX32" s="611"/>
      <c r="CY32" s="612"/>
      <c r="CZ32" s="615">
        <v>0</v>
      </c>
      <c r="DA32" s="640"/>
      <c r="DB32" s="640"/>
      <c r="DC32" s="644"/>
      <c r="DD32" s="619">
        <v>16</v>
      </c>
      <c r="DE32" s="611"/>
      <c r="DF32" s="611"/>
      <c r="DG32" s="611"/>
      <c r="DH32" s="611"/>
      <c r="DI32" s="611"/>
      <c r="DJ32" s="611"/>
      <c r="DK32" s="612"/>
      <c r="DL32" s="619">
        <v>16</v>
      </c>
      <c r="DM32" s="611"/>
      <c r="DN32" s="611"/>
      <c r="DO32" s="611"/>
      <c r="DP32" s="611"/>
      <c r="DQ32" s="611"/>
      <c r="DR32" s="611"/>
      <c r="DS32" s="611"/>
      <c r="DT32" s="611"/>
      <c r="DU32" s="611"/>
      <c r="DV32" s="612"/>
      <c r="DW32" s="615">
        <v>0</v>
      </c>
      <c r="DX32" s="640"/>
      <c r="DY32" s="640"/>
      <c r="DZ32" s="640"/>
      <c r="EA32" s="640"/>
      <c r="EB32" s="640"/>
      <c r="EC32" s="641"/>
    </row>
    <row r="33" spans="2:133" ht="11.25" customHeight="1" x14ac:dyDescent="0.15">
      <c r="B33" s="607" t="s">
        <v>305</v>
      </c>
      <c r="C33" s="608"/>
      <c r="D33" s="608"/>
      <c r="E33" s="608"/>
      <c r="F33" s="608"/>
      <c r="G33" s="608"/>
      <c r="H33" s="608"/>
      <c r="I33" s="608"/>
      <c r="J33" s="608"/>
      <c r="K33" s="608"/>
      <c r="L33" s="608"/>
      <c r="M33" s="608"/>
      <c r="N33" s="608"/>
      <c r="O33" s="608"/>
      <c r="P33" s="608"/>
      <c r="Q33" s="609"/>
      <c r="R33" s="610">
        <v>246081</v>
      </c>
      <c r="S33" s="611"/>
      <c r="T33" s="611"/>
      <c r="U33" s="611"/>
      <c r="V33" s="611"/>
      <c r="W33" s="611"/>
      <c r="X33" s="611"/>
      <c r="Y33" s="612"/>
      <c r="Z33" s="613">
        <v>0.3</v>
      </c>
      <c r="AA33" s="613"/>
      <c r="AB33" s="613"/>
      <c r="AC33" s="613"/>
      <c r="AD33" s="614">
        <v>54113</v>
      </c>
      <c r="AE33" s="614"/>
      <c r="AF33" s="614"/>
      <c r="AG33" s="614"/>
      <c r="AH33" s="614"/>
      <c r="AI33" s="614"/>
      <c r="AJ33" s="614"/>
      <c r="AK33" s="614"/>
      <c r="AL33" s="615">
        <v>0.1</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99.6</v>
      </c>
      <c r="BH33" s="669"/>
      <c r="BI33" s="669"/>
      <c r="BJ33" s="669"/>
      <c r="BK33" s="669"/>
      <c r="BL33" s="669"/>
      <c r="BM33" s="670">
        <v>99.3</v>
      </c>
      <c r="BN33" s="669"/>
      <c r="BO33" s="669"/>
      <c r="BP33" s="669"/>
      <c r="BQ33" s="671"/>
      <c r="BR33" s="668">
        <v>99.5</v>
      </c>
      <c r="BS33" s="669"/>
      <c r="BT33" s="669"/>
      <c r="BU33" s="669"/>
      <c r="BV33" s="669"/>
      <c r="BW33" s="669"/>
      <c r="BX33" s="670">
        <v>99.3</v>
      </c>
      <c r="BY33" s="669"/>
      <c r="BZ33" s="669"/>
      <c r="CA33" s="669"/>
      <c r="CB33" s="671"/>
      <c r="CD33" s="607" t="s">
        <v>307</v>
      </c>
      <c r="CE33" s="608"/>
      <c r="CF33" s="608"/>
      <c r="CG33" s="608"/>
      <c r="CH33" s="608"/>
      <c r="CI33" s="608"/>
      <c r="CJ33" s="608"/>
      <c r="CK33" s="608"/>
      <c r="CL33" s="608"/>
      <c r="CM33" s="608"/>
      <c r="CN33" s="608"/>
      <c r="CO33" s="608"/>
      <c r="CP33" s="608"/>
      <c r="CQ33" s="609"/>
      <c r="CR33" s="610">
        <v>37033013</v>
      </c>
      <c r="CS33" s="642"/>
      <c r="CT33" s="642"/>
      <c r="CU33" s="642"/>
      <c r="CV33" s="642"/>
      <c r="CW33" s="642"/>
      <c r="CX33" s="642"/>
      <c r="CY33" s="643"/>
      <c r="CZ33" s="615">
        <v>44.6</v>
      </c>
      <c r="DA33" s="640"/>
      <c r="DB33" s="640"/>
      <c r="DC33" s="644"/>
      <c r="DD33" s="619">
        <v>29186304</v>
      </c>
      <c r="DE33" s="642"/>
      <c r="DF33" s="642"/>
      <c r="DG33" s="642"/>
      <c r="DH33" s="642"/>
      <c r="DI33" s="642"/>
      <c r="DJ33" s="642"/>
      <c r="DK33" s="643"/>
      <c r="DL33" s="619">
        <v>19418342</v>
      </c>
      <c r="DM33" s="642"/>
      <c r="DN33" s="642"/>
      <c r="DO33" s="642"/>
      <c r="DP33" s="642"/>
      <c r="DQ33" s="642"/>
      <c r="DR33" s="642"/>
      <c r="DS33" s="642"/>
      <c r="DT33" s="642"/>
      <c r="DU33" s="642"/>
      <c r="DV33" s="643"/>
      <c r="DW33" s="615">
        <v>45.7</v>
      </c>
      <c r="DX33" s="640"/>
      <c r="DY33" s="640"/>
      <c r="DZ33" s="640"/>
      <c r="EA33" s="640"/>
      <c r="EB33" s="640"/>
      <c r="EC33" s="641"/>
    </row>
    <row r="34" spans="2:133" ht="11.25" customHeight="1" x14ac:dyDescent="0.15">
      <c r="B34" s="607" t="s">
        <v>308</v>
      </c>
      <c r="C34" s="608"/>
      <c r="D34" s="608"/>
      <c r="E34" s="608"/>
      <c r="F34" s="608"/>
      <c r="G34" s="608"/>
      <c r="H34" s="608"/>
      <c r="I34" s="608"/>
      <c r="J34" s="608"/>
      <c r="K34" s="608"/>
      <c r="L34" s="608"/>
      <c r="M34" s="608"/>
      <c r="N34" s="608"/>
      <c r="O34" s="608"/>
      <c r="P34" s="608"/>
      <c r="Q34" s="609"/>
      <c r="R34" s="610">
        <v>95358</v>
      </c>
      <c r="S34" s="611"/>
      <c r="T34" s="611"/>
      <c r="U34" s="611"/>
      <c r="V34" s="611"/>
      <c r="W34" s="611"/>
      <c r="X34" s="611"/>
      <c r="Y34" s="612"/>
      <c r="Z34" s="613">
        <v>0.1</v>
      </c>
      <c r="AA34" s="613"/>
      <c r="AB34" s="613"/>
      <c r="AC34" s="613"/>
      <c r="AD34" s="614" t="s">
        <v>122</v>
      </c>
      <c r="AE34" s="614"/>
      <c r="AF34" s="614"/>
      <c r="AG34" s="614"/>
      <c r="AH34" s="614"/>
      <c r="AI34" s="614"/>
      <c r="AJ34" s="614"/>
      <c r="AK34" s="614"/>
      <c r="AL34" s="615" t="s">
        <v>122</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309</v>
      </c>
      <c r="CE34" s="608"/>
      <c r="CF34" s="608"/>
      <c r="CG34" s="608"/>
      <c r="CH34" s="608"/>
      <c r="CI34" s="608"/>
      <c r="CJ34" s="608"/>
      <c r="CK34" s="608"/>
      <c r="CL34" s="608"/>
      <c r="CM34" s="608"/>
      <c r="CN34" s="608"/>
      <c r="CO34" s="608"/>
      <c r="CP34" s="608"/>
      <c r="CQ34" s="609"/>
      <c r="CR34" s="610">
        <v>14100333</v>
      </c>
      <c r="CS34" s="611"/>
      <c r="CT34" s="611"/>
      <c r="CU34" s="611"/>
      <c r="CV34" s="611"/>
      <c r="CW34" s="611"/>
      <c r="CX34" s="611"/>
      <c r="CY34" s="612"/>
      <c r="CZ34" s="615">
        <v>17</v>
      </c>
      <c r="DA34" s="640"/>
      <c r="DB34" s="640"/>
      <c r="DC34" s="644"/>
      <c r="DD34" s="619">
        <v>10350164</v>
      </c>
      <c r="DE34" s="611"/>
      <c r="DF34" s="611"/>
      <c r="DG34" s="611"/>
      <c r="DH34" s="611"/>
      <c r="DI34" s="611"/>
      <c r="DJ34" s="611"/>
      <c r="DK34" s="612"/>
      <c r="DL34" s="619">
        <v>8761948</v>
      </c>
      <c r="DM34" s="611"/>
      <c r="DN34" s="611"/>
      <c r="DO34" s="611"/>
      <c r="DP34" s="611"/>
      <c r="DQ34" s="611"/>
      <c r="DR34" s="611"/>
      <c r="DS34" s="611"/>
      <c r="DT34" s="611"/>
      <c r="DU34" s="611"/>
      <c r="DV34" s="612"/>
      <c r="DW34" s="615">
        <v>20.6</v>
      </c>
      <c r="DX34" s="640"/>
      <c r="DY34" s="640"/>
      <c r="DZ34" s="640"/>
      <c r="EA34" s="640"/>
      <c r="EB34" s="640"/>
      <c r="EC34" s="641"/>
    </row>
    <row r="35" spans="2:133" ht="11.25" customHeight="1" x14ac:dyDescent="0.15">
      <c r="B35" s="607" t="s">
        <v>310</v>
      </c>
      <c r="C35" s="608"/>
      <c r="D35" s="608"/>
      <c r="E35" s="608"/>
      <c r="F35" s="608"/>
      <c r="G35" s="608"/>
      <c r="H35" s="608"/>
      <c r="I35" s="608"/>
      <c r="J35" s="608"/>
      <c r="K35" s="608"/>
      <c r="L35" s="608"/>
      <c r="M35" s="608"/>
      <c r="N35" s="608"/>
      <c r="O35" s="608"/>
      <c r="P35" s="608"/>
      <c r="Q35" s="609"/>
      <c r="R35" s="610">
        <v>2886175</v>
      </c>
      <c r="S35" s="611"/>
      <c r="T35" s="611"/>
      <c r="U35" s="611"/>
      <c r="V35" s="611"/>
      <c r="W35" s="611"/>
      <c r="X35" s="611"/>
      <c r="Y35" s="612"/>
      <c r="Z35" s="613">
        <v>3.4</v>
      </c>
      <c r="AA35" s="613"/>
      <c r="AB35" s="613"/>
      <c r="AC35" s="613"/>
      <c r="AD35" s="614" t="s">
        <v>122</v>
      </c>
      <c r="AE35" s="614"/>
      <c r="AF35" s="614"/>
      <c r="AG35" s="614"/>
      <c r="AH35" s="614"/>
      <c r="AI35" s="614"/>
      <c r="AJ35" s="614"/>
      <c r="AK35" s="614"/>
      <c r="AL35" s="615" t="s">
        <v>122</v>
      </c>
      <c r="AM35" s="616"/>
      <c r="AN35" s="616"/>
      <c r="AO35" s="617"/>
      <c r="AP35" s="216"/>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418403</v>
      </c>
      <c r="CS35" s="642"/>
      <c r="CT35" s="642"/>
      <c r="CU35" s="642"/>
      <c r="CV35" s="642"/>
      <c r="CW35" s="642"/>
      <c r="CX35" s="642"/>
      <c r="CY35" s="643"/>
      <c r="CZ35" s="615">
        <v>0.5</v>
      </c>
      <c r="DA35" s="640"/>
      <c r="DB35" s="640"/>
      <c r="DC35" s="644"/>
      <c r="DD35" s="619">
        <v>414699</v>
      </c>
      <c r="DE35" s="642"/>
      <c r="DF35" s="642"/>
      <c r="DG35" s="642"/>
      <c r="DH35" s="642"/>
      <c r="DI35" s="642"/>
      <c r="DJ35" s="642"/>
      <c r="DK35" s="643"/>
      <c r="DL35" s="619">
        <v>414699</v>
      </c>
      <c r="DM35" s="642"/>
      <c r="DN35" s="642"/>
      <c r="DO35" s="642"/>
      <c r="DP35" s="642"/>
      <c r="DQ35" s="642"/>
      <c r="DR35" s="642"/>
      <c r="DS35" s="642"/>
      <c r="DT35" s="642"/>
      <c r="DU35" s="642"/>
      <c r="DV35" s="643"/>
      <c r="DW35" s="615">
        <v>1</v>
      </c>
      <c r="DX35" s="640"/>
      <c r="DY35" s="640"/>
      <c r="DZ35" s="640"/>
      <c r="EA35" s="640"/>
      <c r="EB35" s="640"/>
      <c r="EC35" s="641"/>
    </row>
    <row r="36" spans="2:133" ht="11.25" customHeight="1" x14ac:dyDescent="0.15">
      <c r="B36" s="607" t="s">
        <v>314</v>
      </c>
      <c r="C36" s="608"/>
      <c r="D36" s="608"/>
      <c r="E36" s="608"/>
      <c r="F36" s="608"/>
      <c r="G36" s="608"/>
      <c r="H36" s="608"/>
      <c r="I36" s="608"/>
      <c r="J36" s="608"/>
      <c r="K36" s="608"/>
      <c r="L36" s="608"/>
      <c r="M36" s="608"/>
      <c r="N36" s="608"/>
      <c r="O36" s="608"/>
      <c r="P36" s="608"/>
      <c r="Q36" s="609"/>
      <c r="R36" s="610">
        <v>3519770</v>
      </c>
      <c r="S36" s="611"/>
      <c r="T36" s="611"/>
      <c r="U36" s="611"/>
      <c r="V36" s="611"/>
      <c r="W36" s="611"/>
      <c r="X36" s="611"/>
      <c r="Y36" s="612"/>
      <c r="Z36" s="613">
        <v>4.0999999999999996</v>
      </c>
      <c r="AA36" s="613"/>
      <c r="AB36" s="613"/>
      <c r="AC36" s="613"/>
      <c r="AD36" s="614" t="s">
        <v>122</v>
      </c>
      <c r="AE36" s="614"/>
      <c r="AF36" s="614"/>
      <c r="AG36" s="614"/>
      <c r="AH36" s="614"/>
      <c r="AI36" s="614"/>
      <c r="AJ36" s="614"/>
      <c r="AK36" s="614"/>
      <c r="AL36" s="615" t="s">
        <v>122</v>
      </c>
      <c r="AM36" s="616"/>
      <c r="AN36" s="616"/>
      <c r="AO36" s="617"/>
      <c r="AP36" s="216"/>
      <c r="AQ36" s="676" t="s">
        <v>315</v>
      </c>
      <c r="AR36" s="677"/>
      <c r="AS36" s="677"/>
      <c r="AT36" s="677"/>
      <c r="AU36" s="677"/>
      <c r="AV36" s="677"/>
      <c r="AW36" s="677"/>
      <c r="AX36" s="677"/>
      <c r="AY36" s="678"/>
      <c r="AZ36" s="599">
        <v>8905553</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227962</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10236009</v>
      </c>
      <c r="CS36" s="611"/>
      <c r="CT36" s="611"/>
      <c r="CU36" s="611"/>
      <c r="CV36" s="611"/>
      <c r="CW36" s="611"/>
      <c r="CX36" s="611"/>
      <c r="CY36" s="612"/>
      <c r="CZ36" s="615">
        <v>12.3</v>
      </c>
      <c r="DA36" s="640"/>
      <c r="DB36" s="640"/>
      <c r="DC36" s="644"/>
      <c r="DD36" s="619">
        <v>7229342</v>
      </c>
      <c r="DE36" s="611"/>
      <c r="DF36" s="611"/>
      <c r="DG36" s="611"/>
      <c r="DH36" s="611"/>
      <c r="DI36" s="611"/>
      <c r="DJ36" s="611"/>
      <c r="DK36" s="612"/>
      <c r="DL36" s="619">
        <v>5038257</v>
      </c>
      <c r="DM36" s="611"/>
      <c r="DN36" s="611"/>
      <c r="DO36" s="611"/>
      <c r="DP36" s="611"/>
      <c r="DQ36" s="611"/>
      <c r="DR36" s="611"/>
      <c r="DS36" s="611"/>
      <c r="DT36" s="611"/>
      <c r="DU36" s="611"/>
      <c r="DV36" s="612"/>
      <c r="DW36" s="615">
        <v>11.9</v>
      </c>
      <c r="DX36" s="640"/>
      <c r="DY36" s="640"/>
      <c r="DZ36" s="640"/>
      <c r="EA36" s="640"/>
      <c r="EB36" s="640"/>
      <c r="EC36" s="641"/>
    </row>
    <row r="37" spans="2:133" ht="11.25" customHeight="1" x14ac:dyDescent="0.15">
      <c r="B37" s="607" t="s">
        <v>318</v>
      </c>
      <c r="C37" s="608"/>
      <c r="D37" s="608"/>
      <c r="E37" s="608"/>
      <c r="F37" s="608"/>
      <c r="G37" s="608"/>
      <c r="H37" s="608"/>
      <c r="I37" s="608"/>
      <c r="J37" s="608"/>
      <c r="K37" s="608"/>
      <c r="L37" s="608"/>
      <c r="M37" s="608"/>
      <c r="N37" s="608"/>
      <c r="O37" s="608"/>
      <c r="P37" s="608"/>
      <c r="Q37" s="609"/>
      <c r="R37" s="610">
        <v>431173</v>
      </c>
      <c r="S37" s="611"/>
      <c r="T37" s="611"/>
      <c r="U37" s="611"/>
      <c r="V37" s="611"/>
      <c r="W37" s="611"/>
      <c r="X37" s="611"/>
      <c r="Y37" s="612"/>
      <c r="Z37" s="613">
        <v>0.5</v>
      </c>
      <c r="AA37" s="613"/>
      <c r="AB37" s="613"/>
      <c r="AC37" s="613"/>
      <c r="AD37" s="614">
        <v>91</v>
      </c>
      <c r="AE37" s="614"/>
      <c r="AF37" s="614"/>
      <c r="AG37" s="614"/>
      <c r="AH37" s="614"/>
      <c r="AI37" s="614"/>
      <c r="AJ37" s="614"/>
      <c r="AK37" s="614"/>
      <c r="AL37" s="615">
        <v>0</v>
      </c>
      <c r="AM37" s="616"/>
      <c r="AN37" s="616"/>
      <c r="AO37" s="617"/>
      <c r="AQ37" s="673" t="s">
        <v>319</v>
      </c>
      <c r="AR37" s="674"/>
      <c r="AS37" s="674"/>
      <c r="AT37" s="674"/>
      <c r="AU37" s="674"/>
      <c r="AV37" s="674"/>
      <c r="AW37" s="674"/>
      <c r="AX37" s="674"/>
      <c r="AY37" s="675"/>
      <c r="AZ37" s="610">
        <v>188087</v>
      </c>
      <c r="BA37" s="611"/>
      <c r="BB37" s="611"/>
      <c r="BC37" s="611"/>
      <c r="BD37" s="642"/>
      <c r="BE37" s="642"/>
      <c r="BF37" s="665"/>
      <c r="BG37" s="607" t="s">
        <v>320</v>
      </c>
      <c r="BH37" s="608"/>
      <c r="BI37" s="608"/>
      <c r="BJ37" s="608"/>
      <c r="BK37" s="608"/>
      <c r="BL37" s="608"/>
      <c r="BM37" s="608"/>
      <c r="BN37" s="608"/>
      <c r="BO37" s="608"/>
      <c r="BP37" s="608"/>
      <c r="BQ37" s="608"/>
      <c r="BR37" s="608"/>
      <c r="BS37" s="608"/>
      <c r="BT37" s="608"/>
      <c r="BU37" s="609"/>
      <c r="BV37" s="610">
        <v>-1869355</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1306096</v>
      </c>
      <c r="CS37" s="642"/>
      <c r="CT37" s="642"/>
      <c r="CU37" s="642"/>
      <c r="CV37" s="642"/>
      <c r="CW37" s="642"/>
      <c r="CX37" s="642"/>
      <c r="CY37" s="643"/>
      <c r="CZ37" s="615">
        <v>1.6</v>
      </c>
      <c r="DA37" s="640"/>
      <c r="DB37" s="640"/>
      <c r="DC37" s="644"/>
      <c r="DD37" s="619">
        <v>1055642</v>
      </c>
      <c r="DE37" s="642"/>
      <c r="DF37" s="642"/>
      <c r="DG37" s="642"/>
      <c r="DH37" s="642"/>
      <c r="DI37" s="642"/>
      <c r="DJ37" s="642"/>
      <c r="DK37" s="643"/>
      <c r="DL37" s="619">
        <v>880136</v>
      </c>
      <c r="DM37" s="642"/>
      <c r="DN37" s="642"/>
      <c r="DO37" s="642"/>
      <c r="DP37" s="642"/>
      <c r="DQ37" s="642"/>
      <c r="DR37" s="642"/>
      <c r="DS37" s="642"/>
      <c r="DT37" s="642"/>
      <c r="DU37" s="642"/>
      <c r="DV37" s="643"/>
      <c r="DW37" s="615">
        <v>2.1</v>
      </c>
      <c r="DX37" s="640"/>
      <c r="DY37" s="640"/>
      <c r="DZ37" s="640"/>
      <c r="EA37" s="640"/>
      <c r="EB37" s="640"/>
      <c r="EC37" s="641"/>
    </row>
    <row r="38" spans="2:133" ht="11.25" customHeight="1" x14ac:dyDescent="0.15">
      <c r="B38" s="607" t="s">
        <v>322</v>
      </c>
      <c r="C38" s="608"/>
      <c r="D38" s="608"/>
      <c r="E38" s="608"/>
      <c r="F38" s="608"/>
      <c r="G38" s="608"/>
      <c r="H38" s="608"/>
      <c r="I38" s="608"/>
      <c r="J38" s="608"/>
      <c r="K38" s="608"/>
      <c r="L38" s="608"/>
      <c r="M38" s="608"/>
      <c r="N38" s="608"/>
      <c r="O38" s="608"/>
      <c r="P38" s="608"/>
      <c r="Q38" s="609"/>
      <c r="R38" s="610">
        <v>705500</v>
      </c>
      <c r="S38" s="611"/>
      <c r="T38" s="611"/>
      <c r="U38" s="611"/>
      <c r="V38" s="611"/>
      <c r="W38" s="611"/>
      <c r="X38" s="611"/>
      <c r="Y38" s="612"/>
      <c r="Z38" s="613">
        <v>0.8</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124608</v>
      </c>
      <c r="BA38" s="611"/>
      <c r="BB38" s="611"/>
      <c r="BC38" s="611"/>
      <c r="BD38" s="642"/>
      <c r="BE38" s="642"/>
      <c r="BF38" s="665"/>
      <c r="BG38" s="607" t="s">
        <v>324</v>
      </c>
      <c r="BH38" s="608"/>
      <c r="BI38" s="608"/>
      <c r="BJ38" s="608"/>
      <c r="BK38" s="608"/>
      <c r="BL38" s="608"/>
      <c r="BM38" s="608"/>
      <c r="BN38" s="608"/>
      <c r="BO38" s="608"/>
      <c r="BP38" s="608"/>
      <c r="BQ38" s="608"/>
      <c r="BR38" s="608"/>
      <c r="BS38" s="608"/>
      <c r="BT38" s="608"/>
      <c r="BU38" s="609"/>
      <c r="BV38" s="610">
        <v>26859</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8591871</v>
      </c>
      <c r="CS38" s="611"/>
      <c r="CT38" s="611"/>
      <c r="CU38" s="611"/>
      <c r="CV38" s="611"/>
      <c r="CW38" s="611"/>
      <c r="CX38" s="611"/>
      <c r="CY38" s="612"/>
      <c r="CZ38" s="615">
        <v>10.3</v>
      </c>
      <c r="DA38" s="640"/>
      <c r="DB38" s="640"/>
      <c r="DC38" s="644"/>
      <c r="DD38" s="619">
        <v>7571240</v>
      </c>
      <c r="DE38" s="611"/>
      <c r="DF38" s="611"/>
      <c r="DG38" s="611"/>
      <c r="DH38" s="611"/>
      <c r="DI38" s="611"/>
      <c r="DJ38" s="611"/>
      <c r="DK38" s="612"/>
      <c r="DL38" s="619">
        <v>5175396</v>
      </c>
      <c r="DM38" s="611"/>
      <c r="DN38" s="611"/>
      <c r="DO38" s="611"/>
      <c r="DP38" s="611"/>
      <c r="DQ38" s="611"/>
      <c r="DR38" s="611"/>
      <c r="DS38" s="611"/>
      <c r="DT38" s="611"/>
      <c r="DU38" s="611"/>
      <c r="DV38" s="612"/>
      <c r="DW38" s="615">
        <v>12.2</v>
      </c>
      <c r="DX38" s="640"/>
      <c r="DY38" s="640"/>
      <c r="DZ38" s="640"/>
      <c r="EA38" s="640"/>
      <c r="EB38" s="640"/>
      <c r="EC38" s="641"/>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v>95764</v>
      </c>
      <c r="BA39" s="611"/>
      <c r="BB39" s="611"/>
      <c r="BC39" s="611"/>
      <c r="BD39" s="642"/>
      <c r="BE39" s="642"/>
      <c r="BF39" s="665"/>
      <c r="BG39" s="607" t="s">
        <v>328</v>
      </c>
      <c r="BH39" s="608"/>
      <c r="BI39" s="608"/>
      <c r="BJ39" s="608"/>
      <c r="BK39" s="608"/>
      <c r="BL39" s="608"/>
      <c r="BM39" s="608"/>
      <c r="BN39" s="608"/>
      <c r="BO39" s="608"/>
      <c r="BP39" s="608"/>
      <c r="BQ39" s="608"/>
      <c r="BR39" s="608"/>
      <c r="BS39" s="608"/>
      <c r="BT39" s="608"/>
      <c r="BU39" s="609"/>
      <c r="BV39" s="610">
        <v>37381</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3657410</v>
      </c>
      <c r="CS39" s="642"/>
      <c r="CT39" s="642"/>
      <c r="CU39" s="642"/>
      <c r="CV39" s="642"/>
      <c r="CW39" s="642"/>
      <c r="CX39" s="642"/>
      <c r="CY39" s="643"/>
      <c r="CZ39" s="615">
        <v>4.4000000000000004</v>
      </c>
      <c r="DA39" s="640"/>
      <c r="DB39" s="640"/>
      <c r="DC39" s="644"/>
      <c r="DD39" s="619">
        <v>3592817</v>
      </c>
      <c r="DE39" s="642"/>
      <c r="DF39" s="642"/>
      <c r="DG39" s="642"/>
      <c r="DH39" s="642"/>
      <c r="DI39" s="642"/>
      <c r="DJ39" s="642"/>
      <c r="DK39" s="643"/>
      <c r="DL39" s="619" t="s">
        <v>122</v>
      </c>
      <c r="DM39" s="642"/>
      <c r="DN39" s="642"/>
      <c r="DO39" s="642"/>
      <c r="DP39" s="642"/>
      <c r="DQ39" s="642"/>
      <c r="DR39" s="642"/>
      <c r="DS39" s="642"/>
      <c r="DT39" s="642"/>
      <c r="DU39" s="642"/>
      <c r="DV39" s="643"/>
      <c r="DW39" s="615" t="s">
        <v>122</v>
      </c>
      <c r="DX39" s="640"/>
      <c r="DY39" s="640"/>
      <c r="DZ39" s="640"/>
      <c r="EA39" s="640"/>
      <c r="EB39" s="640"/>
      <c r="EC39" s="641"/>
    </row>
    <row r="40" spans="2:133" ht="11.25" customHeight="1" x14ac:dyDescent="0.15">
      <c r="B40" s="607" t="s">
        <v>330</v>
      </c>
      <c r="C40" s="608"/>
      <c r="D40" s="608"/>
      <c r="E40" s="608"/>
      <c r="F40" s="608"/>
      <c r="G40" s="608"/>
      <c r="H40" s="608"/>
      <c r="I40" s="608"/>
      <c r="J40" s="608"/>
      <c r="K40" s="608"/>
      <c r="L40" s="608"/>
      <c r="M40" s="608"/>
      <c r="N40" s="608"/>
      <c r="O40" s="608"/>
      <c r="P40" s="608"/>
      <c r="Q40" s="609"/>
      <c r="R40" s="610" t="s">
        <v>122</v>
      </c>
      <c r="S40" s="611"/>
      <c r="T40" s="611"/>
      <c r="U40" s="611"/>
      <c r="V40" s="611"/>
      <c r="W40" s="611"/>
      <c r="X40" s="611"/>
      <c r="Y40" s="612"/>
      <c r="Z40" s="613" t="s">
        <v>122</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v>29831</v>
      </c>
      <c r="BA40" s="611"/>
      <c r="BB40" s="611"/>
      <c r="BC40" s="611"/>
      <c r="BD40" s="642"/>
      <c r="BE40" s="642"/>
      <c r="BF40" s="665"/>
      <c r="BG40" s="658" t="s">
        <v>332</v>
      </c>
      <c r="BH40" s="659"/>
      <c r="BI40" s="659"/>
      <c r="BJ40" s="659"/>
      <c r="BK40" s="659"/>
      <c r="BL40" s="217"/>
      <c r="BM40" s="608" t="s">
        <v>333</v>
      </c>
      <c r="BN40" s="608"/>
      <c r="BO40" s="608"/>
      <c r="BP40" s="608"/>
      <c r="BQ40" s="608"/>
      <c r="BR40" s="608"/>
      <c r="BS40" s="608"/>
      <c r="BT40" s="608"/>
      <c r="BU40" s="609"/>
      <c r="BV40" s="610">
        <v>98</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28987</v>
      </c>
      <c r="CS40" s="611"/>
      <c r="CT40" s="611"/>
      <c r="CU40" s="611"/>
      <c r="CV40" s="611"/>
      <c r="CW40" s="611"/>
      <c r="CX40" s="611"/>
      <c r="CY40" s="612"/>
      <c r="CZ40" s="615">
        <v>0</v>
      </c>
      <c r="DA40" s="640"/>
      <c r="DB40" s="640"/>
      <c r="DC40" s="644"/>
      <c r="DD40" s="619">
        <v>28042</v>
      </c>
      <c r="DE40" s="611"/>
      <c r="DF40" s="611"/>
      <c r="DG40" s="611"/>
      <c r="DH40" s="611"/>
      <c r="DI40" s="611"/>
      <c r="DJ40" s="611"/>
      <c r="DK40" s="612"/>
      <c r="DL40" s="619">
        <v>28042</v>
      </c>
      <c r="DM40" s="611"/>
      <c r="DN40" s="611"/>
      <c r="DO40" s="611"/>
      <c r="DP40" s="611"/>
      <c r="DQ40" s="611"/>
      <c r="DR40" s="611"/>
      <c r="DS40" s="611"/>
      <c r="DT40" s="611"/>
      <c r="DU40" s="611"/>
      <c r="DV40" s="612"/>
      <c r="DW40" s="615">
        <v>0.1</v>
      </c>
      <c r="DX40" s="640"/>
      <c r="DY40" s="640"/>
      <c r="DZ40" s="640"/>
      <c r="EA40" s="640"/>
      <c r="EB40" s="640"/>
      <c r="EC40" s="641"/>
    </row>
    <row r="41" spans="2:133" ht="11.25" customHeight="1" x14ac:dyDescent="0.15">
      <c r="B41" s="631" t="s">
        <v>335</v>
      </c>
      <c r="C41" s="632"/>
      <c r="D41" s="632"/>
      <c r="E41" s="632"/>
      <c r="F41" s="632"/>
      <c r="G41" s="632"/>
      <c r="H41" s="632"/>
      <c r="I41" s="632"/>
      <c r="J41" s="632"/>
      <c r="K41" s="632"/>
      <c r="L41" s="632"/>
      <c r="M41" s="632"/>
      <c r="N41" s="632"/>
      <c r="O41" s="632"/>
      <c r="P41" s="632"/>
      <c r="Q41" s="633"/>
      <c r="R41" s="682">
        <v>85886544</v>
      </c>
      <c r="S41" s="683"/>
      <c r="T41" s="683"/>
      <c r="U41" s="683"/>
      <c r="V41" s="683"/>
      <c r="W41" s="683"/>
      <c r="X41" s="683"/>
      <c r="Y41" s="687"/>
      <c r="Z41" s="688">
        <v>100</v>
      </c>
      <c r="AA41" s="688"/>
      <c r="AB41" s="688"/>
      <c r="AC41" s="688"/>
      <c r="AD41" s="689">
        <v>42501715</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3130397</v>
      </c>
      <c r="BA41" s="611"/>
      <c r="BB41" s="611"/>
      <c r="BC41" s="611"/>
      <c r="BD41" s="642"/>
      <c r="BE41" s="642"/>
      <c r="BF41" s="665"/>
      <c r="BG41" s="658"/>
      <c r="BH41" s="659"/>
      <c r="BI41" s="659"/>
      <c r="BJ41" s="659"/>
      <c r="BK41" s="659"/>
      <c r="BL41" s="217"/>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2"/>
      <c r="CT41" s="642"/>
      <c r="CU41" s="642"/>
      <c r="CV41" s="642"/>
      <c r="CW41" s="642"/>
      <c r="CX41" s="642"/>
      <c r="CY41" s="643"/>
      <c r="CZ41" s="615" t="s">
        <v>122</v>
      </c>
      <c r="DA41" s="640"/>
      <c r="DB41" s="640"/>
      <c r="DC41" s="644"/>
      <c r="DD41" s="619" t="s">
        <v>122</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339</v>
      </c>
      <c r="AR42" s="680"/>
      <c r="AS42" s="680"/>
      <c r="AT42" s="680"/>
      <c r="AU42" s="680"/>
      <c r="AV42" s="680"/>
      <c r="AW42" s="680"/>
      <c r="AX42" s="680"/>
      <c r="AY42" s="681"/>
      <c r="AZ42" s="682">
        <v>5336866</v>
      </c>
      <c r="BA42" s="683"/>
      <c r="BB42" s="683"/>
      <c r="BC42" s="683"/>
      <c r="BD42" s="669"/>
      <c r="BE42" s="669"/>
      <c r="BF42" s="671"/>
      <c r="BG42" s="660"/>
      <c r="BH42" s="661"/>
      <c r="BI42" s="661"/>
      <c r="BJ42" s="661"/>
      <c r="BK42" s="661"/>
      <c r="BL42" s="218"/>
      <c r="BM42" s="632" t="s">
        <v>340</v>
      </c>
      <c r="BN42" s="632"/>
      <c r="BO42" s="632"/>
      <c r="BP42" s="632"/>
      <c r="BQ42" s="632"/>
      <c r="BR42" s="632"/>
      <c r="BS42" s="632"/>
      <c r="BT42" s="632"/>
      <c r="BU42" s="633"/>
      <c r="BV42" s="682">
        <v>323</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4623586</v>
      </c>
      <c r="CS42" s="642"/>
      <c r="CT42" s="642"/>
      <c r="CU42" s="642"/>
      <c r="CV42" s="642"/>
      <c r="CW42" s="642"/>
      <c r="CX42" s="642"/>
      <c r="CY42" s="643"/>
      <c r="CZ42" s="615">
        <v>5.6</v>
      </c>
      <c r="DA42" s="640"/>
      <c r="DB42" s="640"/>
      <c r="DC42" s="644"/>
      <c r="DD42" s="619">
        <v>706563</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v>75195</v>
      </c>
      <c r="CS43" s="642"/>
      <c r="CT43" s="642"/>
      <c r="CU43" s="642"/>
      <c r="CV43" s="642"/>
      <c r="CW43" s="642"/>
      <c r="CX43" s="642"/>
      <c r="CY43" s="643"/>
      <c r="CZ43" s="615">
        <v>0.1</v>
      </c>
      <c r="DA43" s="640"/>
      <c r="DB43" s="640"/>
      <c r="DC43" s="644"/>
      <c r="DD43" s="619">
        <v>75195</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4623586</v>
      </c>
      <c r="CS44" s="611"/>
      <c r="CT44" s="611"/>
      <c r="CU44" s="611"/>
      <c r="CV44" s="611"/>
      <c r="CW44" s="611"/>
      <c r="CX44" s="611"/>
      <c r="CY44" s="612"/>
      <c r="CZ44" s="615">
        <v>5.6</v>
      </c>
      <c r="DA44" s="616"/>
      <c r="DB44" s="616"/>
      <c r="DC44" s="622"/>
      <c r="DD44" s="619">
        <v>706563</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808219</v>
      </c>
      <c r="CS45" s="642"/>
      <c r="CT45" s="642"/>
      <c r="CU45" s="642"/>
      <c r="CV45" s="642"/>
      <c r="CW45" s="642"/>
      <c r="CX45" s="642"/>
      <c r="CY45" s="643"/>
      <c r="CZ45" s="615">
        <v>1</v>
      </c>
      <c r="DA45" s="640"/>
      <c r="DB45" s="640"/>
      <c r="DC45" s="644"/>
      <c r="DD45" s="619">
        <v>30061</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348</v>
      </c>
      <c r="CG46" s="608"/>
      <c r="CH46" s="608"/>
      <c r="CI46" s="608"/>
      <c r="CJ46" s="608"/>
      <c r="CK46" s="608"/>
      <c r="CL46" s="608"/>
      <c r="CM46" s="608"/>
      <c r="CN46" s="608"/>
      <c r="CO46" s="608"/>
      <c r="CP46" s="608"/>
      <c r="CQ46" s="609"/>
      <c r="CR46" s="610">
        <v>3810942</v>
      </c>
      <c r="CS46" s="611"/>
      <c r="CT46" s="611"/>
      <c r="CU46" s="611"/>
      <c r="CV46" s="611"/>
      <c r="CW46" s="611"/>
      <c r="CX46" s="611"/>
      <c r="CY46" s="612"/>
      <c r="CZ46" s="615">
        <v>4.5999999999999996</v>
      </c>
      <c r="DA46" s="616"/>
      <c r="DB46" s="616"/>
      <c r="DC46" s="622"/>
      <c r="DD46" s="619">
        <v>672077</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349</v>
      </c>
      <c r="CG47" s="608"/>
      <c r="CH47" s="608"/>
      <c r="CI47" s="608"/>
      <c r="CJ47" s="608"/>
      <c r="CK47" s="608"/>
      <c r="CL47" s="608"/>
      <c r="CM47" s="608"/>
      <c r="CN47" s="608"/>
      <c r="CO47" s="608"/>
      <c r="CP47" s="608"/>
      <c r="CQ47" s="609"/>
      <c r="CR47" s="610" t="s">
        <v>122</v>
      </c>
      <c r="CS47" s="642"/>
      <c r="CT47" s="642"/>
      <c r="CU47" s="642"/>
      <c r="CV47" s="642"/>
      <c r="CW47" s="642"/>
      <c r="CX47" s="642"/>
      <c r="CY47" s="643"/>
      <c r="CZ47" s="615" t="s">
        <v>122</v>
      </c>
      <c r="DA47" s="640"/>
      <c r="DB47" s="640"/>
      <c r="DC47" s="644"/>
      <c r="DD47" s="619" t="s">
        <v>122</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351</v>
      </c>
      <c r="CE49" s="632"/>
      <c r="CF49" s="632"/>
      <c r="CG49" s="632"/>
      <c r="CH49" s="632"/>
      <c r="CI49" s="632"/>
      <c r="CJ49" s="632"/>
      <c r="CK49" s="632"/>
      <c r="CL49" s="632"/>
      <c r="CM49" s="632"/>
      <c r="CN49" s="632"/>
      <c r="CO49" s="632"/>
      <c r="CP49" s="632"/>
      <c r="CQ49" s="633"/>
      <c r="CR49" s="682">
        <v>83032904</v>
      </c>
      <c r="CS49" s="669"/>
      <c r="CT49" s="669"/>
      <c r="CU49" s="669"/>
      <c r="CV49" s="669"/>
      <c r="CW49" s="669"/>
      <c r="CX49" s="669"/>
      <c r="CY49" s="698"/>
      <c r="CZ49" s="690">
        <v>100</v>
      </c>
      <c r="DA49" s="699"/>
      <c r="DB49" s="699"/>
      <c r="DC49" s="700"/>
      <c r="DD49" s="701">
        <v>52167749</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t7/nA1HKeM0irOptNvKe4pjeg27G8LJpzqPE/2sAqfj8tYARE+Mm0ZC0EUt5H2be+8YsnU0FumvUUKWjDKmfhg==" saltValue="1oy3QdGtjC+im/9I2U+NB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8"/>
    </row>
    <row r="6" spans="1:131" s="229"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15">
      <c r="A7" s="230">
        <v>1</v>
      </c>
      <c r="B7" s="736" t="s">
        <v>374</v>
      </c>
      <c r="C7" s="737"/>
      <c r="D7" s="737"/>
      <c r="E7" s="737"/>
      <c r="F7" s="737"/>
      <c r="G7" s="737"/>
      <c r="H7" s="737"/>
      <c r="I7" s="737"/>
      <c r="J7" s="737"/>
      <c r="K7" s="737"/>
      <c r="L7" s="737"/>
      <c r="M7" s="737"/>
      <c r="N7" s="737"/>
      <c r="O7" s="737"/>
      <c r="P7" s="738"/>
      <c r="Q7" s="739">
        <v>86039</v>
      </c>
      <c r="R7" s="740"/>
      <c r="S7" s="740"/>
      <c r="T7" s="740"/>
      <c r="U7" s="740"/>
      <c r="V7" s="740">
        <v>83185</v>
      </c>
      <c r="W7" s="740"/>
      <c r="X7" s="740"/>
      <c r="Y7" s="740"/>
      <c r="Z7" s="740"/>
      <c r="AA7" s="740">
        <v>2854</v>
      </c>
      <c r="AB7" s="740"/>
      <c r="AC7" s="740"/>
      <c r="AD7" s="740"/>
      <c r="AE7" s="741"/>
      <c r="AF7" s="742">
        <v>2837</v>
      </c>
      <c r="AG7" s="743"/>
      <c r="AH7" s="743"/>
      <c r="AI7" s="743"/>
      <c r="AJ7" s="744"/>
      <c r="AK7" s="745">
        <v>2886</v>
      </c>
      <c r="AL7" s="746"/>
      <c r="AM7" s="746"/>
      <c r="AN7" s="746"/>
      <c r="AO7" s="746"/>
      <c r="AP7" s="746">
        <v>45630</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t="s">
        <v>545</v>
      </c>
      <c r="BS7" s="733" t="s">
        <v>544</v>
      </c>
      <c r="BT7" s="734"/>
      <c r="BU7" s="734"/>
      <c r="BV7" s="734"/>
      <c r="BW7" s="734"/>
      <c r="BX7" s="734"/>
      <c r="BY7" s="734"/>
      <c r="BZ7" s="734"/>
      <c r="CA7" s="734"/>
      <c r="CB7" s="734"/>
      <c r="CC7" s="734"/>
      <c r="CD7" s="734"/>
      <c r="CE7" s="734"/>
      <c r="CF7" s="734"/>
      <c r="CG7" s="749"/>
      <c r="CH7" s="730">
        <v>0</v>
      </c>
      <c r="CI7" s="731"/>
      <c r="CJ7" s="731"/>
      <c r="CK7" s="731"/>
      <c r="CL7" s="732"/>
      <c r="CM7" s="730">
        <v>15</v>
      </c>
      <c r="CN7" s="731"/>
      <c r="CO7" s="731"/>
      <c r="CP7" s="731"/>
      <c r="CQ7" s="732"/>
      <c r="CR7" s="730">
        <v>5</v>
      </c>
      <c r="CS7" s="731"/>
      <c r="CT7" s="731"/>
      <c r="CU7" s="731"/>
      <c r="CV7" s="732"/>
      <c r="CW7" s="730" t="s">
        <v>546</v>
      </c>
      <c r="CX7" s="731"/>
      <c r="CY7" s="731"/>
      <c r="CZ7" s="731"/>
      <c r="DA7" s="732"/>
      <c r="DB7" s="730" t="s">
        <v>546</v>
      </c>
      <c r="DC7" s="731"/>
      <c r="DD7" s="731"/>
      <c r="DE7" s="731"/>
      <c r="DF7" s="732"/>
      <c r="DG7" s="730" t="s">
        <v>546</v>
      </c>
      <c r="DH7" s="731"/>
      <c r="DI7" s="731"/>
      <c r="DJ7" s="731"/>
      <c r="DK7" s="732"/>
      <c r="DL7" s="730" t="s">
        <v>546</v>
      </c>
      <c r="DM7" s="731"/>
      <c r="DN7" s="731"/>
      <c r="DO7" s="731"/>
      <c r="DP7" s="732"/>
      <c r="DQ7" s="730" t="s">
        <v>546</v>
      </c>
      <c r="DR7" s="731"/>
      <c r="DS7" s="731"/>
      <c r="DT7" s="731"/>
      <c r="DU7" s="732"/>
      <c r="DV7" s="733"/>
      <c r="DW7" s="734"/>
      <c r="DX7" s="734"/>
      <c r="DY7" s="734"/>
      <c r="DZ7" s="735"/>
      <c r="EA7" s="228"/>
    </row>
    <row r="8" spans="1:131" s="229" customFormat="1" ht="26.25" customHeight="1" x14ac:dyDescent="0.15">
      <c r="A8" s="232">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8"/>
    </row>
    <row r="9" spans="1:131" s="229" customFormat="1" ht="26.25" customHeight="1" x14ac:dyDescent="0.15">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x14ac:dyDescent="0.15">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15">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15">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15">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15">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15">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15">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15">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15">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15">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15">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15">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
      <c r="A23" s="234" t="s">
        <v>376</v>
      </c>
      <c r="B23" s="776" t="s">
        <v>377</v>
      </c>
      <c r="C23" s="777"/>
      <c r="D23" s="777"/>
      <c r="E23" s="777"/>
      <c r="F23" s="777"/>
      <c r="G23" s="777"/>
      <c r="H23" s="777"/>
      <c r="I23" s="777"/>
      <c r="J23" s="777"/>
      <c r="K23" s="777"/>
      <c r="L23" s="777"/>
      <c r="M23" s="777"/>
      <c r="N23" s="777"/>
      <c r="O23" s="777"/>
      <c r="P23" s="778"/>
      <c r="Q23" s="779">
        <v>85960</v>
      </c>
      <c r="R23" s="780"/>
      <c r="S23" s="780"/>
      <c r="T23" s="780"/>
      <c r="U23" s="780"/>
      <c r="V23" s="780">
        <v>83107</v>
      </c>
      <c r="W23" s="780"/>
      <c r="X23" s="780"/>
      <c r="Y23" s="780"/>
      <c r="Z23" s="780"/>
      <c r="AA23" s="780">
        <v>2854</v>
      </c>
      <c r="AB23" s="780"/>
      <c r="AC23" s="780"/>
      <c r="AD23" s="780"/>
      <c r="AE23" s="781"/>
      <c r="AF23" s="782">
        <v>2837</v>
      </c>
      <c r="AG23" s="780"/>
      <c r="AH23" s="780"/>
      <c r="AI23" s="780"/>
      <c r="AJ23" s="783"/>
      <c r="AK23" s="784"/>
      <c r="AL23" s="785"/>
      <c r="AM23" s="785"/>
      <c r="AN23" s="785"/>
      <c r="AO23" s="785"/>
      <c r="AP23" s="780">
        <v>45630</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15">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364</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6">
        <v>1</v>
      </c>
      <c r="B28" s="736" t="s">
        <v>388</v>
      </c>
      <c r="C28" s="737"/>
      <c r="D28" s="737"/>
      <c r="E28" s="737"/>
      <c r="F28" s="737"/>
      <c r="G28" s="737"/>
      <c r="H28" s="737"/>
      <c r="I28" s="737"/>
      <c r="J28" s="737"/>
      <c r="K28" s="737"/>
      <c r="L28" s="737"/>
      <c r="M28" s="737"/>
      <c r="N28" s="737"/>
      <c r="O28" s="737"/>
      <c r="P28" s="738"/>
      <c r="Q28" s="809">
        <v>19565</v>
      </c>
      <c r="R28" s="810"/>
      <c r="S28" s="810"/>
      <c r="T28" s="810"/>
      <c r="U28" s="810"/>
      <c r="V28" s="810">
        <v>19337</v>
      </c>
      <c r="W28" s="810"/>
      <c r="X28" s="810"/>
      <c r="Y28" s="810"/>
      <c r="Z28" s="810"/>
      <c r="AA28" s="810">
        <v>228</v>
      </c>
      <c r="AB28" s="810"/>
      <c r="AC28" s="810"/>
      <c r="AD28" s="810"/>
      <c r="AE28" s="811"/>
      <c r="AF28" s="812">
        <v>228</v>
      </c>
      <c r="AG28" s="810"/>
      <c r="AH28" s="810"/>
      <c r="AI28" s="810"/>
      <c r="AJ28" s="813"/>
      <c r="AK28" s="814">
        <v>3290</v>
      </c>
      <c r="AL28" s="815"/>
      <c r="AM28" s="815"/>
      <c r="AN28" s="815"/>
      <c r="AO28" s="815"/>
      <c r="AP28" s="815" t="s">
        <v>486</v>
      </c>
      <c r="AQ28" s="815"/>
      <c r="AR28" s="815"/>
      <c r="AS28" s="815"/>
      <c r="AT28" s="815"/>
      <c r="AU28" s="815" t="s">
        <v>486</v>
      </c>
      <c r="AV28" s="815"/>
      <c r="AW28" s="815"/>
      <c r="AX28" s="815"/>
      <c r="AY28" s="815"/>
      <c r="AZ28" s="816" t="s">
        <v>486</v>
      </c>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6">
        <v>2</v>
      </c>
      <c r="B29" s="767" t="s">
        <v>389</v>
      </c>
      <c r="C29" s="768"/>
      <c r="D29" s="768"/>
      <c r="E29" s="768"/>
      <c r="F29" s="768"/>
      <c r="G29" s="768"/>
      <c r="H29" s="768"/>
      <c r="I29" s="768"/>
      <c r="J29" s="768"/>
      <c r="K29" s="768"/>
      <c r="L29" s="768"/>
      <c r="M29" s="768"/>
      <c r="N29" s="768"/>
      <c r="O29" s="768"/>
      <c r="P29" s="769"/>
      <c r="Q29" s="770">
        <v>119</v>
      </c>
      <c r="R29" s="771"/>
      <c r="S29" s="771"/>
      <c r="T29" s="771"/>
      <c r="U29" s="771"/>
      <c r="V29" s="771">
        <v>109</v>
      </c>
      <c r="W29" s="771"/>
      <c r="X29" s="771"/>
      <c r="Y29" s="771"/>
      <c r="Z29" s="771"/>
      <c r="AA29" s="771">
        <v>10</v>
      </c>
      <c r="AB29" s="771"/>
      <c r="AC29" s="771"/>
      <c r="AD29" s="771"/>
      <c r="AE29" s="772"/>
      <c r="AF29" s="773">
        <v>10</v>
      </c>
      <c r="AG29" s="774"/>
      <c r="AH29" s="774"/>
      <c r="AI29" s="774"/>
      <c r="AJ29" s="775"/>
      <c r="AK29" s="821" t="s">
        <v>486</v>
      </c>
      <c r="AL29" s="817"/>
      <c r="AM29" s="817"/>
      <c r="AN29" s="817"/>
      <c r="AO29" s="817"/>
      <c r="AP29" s="817" t="s">
        <v>486</v>
      </c>
      <c r="AQ29" s="817"/>
      <c r="AR29" s="817"/>
      <c r="AS29" s="817"/>
      <c r="AT29" s="817"/>
      <c r="AU29" s="817" t="s">
        <v>486</v>
      </c>
      <c r="AV29" s="817"/>
      <c r="AW29" s="817"/>
      <c r="AX29" s="817"/>
      <c r="AY29" s="817"/>
      <c r="AZ29" s="818" t="s">
        <v>486</v>
      </c>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6">
        <v>3</v>
      </c>
      <c r="B30" s="767" t="s">
        <v>390</v>
      </c>
      <c r="C30" s="768"/>
      <c r="D30" s="768"/>
      <c r="E30" s="768"/>
      <c r="F30" s="768"/>
      <c r="G30" s="768"/>
      <c r="H30" s="768"/>
      <c r="I30" s="768"/>
      <c r="J30" s="768"/>
      <c r="K30" s="768"/>
      <c r="L30" s="768"/>
      <c r="M30" s="768"/>
      <c r="N30" s="768"/>
      <c r="O30" s="768"/>
      <c r="P30" s="769"/>
      <c r="Q30" s="770">
        <v>18412</v>
      </c>
      <c r="R30" s="771"/>
      <c r="S30" s="771"/>
      <c r="T30" s="771"/>
      <c r="U30" s="771"/>
      <c r="V30" s="771">
        <v>18078</v>
      </c>
      <c r="W30" s="771"/>
      <c r="X30" s="771"/>
      <c r="Y30" s="771"/>
      <c r="Z30" s="771"/>
      <c r="AA30" s="771">
        <v>334</v>
      </c>
      <c r="AB30" s="771"/>
      <c r="AC30" s="771"/>
      <c r="AD30" s="771"/>
      <c r="AE30" s="772"/>
      <c r="AF30" s="773">
        <v>334</v>
      </c>
      <c r="AG30" s="774"/>
      <c r="AH30" s="774"/>
      <c r="AI30" s="774"/>
      <c r="AJ30" s="775"/>
      <c r="AK30" s="821">
        <v>3159</v>
      </c>
      <c r="AL30" s="817"/>
      <c r="AM30" s="817"/>
      <c r="AN30" s="817"/>
      <c r="AO30" s="817"/>
      <c r="AP30" s="817" t="s">
        <v>486</v>
      </c>
      <c r="AQ30" s="817"/>
      <c r="AR30" s="817"/>
      <c r="AS30" s="817"/>
      <c r="AT30" s="817"/>
      <c r="AU30" s="817" t="s">
        <v>486</v>
      </c>
      <c r="AV30" s="817"/>
      <c r="AW30" s="817"/>
      <c r="AX30" s="817"/>
      <c r="AY30" s="817"/>
      <c r="AZ30" s="818" t="s">
        <v>486</v>
      </c>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6">
        <v>4</v>
      </c>
      <c r="B31" s="767" t="s">
        <v>391</v>
      </c>
      <c r="C31" s="768"/>
      <c r="D31" s="768"/>
      <c r="E31" s="768"/>
      <c r="F31" s="768"/>
      <c r="G31" s="768"/>
      <c r="H31" s="768"/>
      <c r="I31" s="768"/>
      <c r="J31" s="768"/>
      <c r="K31" s="768"/>
      <c r="L31" s="768"/>
      <c r="M31" s="768"/>
      <c r="N31" s="768"/>
      <c r="O31" s="768"/>
      <c r="P31" s="769"/>
      <c r="Q31" s="770">
        <v>5353</v>
      </c>
      <c r="R31" s="771"/>
      <c r="S31" s="771"/>
      <c r="T31" s="771"/>
      <c r="U31" s="771"/>
      <c r="V31" s="771">
        <v>5311</v>
      </c>
      <c r="W31" s="771"/>
      <c r="X31" s="771"/>
      <c r="Y31" s="771"/>
      <c r="Z31" s="771"/>
      <c r="AA31" s="771">
        <v>43</v>
      </c>
      <c r="AB31" s="771"/>
      <c r="AC31" s="771"/>
      <c r="AD31" s="771"/>
      <c r="AE31" s="772"/>
      <c r="AF31" s="773">
        <v>43</v>
      </c>
      <c r="AG31" s="774"/>
      <c r="AH31" s="774"/>
      <c r="AI31" s="774"/>
      <c r="AJ31" s="775"/>
      <c r="AK31" s="821">
        <v>2454</v>
      </c>
      <c r="AL31" s="817"/>
      <c r="AM31" s="817"/>
      <c r="AN31" s="817"/>
      <c r="AO31" s="817"/>
      <c r="AP31" s="817" t="s">
        <v>486</v>
      </c>
      <c r="AQ31" s="817"/>
      <c r="AR31" s="817"/>
      <c r="AS31" s="817"/>
      <c r="AT31" s="817"/>
      <c r="AU31" s="817" t="s">
        <v>486</v>
      </c>
      <c r="AV31" s="817"/>
      <c r="AW31" s="817"/>
      <c r="AX31" s="817"/>
      <c r="AY31" s="817"/>
      <c r="AZ31" s="818" t="s">
        <v>486</v>
      </c>
      <c r="BA31" s="818"/>
      <c r="BB31" s="818"/>
      <c r="BC31" s="818"/>
      <c r="BD31" s="818"/>
      <c r="BE31" s="819"/>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6">
        <v>5</v>
      </c>
      <c r="B32" s="767" t="s">
        <v>392</v>
      </c>
      <c r="C32" s="768"/>
      <c r="D32" s="768"/>
      <c r="E32" s="768"/>
      <c r="F32" s="768"/>
      <c r="G32" s="768"/>
      <c r="H32" s="768"/>
      <c r="I32" s="768"/>
      <c r="J32" s="768"/>
      <c r="K32" s="768"/>
      <c r="L32" s="768"/>
      <c r="M32" s="768"/>
      <c r="N32" s="768"/>
      <c r="O32" s="768"/>
      <c r="P32" s="769"/>
      <c r="Q32" s="770">
        <v>2986</v>
      </c>
      <c r="R32" s="771"/>
      <c r="S32" s="771"/>
      <c r="T32" s="771"/>
      <c r="U32" s="771"/>
      <c r="V32" s="771">
        <v>2864</v>
      </c>
      <c r="W32" s="771"/>
      <c r="X32" s="771"/>
      <c r="Y32" s="771"/>
      <c r="Z32" s="771"/>
      <c r="AA32" s="771">
        <v>122</v>
      </c>
      <c r="AB32" s="771"/>
      <c r="AC32" s="771"/>
      <c r="AD32" s="771"/>
      <c r="AE32" s="772"/>
      <c r="AF32" s="773">
        <v>1083</v>
      </c>
      <c r="AG32" s="774"/>
      <c r="AH32" s="774"/>
      <c r="AI32" s="774"/>
      <c r="AJ32" s="775"/>
      <c r="AK32" s="821">
        <v>96</v>
      </c>
      <c r="AL32" s="817"/>
      <c r="AM32" s="817"/>
      <c r="AN32" s="817"/>
      <c r="AO32" s="817"/>
      <c r="AP32" s="817">
        <v>6019</v>
      </c>
      <c r="AQ32" s="817"/>
      <c r="AR32" s="817"/>
      <c r="AS32" s="817"/>
      <c r="AT32" s="817"/>
      <c r="AU32" s="817">
        <v>558</v>
      </c>
      <c r="AV32" s="817"/>
      <c r="AW32" s="817"/>
      <c r="AX32" s="817"/>
      <c r="AY32" s="817"/>
      <c r="AZ32" s="818" t="s">
        <v>486</v>
      </c>
      <c r="BA32" s="818"/>
      <c r="BB32" s="818"/>
      <c r="BC32" s="818"/>
      <c r="BD32" s="818"/>
      <c r="BE32" s="819" t="s">
        <v>393</v>
      </c>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6">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6">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394</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4" t="s">
        <v>376</v>
      </c>
      <c r="B63" s="776" t="s">
        <v>395</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1698</v>
      </c>
      <c r="AG63" s="831"/>
      <c r="AH63" s="831"/>
      <c r="AI63" s="831"/>
      <c r="AJ63" s="832"/>
      <c r="AK63" s="833"/>
      <c r="AL63" s="828"/>
      <c r="AM63" s="828"/>
      <c r="AN63" s="828"/>
      <c r="AO63" s="828"/>
      <c r="AP63" s="831">
        <v>6019</v>
      </c>
      <c r="AQ63" s="831"/>
      <c r="AR63" s="831"/>
      <c r="AS63" s="831"/>
      <c r="AT63" s="831"/>
      <c r="AU63" s="831">
        <v>558</v>
      </c>
      <c r="AV63" s="831"/>
      <c r="AW63" s="831"/>
      <c r="AX63" s="831"/>
      <c r="AY63" s="831"/>
      <c r="AZ63" s="835"/>
      <c r="BA63" s="835"/>
      <c r="BB63" s="835"/>
      <c r="BC63" s="835"/>
      <c r="BD63" s="835"/>
      <c r="BE63" s="836"/>
      <c r="BF63" s="836"/>
      <c r="BG63" s="836"/>
      <c r="BH63" s="836"/>
      <c r="BI63" s="837"/>
      <c r="BJ63" s="838" t="s">
        <v>122</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396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397</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1" t="s">
        <v>383</v>
      </c>
      <c r="AG66" s="802"/>
      <c r="AH66" s="802"/>
      <c r="AI66" s="802"/>
      <c r="AJ66" s="842"/>
      <c r="AK66" s="720" t="s">
        <v>384</v>
      </c>
      <c r="AL66" s="715"/>
      <c r="AM66" s="715"/>
      <c r="AN66" s="715"/>
      <c r="AO66" s="716"/>
      <c r="AP66" s="720" t="s">
        <v>385</v>
      </c>
      <c r="AQ66" s="721"/>
      <c r="AR66" s="721"/>
      <c r="AS66" s="721"/>
      <c r="AT66" s="722"/>
      <c r="AU66" s="720" t="s">
        <v>398</v>
      </c>
      <c r="AV66" s="721"/>
      <c r="AW66" s="721"/>
      <c r="AX66" s="721"/>
      <c r="AY66" s="722"/>
      <c r="AZ66" s="720" t="s">
        <v>364</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0">
        <v>1</v>
      </c>
      <c r="B68" s="856" t="s">
        <v>547</v>
      </c>
      <c r="C68" s="857"/>
      <c r="D68" s="857"/>
      <c r="E68" s="857"/>
      <c r="F68" s="857"/>
      <c r="G68" s="857"/>
      <c r="H68" s="857"/>
      <c r="I68" s="857"/>
      <c r="J68" s="857"/>
      <c r="K68" s="857"/>
      <c r="L68" s="857"/>
      <c r="M68" s="857"/>
      <c r="N68" s="857"/>
      <c r="O68" s="857"/>
      <c r="P68" s="858"/>
      <c r="Q68" s="859">
        <v>2808</v>
      </c>
      <c r="R68" s="853"/>
      <c r="S68" s="853"/>
      <c r="T68" s="853"/>
      <c r="U68" s="853"/>
      <c r="V68" s="853">
        <v>2426</v>
      </c>
      <c r="W68" s="853"/>
      <c r="X68" s="853"/>
      <c r="Y68" s="853"/>
      <c r="Z68" s="853"/>
      <c r="AA68" s="853">
        <v>382</v>
      </c>
      <c r="AB68" s="853"/>
      <c r="AC68" s="853"/>
      <c r="AD68" s="853"/>
      <c r="AE68" s="853"/>
      <c r="AF68" s="853">
        <v>382</v>
      </c>
      <c r="AG68" s="853"/>
      <c r="AH68" s="853"/>
      <c r="AI68" s="853"/>
      <c r="AJ68" s="853"/>
      <c r="AK68" s="853">
        <v>24</v>
      </c>
      <c r="AL68" s="853"/>
      <c r="AM68" s="853"/>
      <c r="AN68" s="853"/>
      <c r="AO68" s="853"/>
      <c r="AP68" s="853" t="s">
        <v>486</v>
      </c>
      <c r="AQ68" s="853"/>
      <c r="AR68" s="853"/>
      <c r="AS68" s="853"/>
      <c r="AT68" s="853"/>
      <c r="AU68" s="853" t="s">
        <v>486</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2">
        <v>2</v>
      </c>
      <c r="B69" s="860" t="s">
        <v>548</v>
      </c>
      <c r="C69" s="861"/>
      <c r="D69" s="861"/>
      <c r="E69" s="861"/>
      <c r="F69" s="861"/>
      <c r="G69" s="861"/>
      <c r="H69" s="861"/>
      <c r="I69" s="861"/>
      <c r="J69" s="861"/>
      <c r="K69" s="861"/>
      <c r="L69" s="861"/>
      <c r="M69" s="861"/>
      <c r="N69" s="861"/>
      <c r="O69" s="861"/>
      <c r="P69" s="862"/>
      <c r="Q69" s="863">
        <v>9022</v>
      </c>
      <c r="R69" s="817"/>
      <c r="S69" s="817"/>
      <c r="T69" s="817"/>
      <c r="U69" s="817"/>
      <c r="V69" s="817">
        <v>8620</v>
      </c>
      <c r="W69" s="817"/>
      <c r="X69" s="817"/>
      <c r="Y69" s="817"/>
      <c r="Z69" s="817"/>
      <c r="AA69" s="817">
        <v>402</v>
      </c>
      <c r="AB69" s="817"/>
      <c r="AC69" s="817"/>
      <c r="AD69" s="817"/>
      <c r="AE69" s="817"/>
      <c r="AF69" s="817">
        <v>402</v>
      </c>
      <c r="AG69" s="817"/>
      <c r="AH69" s="817"/>
      <c r="AI69" s="817"/>
      <c r="AJ69" s="817"/>
      <c r="AK69" s="817">
        <v>0</v>
      </c>
      <c r="AL69" s="817"/>
      <c r="AM69" s="817"/>
      <c r="AN69" s="817"/>
      <c r="AO69" s="817"/>
      <c r="AP69" s="817">
        <v>158</v>
      </c>
      <c r="AQ69" s="817"/>
      <c r="AR69" s="817"/>
      <c r="AS69" s="817"/>
      <c r="AT69" s="817"/>
      <c r="AU69" s="817">
        <v>9</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2">
        <v>3</v>
      </c>
      <c r="B70" s="860" t="s">
        <v>549</v>
      </c>
      <c r="C70" s="861"/>
      <c r="D70" s="861"/>
      <c r="E70" s="861"/>
      <c r="F70" s="861"/>
      <c r="G70" s="861"/>
      <c r="H70" s="861"/>
      <c r="I70" s="861"/>
      <c r="J70" s="861"/>
      <c r="K70" s="861"/>
      <c r="L70" s="861"/>
      <c r="M70" s="861"/>
      <c r="N70" s="861"/>
      <c r="O70" s="861"/>
      <c r="P70" s="862"/>
      <c r="Q70" s="863">
        <v>992</v>
      </c>
      <c r="R70" s="817"/>
      <c r="S70" s="817"/>
      <c r="T70" s="817"/>
      <c r="U70" s="817"/>
      <c r="V70" s="817">
        <v>963</v>
      </c>
      <c r="W70" s="817"/>
      <c r="X70" s="817"/>
      <c r="Y70" s="817"/>
      <c r="Z70" s="817"/>
      <c r="AA70" s="817">
        <v>29</v>
      </c>
      <c r="AB70" s="817"/>
      <c r="AC70" s="817"/>
      <c r="AD70" s="817"/>
      <c r="AE70" s="817"/>
      <c r="AF70" s="817">
        <v>29</v>
      </c>
      <c r="AG70" s="817"/>
      <c r="AH70" s="817"/>
      <c r="AI70" s="817"/>
      <c r="AJ70" s="817"/>
      <c r="AK70" s="817">
        <v>50</v>
      </c>
      <c r="AL70" s="817"/>
      <c r="AM70" s="817"/>
      <c r="AN70" s="817"/>
      <c r="AO70" s="817"/>
      <c r="AP70" s="817" t="s">
        <v>486</v>
      </c>
      <c r="AQ70" s="817"/>
      <c r="AR70" s="817"/>
      <c r="AS70" s="817"/>
      <c r="AT70" s="817"/>
      <c r="AU70" s="817" t="s">
        <v>486</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2">
        <v>4</v>
      </c>
      <c r="B71" s="860" t="s">
        <v>550</v>
      </c>
      <c r="C71" s="861"/>
      <c r="D71" s="861"/>
      <c r="E71" s="861"/>
      <c r="F71" s="861"/>
      <c r="G71" s="861"/>
      <c r="H71" s="861"/>
      <c r="I71" s="861"/>
      <c r="J71" s="861"/>
      <c r="K71" s="861"/>
      <c r="L71" s="861"/>
      <c r="M71" s="861"/>
      <c r="N71" s="861"/>
      <c r="O71" s="861"/>
      <c r="P71" s="862"/>
      <c r="Q71" s="863">
        <v>249</v>
      </c>
      <c r="R71" s="817"/>
      <c r="S71" s="817"/>
      <c r="T71" s="817"/>
      <c r="U71" s="817"/>
      <c r="V71" s="817">
        <v>194</v>
      </c>
      <c r="W71" s="817"/>
      <c r="X71" s="817"/>
      <c r="Y71" s="817"/>
      <c r="Z71" s="817"/>
      <c r="AA71" s="817">
        <v>55</v>
      </c>
      <c r="AB71" s="817"/>
      <c r="AC71" s="817"/>
      <c r="AD71" s="817"/>
      <c r="AE71" s="817"/>
      <c r="AF71" s="817">
        <v>55</v>
      </c>
      <c r="AG71" s="817"/>
      <c r="AH71" s="817"/>
      <c r="AI71" s="817"/>
      <c r="AJ71" s="817"/>
      <c r="AK71" s="817">
        <v>17</v>
      </c>
      <c r="AL71" s="817"/>
      <c r="AM71" s="817"/>
      <c r="AN71" s="817"/>
      <c r="AO71" s="817"/>
      <c r="AP71" s="817" t="s">
        <v>486</v>
      </c>
      <c r="AQ71" s="817"/>
      <c r="AR71" s="817"/>
      <c r="AS71" s="817"/>
      <c r="AT71" s="817"/>
      <c r="AU71" s="817" t="s">
        <v>486</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2">
        <v>5</v>
      </c>
      <c r="B72" s="860" t="s">
        <v>551</v>
      </c>
      <c r="C72" s="861"/>
      <c r="D72" s="861"/>
      <c r="E72" s="861"/>
      <c r="F72" s="861"/>
      <c r="G72" s="861"/>
      <c r="H72" s="861"/>
      <c r="I72" s="861"/>
      <c r="J72" s="861"/>
      <c r="K72" s="861"/>
      <c r="L72" s="861"/>
      <c r="M72" s="861"/>
      <c r="N72" s="861"/>
      <c r="O72" s="861"/>
      <c r="P72" s="862"/>
      <c r="Q72" s="863">
        <v>470</v>
      </c>
      <c r="R72" s="817"/>
      <c r="S72" s="817"/>
      <c r="T72" s="817"/>
      <c r="U72" s="817"/>
      <c r="V72" s="817">
        <v>456</v>
      </c>
      <c r="W72" s="817"/>
      <c r="X72" s="817"/>
      <c r="Y72" s="817"/>
      <c r="Z72" s="817"/>
      <c r="AA72" s="817">
        <v>14</v>
      </c>
      <c r="AB72" s="817"/>
      <c r="AC72" s="817"/>
      <c r="AD72" s="817"/>
      <c r="AE72" s="817"/>
      <c r="AF72" s="817">
        <v>14</v>
      </c>
      <c r="AG72" s="817"/>
      <c r="AH72" s="817"/>
      <c r="AI72" s="817"/>
      <c r="AJ72" s="817"/>
      <c r="AK72" s="817">
        <v>27</v>
      </c>
      <c r="AL72" s="817"/>
      <c r="AM72" s="817"/>
      <c r="AN72" s="817"/>
      <c r="AO72" s="817"/>
      <c r="AP72" s="817">
        <v>306</v>
      </c>
      <c r="AQ72" s="817"/>
      <c r="AR72" s="817"/>
      <c r="AS72" s="817"/>
      <c r="AT72" s="817"/>
      <c r="AU72" s="817">
        <v>82</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2">
        <v>6</v>
      </c>
      <c r="B73" s="860" t="s">
        <v>552</v>
      </c>
      <c r="C73" s="861"/>
      <c r="D73" s="861"/>
      <c r="E73" s="861"/>
      <c r="F73" s="861"/>
      <c r="G73" s="861"/>
      <c r="H73" s="861"/>
      <c r="I73" s="861"/>
      <c r="J73" s="861"/>
      <c r="K73" s="861"/>
      <c r="L73" s="861"/>
      <c r="M73" s="861"/>
      <c r="N73" s="861"/>
      <c r="O73" s="861"/>
      <c r="P73" s="862"/>
      <c r="Q73" s="863">
        <v>21044</v>
      </c>
      <c r="R73" s="817"/>
      <c r="S73" s="817"/>
      <c r="T73" s="817"/>
      <c r="U73" s="817"/>
      <c r="V73" s="817">
        <v>21292</v>
      </c>
      <c r="W73" s="817"/>
      <c r="X73" s="817"/>
      <c r="Y73" s="817"/>
      <c r="Z73" s="817"/>
      <c r="AA73" s="817">
        <v>-248</v>
      </c>
      <c r="AB73" s="817"/>
      <c r="AC73" s="817"/>
      <c r="AD73" s="817"/>
      <c r="AE73" s="817"/>
      <c r="AF73" s="817">
        <v>10300</v>
      </c>
      <c r="AG73" s="817"/>
      <c r="AH73" s="817"/>
      <c r="AI73" s="817"/>
      <c r="AJ73" s="817"/>
      <c r="AK73" s="817">
        <v>1533</v>
      </c>
      <c r="AL73" s="817"/>
      <c r="AM73" s="817"/>
      <c r="AN73" s="817"/>
      <c r="AO73" s="817"/>
      <c r="AP73" s="817">
        <v>5975</v>
      </c>
      <c r="AQ73" s="817"/>
      <c r="AR73" s="817"/>
      <c r="AS73" s="817"/>
      <c r="AT73" s="817"/>
      <c r="AU73" s="817">
        <v>108</v>
      </c>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2">
        <v>7</v>
      </c>
      <c r="B74" s="860" t="s">
        <v>553</v>
      </c>
      <c r="C74" s="861"/>
      <c r="D74" s="861"/>
      <c r="E74" s="861"/>
      <c r="F74" s="861"/>
      <c r="G74" s="861"/>
      <c r="H74" s="861"/>
      <c r="I74" s="861"/>
      <c r="J74" s="861"/>
      <c r="K74" s="861"/>
      <c r="L74" s="861"/>
      <c r="M74" s="861"/>
      <c r="N74" s="861"/>
      <c r="O74" s="861"/>
      <c r="P74" s="862"/>
      <c r="Q74" s="863">
        <v>9878</v>
      </c>
      <c r="R74" s="817">
        <v>6933</v>
      </c>
      <c r="S74" s="817">
        <v>6933</v>
      </c>
      <c r="T74" s="817">
        <v>6933</v>
      </c>
      <c r="U74" s="817">
        <v>6933</v>
      </c>
      <c r="V74" s="817">
        <v>9787</v>
      </c>
      <c r="W74" s="817">
        <v>6850</v>
      </c>
      <c r="X74" s="817">
        <v>6850</v>
      </c>
      <c r="Y74" s="817">
        <v>6850</v>
      </c>
      <c r="Z74" s="817">
        <v>6850</v>
      </c>
      <c r="AA74" s="817">
        <v>92</v>
      </c>
      <c r="AB74" s="817">
        <v>82</v>
      </c>
      <c r="AC74" s="817">
        <v>82</v>
      </c>
      <c r="AD74" s="817">
        <v>82</v>
      </c>
      <c r="AE74" s="817">
        <v>82</v>
      </c>
      <c r="AF74" s="817">
        <v>92</v>
      </c>
      <c r="AG74" s="817">
        <v>82</v>
      </c>
      <c r="AH74" s="817">
        <v>82</v>
      </c>
      <c r="AI74" s="817">
        <v>82</v>
      </c>
      <c r="AJ74" s="817">
        <v>82</v>
      </c>
      <c r="AK74" s="817">
        <v>5083</v>
      </c>
      <c r="AL74" s="817">
        <v>2485</v>
      </c>
      <c r="AM74" s="817">
        <v>2485</v>
      </c>
      <c r="AN74" s="817">
        <v>2485</v>
      </c>
      <c r="AO74" s="817">
        <v>2485</v>
      </c>
      <c r="AP74" s="817" t="s">
        <v>486</v>
      </c>
      <c r="AQ74" s="817"/>
      <c r="AR74" s="817"/>
      <c r="AS74" s="817"/>
      <c r="AT74" s="817"/>
      <c r="AU74" s="817" t="s">
        <v>486</v>
      </c>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2">
        <v>8</v>
      </c>
      <c r="B75" s="860" t="s">
        <v>554</v>
      </c>
      <c r="C75" s="861"/>
      <c r="D75" s="861"/>
      <c r="E75" s="861"/>
      <c r="F75" s="861"/>
      <c r="G75" s="861"/>
      <c r="H75" s="861"/>
      <c r="I75" s="861"/>
      <c r="J75" s="861"/>
      <c r="K75" s="861"/>
      <c r="L75" s="861"/>
      <c r="M75" s="861"/>
      <c r="N75" s="861"/>
      <c r="O75" s="861"/>
      <c r="P75" s="862"/>
      <c r="Q75" s="864">
        <v>1600855</v>
      </c>
      <c r="R75" s="865">
        <v>1385861</v>
      </c>
      <c r="S75" s="865">
        <v>1385861</v>
      </c>
      <c r="T75" s="865">
        <v>1385861</v>
      </c>
      <c r="U75" s="821">
        <v>1385861</v>
      </c>
      <c r="V75" s="866">
        <v>1567252</v>
      </c>
      <c r="W75" s="865">
        <v>1346246</v>
      </c>
      <c r="X75" s="865">
        <v>1346246</v>
      </c>
      <c r="Y75" s="865">
        <v>1346246</v>
      </c>
      <c r="Z75" s="821">
        <v>1346246</v>
      </c>
      <c r="AA75" s="866">
        <v>33603</v>
      </c>
      <c r="AB75" s="865">
        <v>39615</v>
      </c>
      <c r="AC75" s="865">
        <v>39615</v>
      </c>
      <c r="AD75" s="865">
        <v>39615</v>
      </c>
      <c r="AE75" s="821">
        <v>39615</v>
      </c>
      <c r="AF75" s="866">
        <v>33603</v>
      </c>
      <c r="AG75" s="865">
        <v>39615</v>
      </c>
      <c r="AH75" s="865">
        <v>39615</v>
      </c>
      <c r="AI75" s="865">
        <v>39615</v>
      </c>
      <c r="AJ75" s="821">
        <v>39615</v>
      </c>
      <c r="AK75" s="866">
        <v>22693</v>
      </c>
      <c r="AL75" s="865"/>
      <c r="AM75" s="865"/>
      <c r="AN75" s="865"/>
      <c r="AO75" s="821"/>
      <c r="AP75" s="866" t="s">
        <v>486</v>
      </c>
      <c r="AQ75" s="865"/>
      <c r="AR75" s="865"/>
      <c r="AS75" s="865"/>
      <c r="AT75" s="821"/>
      <c r="AU75" s="866" t="s">
        <v>486</v>
      </c>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2">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2">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4" t="s">
        <v>376</v>
      </c>
      <c r="B88" s="776" t="s">
        <v>399</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f>SUM(AF68:AJ75)</f>
        <v>203665</v>
      </c>
      <c r="AG88" s="831"/>
      <c r="AH88" s="831"/>
      <c r="AI88" s="831"/>
      <c r="AJ88" s="831"/>
      <c r="AK88" s="828"/>
      <c r="AL88" s="828"/>
      <c r="AM88" s="828"/>
      <c r="AN88" s="828"/>
      <c r="AO88" s="828"/>
      <c r="AP88" s="831">
        <f>SUM(AP68:AT75)</f>
        <v>6439</v>
      </c>
      <c r="AQ88" s="831"/>
      <c r="AR88" s="831"/>
      <c r="AS88" s="831"/>
      <c r="AT88" s="831"/>
      <c r="AU88" s="831">
        <f>SUM(AU68:AY75)</f>
        <v>199</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776" t="s">
        <v>400</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5</v>
      </c>
      <c r="CS102" s="839"/>
      <c r="CT102" s="839"/>
      <c r="CU102" s="839"/>
      <c r="CV102" s="878"/>
      <c r="CW102" s="877" t="s">
        <v>546</v>
      </c>
      <c r="CX102" s="839"/>
      <c r="CY102" s="839"/>
      <c r="CZ102" s="839"/>
      <c r="DA102" s="878"/>
      <c r="DB102" s="877" t="s">
        <v>546</v>
      </c>
      <c r="DC102" s="839"/>
      <c r="DD102" s="839"/>
      <c r="DE102" s="839"/>
      <c r="DF102" s="878"/>
      <c r="DG102" s="877" t="s">
        <v>546</v>
      </c>
      <c r="DH102" s="839"/>
      <c r="DI102" s="839"/>
      <c r="DJ102" s="839"/>
      <c r="DK102" s="878"/>
      <c r="DL102" s="877" t="s">
        <v>546</v>
      </c>
      <c r="DM102" s="839"/>
      <c r="DN102" s="839"/>
      <c r="DO102" s="839"/>
      <c r="DP102" s="878"/>
      <c r="DQ102" s="877" t="s">
        <v>546</v>
      </c>
      <c r="DR102" s="839"/>
      <c r="DS102" s="839"/>
      <c r="DT102" s="839"/>
      <c r="DU102" s="878"/>
      <c r="DV102" s="776"/>
      <c r="DW102" s="777"/>
      <c r="DX102" s="777"/>
      <c r="DY102" s="777"/>
      <c r="DZ102" s="901"/>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401</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402</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405</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406</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407</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408</v>
      </c>
      <c r="AB109" s="880"/>
      <c r="AC109" s="880"/>
      <c r="AD109" s="880"/>
      <c r="AE109" s="881"/>
      <c r="AF109" s="879" t="s">
        <v>409</v>
      </c>
      <c r="AG109" s="880"/>
      <c r="AH109" s="880"/>
      <c r="AI109" s="880"/>
      <c r="AJ109" s="881"/>
      <c r="AK109" s="879" t="s">
        <v>294</v>
      </c>
      <c r="AL109" s="880"/>
      <c r="AM109" s="880"/>
      <c r="AN109" s="880"/>
      <c r="AO109" s="881"/>
      <c r="AP109" s="879" t="s">
        <v>410</v>
      </c>
      <c r="AQ109" s="880"/>
      <c r="AR109" s="880"/>
      <c r="AS109" s="880"/>
      <c r="AT109" s="882"/>
      <c r="AU109" s="899" t="s">
        <v>407</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408</v>
      </c>
      <c r="BR109" s="880"/>
      <c r="BS109" s="880"/>
      <c r="BT109" s="880"/>
      <c r="BU109" s="881"/>
      <c r="BV109" s="879" t="s">
        <v>409</v>
      </c>
      <c r="BW109" s="880"/>
      <c r="BX109" s="880"/>
      <c r="BY109" s="880"/>
      <c r="BZ109" s="881"/>
      <c r="CA109" s="879" t="s">
        <v>294</v>
      </c>
      <c r="CB109" s="880"/>
      <c r="CC109" s="880"/>
      <c r="CD109" s="880"/>
      <c r="CE109" s="881"/>
      <c r="CF109" s="900" t="s">
        <v>410</v>
      </c>
      <c r="CG109" s="900"/>
      <c r="CH109" s="900"/>
      <c r="CI109" s="900"/>
      <c r="CJ109" s="900"/>
      <c r="CK109" s="879" t="s">
        <v>411</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408</v>
      </c>
      <c r="DH109" s="880"/>
      <c r="DI109" s="880"/>
      <c r="DJ109" s="880"/>
      <c r="DK109" s="881"/>
      <c r="DL109" s="879" t="s">
        <v>409</v>
      </c>
      <c r="DM109" s="880"/>
      <c r="DN109" s="880"/>
      <c r="DO109" s="880"/>
      <c r="DP109" s="881"/>
      <c r="DQ109" s="879" t="s">
        <v>294</v>
      </c>
      <c r="DR109" s="880"/>
      <c r="DS109" s="880"/>
      <c r="DT109" s="880"/>
      <c r="DU109" s="881"/>
      <c r="DV109" s="879" t="s">
        <v>410</v>
      </c>
      <c r="DW109" s="880"/>
      <c r="DX109" s="880"/>
      <c r="DY109" s="880"/>
      <c r="DZ109" s="882"/>
    </row>
    <row r="110" spans="1:131" s="224" customFormat="1" ht="26.25" customHeight="1" x14ac:dyDescent="0.15">
      <c r="A110" s="883" t="s">
        <v>412</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4744269</v>
      </c>
      <c r="AB110" s="887"/>
      <c r="AC110" s="887"/>
      <c r="AD110" s="887"/>
      <c r="AE110" s="888"/>
      <c r="AF110" s="889">
        <v>4763547</v>
      </c>
      <c r="AG110" s="887"/>
      <c r="AH110" s="887"/>
      <c r="AI110" s="887"/>
      <c r="AJ110" s="888"/>
      <c r="AK110" s="889">
        <v>4714646</v>
      </c>
      <c r="AL110" s="887"/>
      <c r="AM110" s="887"/>
      <c r="AN110" s="887"/>
      <c r="AO110" s="888"/>
      <c r="AP110" s="890">
        <v>12.1</v>
      </c>
      <c r="AQ110" s="891"/>
      <c r="AR110" s="891"/>
      <c r="AS110" s="891"/>
      <c r="AT110" s="892"/>
      <c r="AU110" s="893" t="s">
        <v>69</v>
      </c>
      <c r="AV110" s="894"/>
      <c r="AW110" s="894"/>
      <c r="AX110" s="894"/>
      <c r="AY110" s="894"/>
      <c r="AZ110" s="916" t="s">
        <v>413</v>
      </c>
      <c r="BA110" s="884"/>
      <c r="BB110" s="884"/>
      <c r="BC110" s="884"/>
      <c r="BD110" s="884"/>
      <c r="BE110" s="884"/>
      <c r="BF110" s="884"/>
      <c r="BG110" s="884"/>
      <c r="BH110" s="884"/>
      <c r="BI110" s="884"/>
      <c r="BJ110" s="884"/>
      <c r="BK110" s="884"/>
      <c r="BL110" s="884"/>
      <c r="BM110" s="884"/>
      <c r="BN110" s="884"/>
      <c r="BO110" s="884"/>
      <c r="BP110" s="885"/>
      <c r="BQ110" s="917">
        <v>53052164</v>
      </c>
      <c r="BR110" s="918"/>
      <c r="BS110" s="918"/>
      <c r="BT110" s="918"/>
      <c r="BU110" s="918"/>
      <c r="BV110" s="918">
        <v>49504903</v>
      </c>
      <c r="BW110" s="918"/>
      <c r="BX110" s="918"/>
      <c r="BY110" s="918"/>
      <c r="BZ110" s="918"/>
      <c r="CA110" s="918">
        <v>45629960</v>
      </c>
      <c r="CB110" s="918"/>
      <c r="CC110" s="918"/>
      <c r="CD110" s="918"/>
      <c r="CE110" s="918"/>
      <c r="CF110" s="931">
        <v>117.3</v>
      </c>
      <c r="CG110" s="932"/>
      <c r="CH110" s="932"/>
      <c r="CI110" s="932"/>
      <c r="CJ110" s="932"/>
      <c r="CK110" s="933" t="s">
        <v>414</v>
      </c>
      <c r="CL110" s="934"/>
      <c r="CM110" s="916" t="s">
        <v>415</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15">
      <c r="A111" s="921" t="s">
        <v>416</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417</v>
      </c>
      <c r="BA111" s="910"/>
      <c r="BB111" s="910"/>
      <c r="BC111" s="910"/>
      <c r="BD111" s="910"/>
      <c r="BE111" s="910"/>
      <c r="BF111" s="910"/>
      <c r="BG111" s="910"/>
      <c r="BH111" s="910"/>
      <c r="BI111" s="910"/>
      <c r="BJ111" s="910"/>
      <c r="BK111" s="910"/>
      <c r="BL111" s="910"/>
      <c r="BM111" s="910"/>
      <c r="BN111" s="910"/>
      <c r="BO111" s="910"/>
      <c r="BP111" s="911"/>
      <c r="BQ111" s="912" t="s">
        <v>122</v>
      </c>
      <c r="BR111" s="913"/>
      <c r="BS111" s="913"/>
      <c r="BT111" s="913"/>
      <c r="BU111" s="913"/>
      <c r="BV111" s="913" t="s">
        <v>122</v>
      </c>
      <c r="BW111" s="913"/>
      <c r="BX111" s="913"/>
      <c r="BY111" s="913"/>
      <c r="BZ111" s="913"/>
      <c r="CA111" s="913">
        <v>507661</v>
      </c>
      <c r="CB111" s="913"/>
      <c r="CC111" s="913"/>
      <c r="CD111" s="913"/>
      <c r="CE111" s="913"/>
      <c r="CF111" s="907">
        <v>1.3</v>
      </c>
      <c r="CG111" s="908"/>
      <c r="CH111" s="908"/>
      <c r="CI111" s="908"/>
      <c r="CJ111" s="908"/>
      <c r="CK111" s="935"/>
      <c r="CL111" s="936"/>
      <c r="CM111" s="909" t="s">
        <v>418</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15">
      <c r="A112" s="939" t="s">
        <v>419</v>
      </c>
      <c r="B112" s="940"/>
      <c r="C112" s="910" t="s">
        <v>420</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421</v>
      </c>
      <c r="BA112" s="910"/>
      <c r="BB112" s="910"/>
      <c r="BC112" s="910"/>
      <c r="BD112" s="910"/>
      <c r="BE112" s="910"/>
      <c r="BF112" s="910"/>
      <c r="BG112" s="910"/>
      <c r="BH112" s="910"/>
      <c r="BI112" s="910"/>
      <c r="BJ112" s="910"/>
      <c r="BK112" s="910"/>
      <c r="BL112" s="910"/>
      <c r="BM112" s="910"/>
      <c r="BN112" s="910"/>
      <c r="BO112" s="910"/>
      <c r="BP112" s="911"/>
      <c r="BQ112" s="912">
        <v>652562</v>
      </c>
      <c r="BR112" s="913"/>
      <c r="BS112" s="913"/>
      <c r="BT112" s="913"/>
      <c r="BU112" s="913"/>
      <c r="BV112" s="913">
        <v>727425</v>
      </c>
      <c r="BW112" s="913"/>
      <c r="BX112" s="913"/>
      <c r="BY112" s="913"/>
      <c r="BZ112" s="913"/>
      <c r="CA112" s="913">
        <v>716317</v>
      </c>
      <c r="CB112" s="913"/>
      <c r="CC112" s="913"/>
      <c r="CD112" s="913"/>
      <c r="CE112" s="913"/>
      <c r="CF112" s="907">
        <v>1.8</v>
      </c>
      <c r="CG112" s="908"/>
      <c r="CH112" s="908"/>
      <c r="CI112" s="908"/>
      <c r="CJ112" s="908"/>
      <c r="CK112" s="935"/>
      <c r="CL112" s="936"/>
      <c r="CM112" s="909" t="s">
        <v>422</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15">
      <c r="A113" s="941"/>
      <c r="B113" s="942"/>
      <c r="C113" s="910" t="s">
        <v>423</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60471</v>
      </c>
      <c r="AB113" s="925"/>
      <c r="AC113" s="925"/>
      <c r="AD113" s="925"/>
      <c r="AE113" s="926"/>
      <c r="AF113" s="927">
        <v>64056</v>
      </c>
      <c r="AG113" s="925"/>
      <c r="AH113" s="925"/>
      <c r="AI113" s="925"/>
      <c r="AJ113" s="926"/>
      <c r="AK113" s="927">
        <v>60223</v>
      </c>
      <c r="AL113" s="925"/>
      <c r="AM113" s="925"/>
      <c r="AN113" s="925"/>
      <c r="AO113" s="926"/>
      <c r="AP113" s="928">
        <v>0.2</v>
      </c>
      <c r="AQ113" s="929"/>
      <c r="AR113" s="929"/>
      <c r="AS113" s="929"/>
      <c r="AT113" s="930"/>
      <c r="AU113" s="895"/>
      <c r="AV113" s="896"/>
      <c r="AW113" s="896"/>
      <c r="AX113" s="896"/>
      <c r="AY113" s="896"/>
      <c r="AZ113" s="909" t="s">
        <v>424</v>
      </c>
      <c r="BA113" s="910"/>
      <c r="BB113" s="910"/>
      <c r="BC113" s="910"/>
      <c r="BD113" s="910"/>
      <c r="BE113" s="910"/>
      <c r="BF113" s="910"/>
      <c r="BG113" s="910"/>
      <c r="BH113" s="910"/>
      <c r="BI113" s="910"/>
      <c r="BJ113" s="910"/>
      <c r="BK113" s="910"/>
      <c r="BL113" s="910"/>
      <c r="BM113" s="910"/>
      <c r="BN113" s="910"/>
      <c r="BO113" s="910"/>
      <c r="BP113" s="911"/>
      <c r="BQ113" s="912">
        <v>259043</v>
      </c>
      <c r="BR113" s="913"/>
      <c r="BS113" s="913"/>
      <c r="BT113" s="913"/>
      <c r="BU113" s="913"/>
      <c r="BV113" s="913">
        <v>224684</v>
      </c>
      <c r="BW113" s="913"/>
      <c r="BX113" s="913"/>
      <c r="BY113" s="913"/>
      <c r="BZ113" s="913"/>
      <c r="CA113" s="913">
        <v>198954</v>
      </c>
      <c r="CB113" s="913"/>
      <c r="CC113" s="913"/>
      <c r="CD113" s="913"/>
      <c r="CE113" s="913"/>
      <c r="CF113" s="907">
        <v>0.5</v>
      </c>
      <c r="CG113" s="908"/>
      <c r="CH113" s="908"/>
      <c r="CI113" s="908"/>
      <c r="CJ113" s="908"/>
      <c r="CK113" s="935"/>
      <c r="CL113" s="936"/>
      <c r="CM113" s="909" t="s">
        <v>425</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15">
      <c r="A114" s="941"/>
      <c r="B114" s="942"/>
      <c r="C114" s="910" t="s">
        <v>426</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39611</v>
      </c>
      <c r="AB114" s="946"/>
      <c r="AC114" s="946"/>
      <c r="AD114" s="946"/>
      <c r="AE114" s="947"/>
      <c r="AF114" s="948">
        <v>27032</v>
      </c>
      <c r="AG114" s="946"/>
      <c r="AH114" s="946"/>
      <c r="AI114" s="946"/>
      <c r="AJ114" s="947"/>
      <c r="AK114" s="948">
        <v>21357</v>
      </c>
      <c r="AL114" s="946"/>
      <c r="AM114" s="946"/>
      <c r="AN114" s="946"/>
      <c r="AO114" s="947"/>
      <c r="AP114" s="949">
        <v>0.1</v>
      </c>
      <c r="AQ114" s="950"/>
      <c r="AR114" s="950"/>
      <c r="AS114" s="950"/>
      <c r="AT114" s="951"/>
      <c r="AU114" s="895"/>
      <c r="AV114" s="896"/>
      <c r="AW114" s="896"/>
      <c r="AX114" s="896"/>
      <c r="AY114" s="896"/>
      <c r="AZ114" s="909" t="s">
        <v>427</v>
      </c>
      <c r="BA114" s="910"/>
      <c r="BB114" s="910"/>
      <c r="BC114" s="910"/>
      <c r="BD114" s="910"/>
      <c r="BE114" s="910"/>
      <c r="BF114" s="910"/>
      <c r="BG114" s="910"/>
      <c r="BH114" s="910"/>
      <c r="BI114" s="910"/>
      <c r="BJ114" s="910"/>
      <c r="BK114" s="910"/>
      <c r="BL114" s="910"/>
      <c r="BM114" s="910"/>
      <c r="BN114" s="910"/>
      <c r="BO114" s="910"/>
      <c r="BP114" s="911"/>
      <c r="BQ114" s="912">
        <v>6672213</v>
      </c>
      <c r="BR114" s="913"/>
      <c r="BS114" s="913"/>
      <c r="BT114" s="913"/>
      <c r="BU114" s="913"/>
      <c r="BV114" s="913">
        <v>6590683</v>
      </c>
      <c r="BW114" s="913"/>
      <c r="BX114" s="913"/>
      <c r="BY114" s="913"/>
      <c r="BZ114" s="913"/>
      <c r="CA114" s="913">
        <v>6769832</v>
      </c>
      <c r="CB114" s="913"/>
      <c r="CC114" s="913"/>
      <c r="CD114" s="913"/>
      <c r="CE114" s="913"/>
      <c r="CF114" s="907">
        <v>17.399999999999999</v>
      </c>
      <c r="CG114" s="908"/>
      <c r="CH114" s="908"/>
      <c r="CI114" s="908"/>
      <c r="CJ114" s="908"/>
      <c r="CK114" s="935"/>
      <c r="CL114" s="936"/>
      <c r="CM114" s="909" t="s">
        <v>428</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15">
      <c r="A115" s="941"/>
      <c r="B115" s="942"/>
      <c r="C115" s="910" t="s">
        <v>429</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122</v>
      </c>
      <c r="AB115" s="925"/>
      <c r="AC115" s="925"/>
      <c r="AD115" s="925"/>
      <c r="AE115" s="926"/>
      <c r="AF115" s="927" t="s">
        <v>122</v>
      </c>
      <c r="AG115" s="925"/>
      <c r="AH115" s="925"/>
      <c r="AI115" s="925"/>
      <c r="AJ115" s="926"/>
      <c r="AK115" s="927" t="s">
        <v>122</v>
      </c>
      <c r="AL115" s="925"/>
      <c r="AM115" s="925"/>
      <c r="AN115" s="925"/>
      <c r="AO115" s="926"/>
      <c r="AP115" s="928" t="s">
        <v>122</v>
      </c>
      <c r="AQ115" s="929"/>
      <c r="AR115" s="929"/>
      <c r="AS115" s="929"/>
      <c r="AT115" s="930"/>
      <c r="AU115" s="895"/>
      <c r="AV115" s="896"/>
      <c r="AW115" s="896"/>
      <c r="AX115" s="896"/>
      <c r="AY115" s="896"/>
      <c r="AZ115" s="909" t="s">
        <v>430</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431</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v>507661</v>
      </c>
      <c r="DR115" s="946"/>
      <c r="DS115" s="946"/>
      <c r="DT115" s="946"/>
      <c r="DU115" s="947"/>
      <c r="DV115" s="949">
        <v>1.3</v>
      </c>
      <c r="DW115" s="950"/>
      <c r="DX115" s="950"/>
      <c r="DY115" s="950"/>
      <c r="DZ115" s="951"/>
    </row>
    <row r="116" spans="1:130" s="224" customFormat="1" ht="26.25" customHeight="1" x14ac:dyDescent="0.15">
      <c r="A116" s="943"/>
      <c r="B116" s="944"/>
      <c r="C116" s="952" t="s">
        <v>432</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433</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434</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15">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435</v>
      </c>
      <c r="Z117" s="881"/>
      <c r="AA117" s="965">
        <v>4844351</v>
      </c>
      <c r="AB117" s="966"/>
      <c r="AC117" s="966"/>
      <c r="AD117" s="966"/>
      <c r="AE117" s="967"/>
      <c r="AF117" s="968">
        <v>4854635</v>
      </c>
      <c r="AG117" s="966"/>
      <c r="AH117" s="966"/>
      <c r="AI117" s="966"/>
      <c r="AJ117" s="967"/>
      <c r="AK117" s="968">
        <v>4796226</v>
      </c>
      <c r="AL117" s="966"/>
      <c r="AM117" s="966"/>
      <c r="AN117" s="966"/>
      <c r="AO117" s="967"/>
      <c r="AP117" s="969"/>
      <c r="AQ117" s="970"/>
      <c r="AR117" s="970"/>
      <c r="AS117" s="970"/>
      <c r="AT117" s="971"/>
      <c r="AU117" s="895"/>
      <c r="AV117" s="896"/>
      <c r="AW117" s="896"/>
      <c r="AX117" s="896"/>
      <c r="AY117" s="896"/>
      <c r="AZ117" s="961" t="s">
        <v>436</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437</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15">
      <c r="A118" s="899" t="s">
        <v>411</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408</v>
      </c>
      <c r="AB118" s="880"/>
      <c r="AC118" s="880"/>
      <c r="AD118" s="880"/>
      <c r="AE118" s="881"/>
      <c r="AF118" s="879" t="s">
        <v>409</v>
      </c>
      <c r="AG118" s="880"/>
      <c r="AH118" s="880"/>
      <c r="AI118" s="880"/>
      <c r="AJ118" s="881"/>
      <c r="AK118" s="879" t="s">
        <v>294</v>
      </c>
      <c r="AL118" s="880"/>
      <c r="AM118" s="880"/>
      <c r="AN118" s="880"/>
      <c r="AO118" s="881"/>
      <c r="AP118" s="957" t="s">
        <v>410</v>
      </c>
      <c r="AQ118" s="958"/>
      <c r="AR118" s="958"/>
      <c r="AS118" s="958"/>
      <c r="AT118" s="959"/>
      <c r="AU118" s="895"/>
      <c r="AV118" s="896"/>
      <c r="AW118" s="896"/>
      <c r="AX118" s="896"/>
      <c r="AY118" s="896"/>
      <c r="AZ118" s="960" t="s">
        <v>438</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439</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15">
      <c r="A119" s="1043" t="s">
        <v>414</v>
      </c>
      <c r="B119" s="934"/>
      <c r="C119" s="916" t="s">
        <v>415</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5" t="s">
        <v>177</v>
      </c>
      <c r="BA119" s="245"/>
      <c r="BB119" s="245"/>
      <c r="BC119" s="245"/>
      <c r="BD119" s="245"/>
      <c r="BE119" s="245"/>
      <c r="BF119" s="245"/>
      <c r="BG119" s="245"/>
      <c r="BH119" s="245"/>
      <c r="BI119" s="245"/>
      <c r="BJ119" s="245"/>
      <c r="BK119" s="245"/>
      <c r="BL119" s="245"/>
      <c r="BM119" s="245"/>
      <c r="BN119" s="245"/>
      <c r="BO119" s="964" t="s">
        <v>440</v>
      </c>
      <c r="BP119" s="992"/>
      <c r="BQ119" s="986">
        <v>60635982</v>
      </c>
      <c r="BR119" s="987"/>
      <c r="BS119" s="987"/>
      <c r="BT119" s="987"/>
      <c r="BU119" s="987"/>
      <c r="BV119" s="987">
        <v>57047695</v>
      </c>
      <c r="BW119" s="987"/>
      <c r="BX119" s="987"/>
      <c r="BY119" s="987"/>
      <c r="BZ119" s="987"/>
      <c r="CA119" s="987">
        <v>53822724</v>
      </c>
      <c r="CB119" s="987"/>
      <c r="CC119" s="987"/>
      <c r="CD119" s="987"/>
      <c r="CE119" s="987"/>
      <c r="CF119" s="988"/>
      <c r="CG119" s="989"/>
      <c r="CH119" s="989"/>
      <c r="CI119" s="989"/>
      <c r="CJ119" s="990"/>
      <c r="CK119" s="937"/>
      <c r="CL119" s="938"/>
      <c r="CM119" s="960" t="s">
        <v>441</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15">
      <c r="A120" s="1044"/>
      <c r="B120" s="936"/>
      <c r="C120" s="909" t="s">
        <v>418</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442</v>
      </c>
      <c r="AV120" s="979"/>
      <c r="AW120" s="979"/>
      <c r="AX120" s="979"/>
      <c r="AY120" s="980"/>
      <c r="AZ120" s="916" t="s">
        <v>443</v>
      </c>
      <c r="BA120" s="884"/>
      <c r="BB120" s="884"/>
      <c r="BC120" s="884"/>
      <c r="BD120" s="884"/>
      <c r="BE120" s="884"/>
      <c r="BF120" s="884"/>
      <c r="BG120" s="884"/>
      <c r="BH120" s="884"/>
      <c r="BI120" s="884"/>
      <c r="BJ120" s="884"/>
      <c r="BK120" s="884"/>
      <c r="BL120" s="884"/>
      <c r="BM120" s="884"/>
      <c r="BN120" s="884"/>
      <c r="BO120" s="884"/>
      <c r="BP120" s="885"/>
      <c r="BQ120" s="917">
        <v>13777322</v>
      </c>
      <c r="BR120" s="918"/>
      <c r="BS120" s="918"/>
      <c r="BT120" s="918"/>
      <c r="BU120" s="918"/>
      <c r="BV120" s="918">
        <v>16389717</v>
      </c>
      <c r="BW120" s="918"/>
      <c r="BX120" s="918"/>
      <c r="BY120" s="918"/>
      <c r="BZ120" s="918"/>
      <c r="CA120" s="918">
        <v>17284949</v>
      </c>
      <c r="CB120" s="918"/>
      <c r="CC120" s="918"/>
      <c r="CD120" s="918"/>
      <c r="CE120" s="918"/>
      <c r="CF120" s="931">
        <v>44.4</v>
      </c>
      <c r="CG120" s="932"/>
      <c r="CH120" s="932"/>
      <c r="CI120" s="932"/>
      <c r="CJ120" s="932"/>
      <c r="CK120" s="993" t="s">
        <v>444</v>
      </c>
      <c r="CL120" s="994"/>
      <c r="CM120" s="994"/>
      <c r="CN120" s="994"/>
      <c r="CO120" s="995"/>
      <c r="CP120" s="1001" t="s">
        <v>392</v>
      </c>
      <c r="CQ120" s="1002"/>
      <c r="CR120" s="1002"/>
      <c r="CS120" s="1002"/>
      <c r="CT120" s="1002"/>
      <c r="CU120" s="1002"/>
      <c r="CV120" s="1002"/>
      <c r="CW120" s="1002"/>
      <c r="CX120" s="1002"/>
      <c r="CY120" s="1002"/>
      <c r="CZ120" s="1002"/>
      <c r="DA120" s="1002"/>
      <c r="DB120" s="1002"/>
      <c r="DC120" s="1002"/>
      <c r="DD120" s="1002"/>
      <c r="DE120" s="1002"/>
      <c r="DF120" s="1003"/>
      <c r="DG120" s="917">
        <v>652562</v>
      </c>
      <c r="DH120" s="918"/>
      <c r="DI120" s="918"/>
      <c r="DJ120" s="918"/>
      <c r="DK120" s="918"/>
      <c r="DL120" s="918">
        <v>727425</v>
      </c>
      <c r="DM120" s="918"/>
      <c r="DN120" s="918"/>
      <c r="DO120" s="918"/>
      <c r="DP120" s="918"/>
      <c r="DQ120" s="918">
        <v>716317</v>
      </c>
      <c r="DR120" s="918"/>
      <c r="DS120" s="918"/>
      <c r="DT120" s="918"/>
      <c r="DU120" s="918"/>
      <c r="DV120" s="919">
        <v>1.8</v>
      </c>
      <c r="DW120" s="919"/>
      <c r="DX120" s="919"/>
      <c r="DY120" s="919"/>
      <c r="DZ120" s="920"/>
    </row>
    <row r="121" spans="1:130" s="224" customFormat="1" ht="26.25" customHeight="1" x14ac:dyDescent="0.15">
      <c r="A121" s="1044"/>
      <c r="B121" s="936"/>
      <c r="C121" s="961" t="s">
        <v>445</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446</v>
      </c>
      <c r="BA121" s="910"/>
      <c r="BB121" s="910"/>
      <c r="BC121" s="910"/>
      <c r="BD121" s="910"/>
      <c r="BE121" s="910"/>
      <c r="BF121" s="910"/>
      <c r="BG121" s="910"/>
      <c r="BH121" s="910"/>
      <c r="BI121" s="910"/>
      <c r="BJ121" s="910"/>
      <c r="BK121" s="910"/>
      <c r="BL121" s="910"/>
      <c r="BM121" s="910"/>
      <c r="BN121" s="910"/>
      <c r="BO121" s="910"/>
      <c r="BP121" s="911"/>
      <c r="BQ121" s="912">
        <v>5844396</v>
      </c>
      <c r="BR121" s="913"/>
      <c r="BS121" s="913"/>
      <c r="BT121" s="913"/>
      <c r="BU121" s="913"/>
      <c r="BV121" s="913">
        <v>5689581</v>
      </c>
      <c r="BW121" s="913"/>
      <c r="BX121" s="913"/>
      <c r="BY121" s="913"/>
      <c r="BZ121" s="913"/>
      <c r="CA121" s="913">
        <v>5345758</v>
      </c>
      <c r="CB121" s="913"/>
      <c r="CC121" s="913"/>
      <c r="CD121" s="913"/>
      <c r="CE121" s="913"/>
      <c r="CF121" s="907">
        <v>13.7</v>
      </c>
      <c r="CG121" s="908"/>
      <c r="CH121" s="908"/>
      <c r="CI121" s="908"/>
      <c r="CJ121" s="908"/>
      <c r="CK121" s="996"/>
      <c r="CL121" s="997"/>
      <c r="CM121" s="997"/>
      <c r="CN121" s="997"/>
      <c r="CO121" s="998"/>
      <c r="CP121" s="1006" t="s">
        <v>390</v>
      </c>
      <c r="CQ121" s="1007"/>
      <c r="CR121" s="1007"/>
      <c r="CS121" s="1007"/>
      <c r="CT121" s="1007"/>
      <c r="CU121" s="1007"/>
      <c r="CV121" s="1007"/>
      <c r="CW121" s="1007"/>
      <c r="CX121" s="1007"/>
      <c r="CY121" s="1007"/>
      <c r="CZ121" s="1007"/>
      <c r="DA121" s="1007"/>
      <c r="DB121" s="1007"/>
      <c r="DC121" s="1007"/>
      <c r="DD121" s="1007"/>
      <c r="DE121" s="1007"/>
      <c r="DF121" s="1008"/>
      <c r="DG121" s="912" t="s">
        <v>122</v>
      </c>
      <c r="DH121" s="913"/>
      <c r="DI121" s="913"/>
      <c r="DJ121" s="913"/>
      <c r="DK121" s="913"/>
      <c r="DL121" s="913" t="s">
        <v>122</v>
      </c>
      <c r="DM121" s="913"/>
      <c r="DN121" s="913"/>
      <c r="DO121" s="913"/>
      <c r="DP121" s="913"/>
      <c r="DQ121" s="913" t="s">
        <v>122</v>
      </c>
      <c r="DR121" s="913"/>
      <c r="DS121" s="913"/>
      <c r="DT121" s="913"/>
      <c r="DU121" s="913"/>
      <c r="DV121" s="914" t="s">
        <v>122</v>
      </c>
      <c r="DW121" s="914"/>
      <c r="DX121" s="914"/>
      <c r="DY121" s="914"/>
      <c r="DZ121" s="915"/>
    </row>
    <row r="122" spans="1:130" s="224" customFormat="1" ht="26.25" customHeight="1" x14ac:dyDescent="0.15">
      <c r="A122" s="1044"/>
      <c r="B122" s="936"/>
      <c r="C122" s="909" t="s">
        <v>428</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447</v>
      </c>
      <c r="BA122" s="952"/>
      <c r="BB122" s="952"/>
      <c r="BC122" s="952"/>
      <c r="BD122" s="952"/>
      <c r="BE122" s="952"/>
      <c r="BF122" s="952"/>
      <c r="BG122" s="952"/>
      <c r="BH122" s="952"/>
      <c r="BI122" s="952"/>
      <c r="BJ122" s="952"/>
      <c r="BK122" s="952"/>
      <c r="BL122" s="952"/>
      <c r="BM122" s="952"/>
      <c r="BN122" s="952"/>
      <c r="BO122" s="952"/>
      <c r="BP122" s="953"/>
      <c r="BQ122" s="986">
        <v>37666787</v>
      </c>
      <c r="BR122" s="987"/>
      <c r="BS122" s="987"/>
      <c r="BT122" s="987"/>
      <c r="BU122" s="987"/>
      <c r="BV122" s="987">
        <v>35515661</v>
      </c>
      <c r="BW122" s="987"/>
      <c r="BX122" s="987"/>
      <c r="BY122" s="987"/>
      <c r="BZ122" s="987"/>
      <c r="CA122" s="987">
        <v>33018119</v>
      </c>
      <c r="CB122" s="987"/>
      <c r="CC122" s="987"/>
      <c r="CD122" s="987"/>
      <c r="CE122" s="987"/>
      <c r="CF122" s="1004">
        <v>84.9</v>
      </c>
      <c r="CG122" s="1005"/>
      <c r="CH122" s="1005"/>
      <c r="CI122" s="1005"/>
      <c r="CJ122" s="1005"/>
      <c r="CK122" s="996"/>
      <c r="CL122" s="997"/>
      <c r="CM122" s="997"/>
      <c r="CN122" s="997"/>
      <c r="CO122" s="998"/>
      <c r="CP122" s="1006" t="s">
        <v>391</v>
      </c>
      <c r="CQ122" s="1007"/>
      <c r="CR122" s="1007"/>
      <c r="CS122" s="1007"/>
      <c r="CT122" s="1007"/>
      <c r="CU122" s="1007"/>
      <c r="CV122" s="1007"/>
      <c r="CW122" s="1007"/>
      <c r="CX122" s="1007"/>
      <c r="CY122" s="1007"/>
      <c r="CZ122" s="1007"/>
      <c r="DA122" s="1007"/>
      <c r="DB122" s="1007"/>
      <c r="DC122" s="1007"/>
      <c r="DD122" s="1007"/>
      <c r="DE122" s="1007"/>
      <c r="DF122" s="1008"/>
      <c r="DG122" s="912" t="s">
        <v>122</v>
      </c>
      <c r="DH122" s="913"/>
      <c r="DI122" s="913"/>
      <c r="DJ122" s="913"/>
      <c r="DK122" s="913"/>
      <c r="DL122" s="913" t="s">
        <v>122</v>
      </c>
      <c r="DM122" s="913"/>
      <c r="DN122" s="913"/>
      <c r="DO122" s="913"/>
      <c r="DP122" s="913"/>
      <c r="DQ122" s="913" t="s">
        <v>122</v>
      </c>
      <c r="DR122" s="913"/>
      <c r="DS122" s="913"/>
      <c r="DT122" s="913"/>
      <c r="DU122" s="913"/>
      <c r="DV122" s="914" t="s">
        <v>122</v>
      </c>
      <c r="DW122" s="914"/>
      <c r="DX122" s="914"/>
      <c r="DY122" s="914"/>
      <c r="DZ122" s="915"/>
    </row>
    <row r="123" spans="1:130" s="224" customFormat="1" ht="26.25" customHeight="1" x14ac:dyDescent="0.15">
      <c r="A123" s="1044"/>
      <c r="B123" s="936"/>
      <c r="C123" s="909" t="s">
        <v>434</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5" t="s">
        <v>177</v>
      </c>
      <c r="BA123" s="245"/>
      <c r="BB123" s="245"/>
      <c r="BC123" s="245"/>
      <c r="BD123" s="245"/>
      <c r="BE123" s="245"/>
      <c r="BF123" s="245"/>
      <c r="BG123" s="245"/>
      <c r="BH123" s="245"/>
      <c r="BI123" s="245"/>
      <c r="BJ123" s="245"/>
      <c r="BK123" s="245"/>
      <c r="BL123" s="245"/>
      <c r="BM123" s="245"/>
      <c r="BN123" s="245"/>
      <c r="BO123" s="964" t="s">
        <v>448</v>
      </c>
      <c r="BP123" s="992"/>
      <c r="BQ123" s="1050">
        <v>57288505</v>
      </c>
      <c r="BR123" s="1051"/>
      <c r="BS123" s="1051"/>
      <c r="BT123" s="1051"/>
      <c r="BU123" s="1051"/>
      <c r="BV123" s="1051">
        <v>57594959</v>
      </c>
      <c r="BW123" s="1051"/>
      <c r="BX123" s="1051"/>
      <c r="BY123" s="1051"/>
      <c r="BZ123" s="1051"/>
      <c r="CA123" s="1051">
        <v>55648826</v>
      </c>
      <c r="CB123" s="1051"/>
      <c r="CC123" s="1051"/>
      <c r="CD123" s="1051"/>
      <c r="CE123" s="1051"/>
      <c r="CF123" s="988"/>
      <c r="CG123" s="989"/>
      <c r="CH123" s="989"/>
      <c r="CI123" s="989"/>
      <c r="CJ123" s="990"/>
      <c r="CK123" s="996"/>
      <c r="CL123" s="997"/>
      <c r="CM123" s="997"/>
      <c r="CN123" s="997"/>
      <c r="CO123" s="998"/>
      <c r="CP123" s="1006" t="s">
        <v>388</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
      <c r="A124" s="1044"/>
      <c r="B124" s="936"/>
      <c r="C124" s="909" t="s">
        <v>437</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449</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8.6</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450</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15">
      <c r="A125" s="1044"/>
      <c r="B125" s="936"/>
      <c r="C125" s="909" t="s">
        <v>439</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451</v>
      </c>
      <c r="CL125" s="994"/>
      <c r="CM125" s="994"/>
      <c r="CN125" s="994"/>
      <c r="CO125" s="995"/>
      <c r="CP125" s="916" t="s">
        <v>452</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
      <c r="A126" s="1044"/>
      <c r="B126" s="936"/>
      <c r="C126" s="909" t="s">
        <v>441</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453</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15">
      <c r="A127" s="1045"/>
      <c r="B127" s="938"/>
      <c r="C127" s="960" t="s">
        <v>454</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455</v>
      </c>
      <c r="AY127" s="1019"/>
      <c r="AZ127" s="1019"/>
      <c r="BA127" s="1019"/>
      <c r="BB127" s="1019"/>
      <c r="BC127" s="1019"/>
      <c r="BD127" s="1019"/>
      <c r="BE127" s="1020"/>
      <c r="BF127" s="1021" t="s">
        <v>456</v>
      </c>
      <c r="BG127" s="1019"/>
      <c r="BH127" s="1019"/>
      <c r="BI127" s="1019"/>
      <c r="BJ127" s="1019"/>
      <c r="BK127" s="1019"/>
      <c r="BL127" s="1020"/>
      <c r="BM127" s="1021" t="s">
        <v>457</v>
      </c>
      <c r="BN127" s="1019"/>
      <c r="BO127" s="1019"/>
      <c r="BP127" s="1019"/>
      <c r="BQ127" s="1019"/>
      <c r="BR127" s="1019"/>
      <c r="BS127" s="1020"/>
      <c r="BT127" s="1021" t="s">
        <v>458</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459</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
      <c r="A128" s="1028" t="s">
        <v>460</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461</v>
      </c>
      <c r="X128" s="1030"/>
      <c r="Y128" s="1030"/>
      <c r="Z128" s="1031"/>
      <c r="AA128" s="1032">
        <v>608189</v>
      </c>
      <c r="AB128" s="1033"/>
      <c r="AC128" s="1033"/>
      <c r="AD128" s="1033"/>
      <c r="AE128" s="1034"/>
      <c r="AF128" s="1035">
        <v>576716</v>
      </c>
      <c r="AG128" s="1033"/>
      <c r="AH128" s="1033"/>
      <c r="AI128" s="1033"/>
      <c r="AJ128" s="1034"/>
      <c r="AK128" s="1035">
        <v>570173</v>
      </c>
      <c r="AL128" s="1033"/>
      <c r="AM128" s="1033"/>
      <c r="AN128" s="1033"/>
      <c r="AO128" s="1034"/>
      <c r="AP128" s="1036"/>
      <c r="AQ128" s="1037"/>
      <c r="AR128" s="1037"/>
      <c r="AS128" s="1037"/>
      <c r="AT128" s="1038"/>
      <c r="AU128" s="226"/>
      <c r="AV128" s="226"/>
      <c r="AW128" s="226"/>
      <c r="AX128" s="883" t="s">
        <v>462</v>
      </c>
      <c r="AY128" s="884"/>
      <c r="AZ128" s="884"/>
      <c r="BA128" s="884"/>
      <c r="BB128" s="884"/>
      <c r="BC128" s="884"/>
      <c r="BD128" s="884"/>
      <c r="BE128" s="885"/>
      <c r="BF128" s="1039" t="s">
        <v>122</v>
      </c>
      <c r="BG128" s="1040"/>
      <c r="BH128" s="1040"/>
      <c r="BI128" s="1040"/>
      <c r="BJ128" s="1040"/>
      <c r="BK128" s="1040"/>
      <c r="BL128" s="1041"/>
      <c r="BM128" s="1039">
        <v>11.41</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463</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15">
      <c r="A129" s="921" t="s">
        <v>103</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464</v>
      </c>
      <c r="X129" s="1058"/>
      <c r="Y129" s="1058"/>
      <c r="Z129" s="1059"/>
      <c r="AA129" s="945">
        <v>42014740</v>
      </c>
      <c r="AB129" s="946"/>
      <c r="AC129" s="946"/>
      <c r="AD129" s="946"/>
      <c r="AE129" s="947"/>
      <c r="AF129" s="948">
        <v>41022644</v>
      </c>
      <c r="AG129" s="946"/>
      <c r="AH129" s="946"/>
      <c r="AI129" s="946"/>
      <c r="AJ129" s="947"/>
      <c r="AK129" s="948">
        <v>42080193</v>
      </c>
      <c r="AL129" s="946"/>
      <c r="AM129" s="946"/>
      <c r="AN129" s="946"/>
      <c r="AO129" s="947"/>
      <c r="AP129" s="1060"/>
      <c r="AQ129" s="1061"/>
      <c r="AR129" s="1061"/>
      <c r="AS129" s="1061"/>
      <c r="AT129" s="1062"/>
      <c r="AU129" s="227"/>
      <c r="AV129" s="227"/>
      <c r="AW129" s="227"/>
      <c r="AX129" s="1052" t="s">
        <v>465</v>
      </c>
      <c r="AY129" s="910"/>
      <c r="AZ129" s="910"/>
      <c r="BA129" s="910"/>
      <c r="BB129" s="910"/>
      <c r="BC129" s="910"/>
      <c r="BD129" s="910"/>
      <c r="BE129" s="911"/>
      <c r="BF129" s="1053" t="s">
        <v>122</v>
      </c>
      <c r="BG129" s="1054"/>
      <c r="BH129" s="1054"/>
      <c r="BI129" s="1054"/>
      <c r="BJ129" s="1054"/>
      <c r="BK129" s="1054"/>
      <c r="BL129" s="1055"/>
      <c r="BM129" s="1053">
        <v>16.41</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466</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467</v>
      </c>
      <c r="X130" s="1058"/>
      <c r="Y130" s="1058"/>
      <c r="Z130" s="1059"/>
      <c r="AA130" s="945">
        <v>3272104</v>
      </c>
      <c r="AB130" s="946"/>
      <c r="AC130" s="946"/>
      <c r="AD130" s="946"/>
      <c r="AE130" s="947"/>
      <c r="AF130" s="948">
        <v>3224594</v>
      </c>
      <c r="AG130" s="946"/>
      <c r="AH130" s="946"/>
      <c r="AI130" s="946"/>
      <c r="AJ130" s="947"/>
      <c r="AK130" s="948">
        <v>3181146</v>
      </c>
      <c r="AL130" s="946"/>
      <c r="AM130" s="946"/>
      <c r="AN130" s="946"/>
      <c r="AO130" s="947"/>
      <c r="AP130" s="1060"/>
      <c r="AQ130" s="1061"/>
      <c r="AR130" s="1061"/>
      <c r="AS130" s="1061"/>
      <c r="AT130" s="1062"/>
      <c r="AU130" s="227"/>
      <c r="AV130" s="227"/>
      <c r="AW130" s="227"/>
      <c r="AX130" s="1052" t="s">
        <v>468</v>
      </c>
      <c r="AY130" s="910"/>
      <c r="AZ130" s="910"/>
      <c r="BA130" s="910"/>
      <c r="BB130" s="910"/>
      <c r="BC130" s="910"/>
      <c r="BD130" s="910"/>
      <c r="BE130" s="911"/>
      <c r="BF130" s="1088">
        <v>2.6</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469</v>
      </c>
      <c r="X131" s="1095"/>
      <c r="Y131" s="1095"/>
      <c r="Z131" s="1096"/>
      <c r="AA131" s="991">
        <v>38742636</v>
      </c>
      <c r="AB131" s="973"/>
      <c r="AC131" s="973"/>
      <c r="AD131" s="973"/>
      <c r="AE131" s="974"/>
      <c r="AF131" s="972">
        <v>37798050</v>
      </c>
      <c r="AG131" s="973"/>
      <c r="AH131" s="973"/>
      <c r="AI131" s="973"/>
      <c r="AJ131" s="974"/>
      <c r="AK131" s="972">
        <v>38899047</v>
      </c>
      <c r="AL131" s="973"/>
      <c r="AM131" s="973"/>
      <c r="AN131" s="973"/>
      <c r="AO131" s="974"/>
      <c r="AP131" s="1097"/>
      <c r="AQ131" s="1098"/>
      <c r="AR131" s="1098"/>
      <c r="AS131" s="1098"/>
      <c r="AT131" s="1099"/>
      <c r="AU131" s="227"/>
      <c r="AV131" s="227"/>
      <c r="AW131" s="227"/>
      <c r="AX131" s="1070" t="s">
        <v>470</v>
      </c>
      <c r="AY131" s="713"/>
      <c r="AZ131" s="713"/>
      <c r="BA131" s="713"/>
      <c r="BB131" s="713"/>
      <c r="BC131" s="713"/>
      <c r="BD131" s="713"/>
      <c r="BE131" s="1023"/>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471</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472</v>
      </c>
      <c r="W132" s="1081"/>
      <c r="X132" s="1081"/>
      <c r="Y132" s="1081"/>
      <c r="Z132" s="1082"/>
      <c r="AA132" s="1083">
        <v>2.4883644980000001</v>
      </c>
      <c r="AB132" s="1084"/>
      <c r="AC132" s="1084"/>
      <c r="AD132" s="1084"/>
      <c r="AE132" s="1085"/>
      <c r="AF132" s="1086">
        <v>2.786717833</v>
      </c>
      <c r="AG132" s="1084"/>
      <c r="AH132" s="1084"/>
      <c r="AI132" s="1084"/>
      <c r="AJ132" s="1085"/>
      <c r="AK132" s="1086">
        <v>2.6862020549999999</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473</v>
      </c>
      <c r="W133" s="1064"/>
      <c r="X133" s="1064"/>
      <c r="Y133" s="1064"/>
      <c r="Z133" s="1065"/>
      <c r="AA133" s="1066">
        <v>2.2999999999999998</v>
      </c>
      <c r="AB133" s="1067"/>
      <c r="AC133" s="1067"/>
      <c r="AD133" s="1067"/>
      <c r="AE133" s="1068"/>
      <c r="AF133" s="1066">
        <v>2.4</v>
      </c>
      <c r="AG133" s="1067"/>
      <c r="AH133" s="1067"/>
      <c r="AI133" s="1067"/>
      <c r="AJ133" s="1068"/>
      <c r="AK133" s="1066">
        <v>2.6</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4qGzcGsxjoe+e0krnK/dkEdOf63gAU6BAcOenevUx3xXgfYMH9vHGu6Ww7OQl+7Fr02/rgjhK98SrTp8G9M2w==" saltValue="8y8mwmKm/5gnEIons69+Y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474</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RMEQdhqloOVBx4QPJDfoohc7w3Ly37oxXoT8AcggflzmNMd81eC0IAModTTQ9H/VhLcl6AnFHwKhCb+7Fvw8tw==" saltValue="ZdW5lyvRzF0fn+Bl39BxM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qU3kaMVisRftXzjfrOftbpz5/cg16Q4Fd6E1ZoHqX0Wv/TLRfE0ji+sUtQ/N+0DhWVZ+H+T9t1ZKQgl+My55g==" saltValue="KjFXkqrLU61WQDEzYMim0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476</v>
      </c>
      <c r="AL6" s="260"/>
      <c r="AM6" s="260"/>
      <c r="AN6" s="260"/>
    </row>
    <row r="7" spans="1:46" ht="13.5" customHeight="1" x14ac:dyDescent="0.15">
      <c r="A7" s="259"/>
      <c r="AK7" s="262"/>
      <c r="AL7" s="263"/>
      <c r="AM7" s="263"/>
      <c r="AN7" s="264"/>
      <c r="AO7" s="1101" t="s">
        <v>477</v>
      </c>
      <c r="AP7" s="265"/>
      <c r="AQ7" s="266" t="s">
        <v>478</v>
      </c>
      <c r="AR7" s="267"/>
    </row>
    <row r="8" spans="1:46" x14ac:dyDescent="0.15">
      <c r="A8" s="259"/>
      <c r="AK8" s="268"/>
      <c r="AL8" s="269"/>
      <c r="AM8" s="269"/>
      <c r="AN8" s="270"/>
      <c r="AO8" s="1102"/>
      <c r="AP8" s="271" t="s">
        <v>479</v>
      </c>
      <c r="AQ8" s="272" t="s">
        <v>480</v>
      </c>
      <c r="AR8" s="273" t="s">
        <v>481</v>
      </c>
    </row>
    <row r="9" spans="1:46" x14ac:dyDescent="0.15">
      <c r="A9" s="259"/>
      <c r="AK9" s="1103" t="s">
        <v>482</v>
      </c>
      <c r="AL9" s="1104"/>
      <c r="AM9" s="1104"/>
      <c r="AN9" s="1105"/>
      <c r="AO9" s="274">
        <v>10723807</v>
      </c>
      <c r="AP9" s="274">
        <v>52083</v>
      </c>
      <c r="AQ9" s="275">
        <v>61513</v>
      </c>
      <c r="AR9" s="276">
        <v>-15.3</v>
      </c>
    </row>
    <row r="10" spans="1:46" ht="13.5" customHeight="1" x14ac:dyDescent="0.15">
      <c r="A10" s="259"/>
      <c r="AK10" s="1103" t="s">
        <v>483</v>
      </c>
      <c r="AL10" s="1104"/>
      <c r="AM10" s="1104"/>
      <c r="AN10" s="1105"/>
      <c r="AO10" s="277">
        <v>187133</v>
      </c>
      <c r="AP10" s="277">
        <v>909</v>
      </c>
      <c r="AQ10" s="278">
        <v>1262</v>
      </c>
      <c r="AR10" s="279">
        <v>-28</v>
      </c>
    </row>
    <row r="11" spans="1:46" ht="13.5" customHeight="1" x14ac:dyDescent="0.15">
      <c r="A11" s="259"/>
      <c r="AK11" s="1103" t="s">
        <v>484</v>
      </c>
      <c r="AL11" s="1104"/>
      <c r="AM11" s="1104"/>
      <c r="AN11" s="1105"/>
      <c r="AO11" s="277">
        <v>126232</v>
      </c>
      <c r="AP11" s="277">
        <v>613</v>
      </c>
      <c r="AQ11" s="278">
        <v>1079</v>
      </c>
      <c r="AR11" s="279">
        <v>-43.2</v>
      </c>
    </row>
    <row r="12" spans="1:46" ht="13.5" customHeight="1" x14ac:dyDescent="0.15">
      <c r="A12" s="259"/>
      <c r="AK12" s="1103" t="s">
        <v>485</v>
      </c>
      <c r="AL12" s="1104"/>
      <c r="AM12" s="1104"/>
      <c r="AN12" s="1105"/>
      <c r="AO12" s="277" t="s">
        <v>486</v>
      </c>
      <c r="AP12" s="277" t="s">
        <v>486</v>
      </c>
      <c r="AQ12" s="278">
        <v>46</v>
      </c>
      <c r="AR12" s="279" t="s">
        <v>486</v>
      </c>
    </row>
    <row r="13" spans="1:46" ht="13.5" customHeight="1" x14ac:dyDescent="0.15">
      <c r="A13" s="259"/>
      <c r="AK13" s="1103" t="s">
        <v>487</v>
      </c>
      <c r="AL13" s="1104"/>
      <c r="AM13" s="1104"/>
      <c r="AN13" s="1105"/>
      <c r="AO13" s="277">
        <v>520147</v>
      </c>
      <c r="AP13" s="277">
        <v>2526</v>
      </c>
      <c r="AQ13" s="278">
        <v>2016</v>
      </c>
      <c r="AR13" s="279">
        <v>25.3</v>
      </c>
    </row>
    <row r="14" spans="1:46" ht="13.5" customHeight="1" x14ac:dyDescent="0.15">
      <c r="A14" s="259"/>
      <c r="AK14" s="1103" t="s">
        <v>488</v>
      </c>
      <c r="AL14" s="1104"/>
      <c r="AM14" s="1104"/>
      <c r="AN14" s="1105"/>
      <c r="AO14" s="277">
        <v>75195</v>
      </c>
      <c r="AP14" s="277">
        <v>365</v>
      </c>
      <c r="AQ14" s="278">
        <v>1290</v>
      </c>
      <c r="AR14" s="279">
        <v>-71.7</v>
      </c>
    </row>
    <row r="15" spans="1:46" ht="13.5" customHeight="1" x14ac:dyDescent="0.15">
      <c r="A15" s="259"/>
      <c r="AK15" s="1106" t="s">
        <v>489</v>
      </c>
      <c r="AL15" s="1107"/>
      <c r="AM15" s="1107"/>
      <c r="AN15" s="1108"/>
      <c r="AO15" s="277">
        <v>-266743</v>
      </c>
      <c r="AP15" s="277">
        <v>-1296</v>
      </c>
      <c r="AQ15" s="278">
        <v>-2388</v>
      </c>
      <c r="AR15" s="279">
        <v>-45.7</v>
      </c>
    </row>
    <row r="16" spans="1:46" x14ac:dyDescent="0.15">
      <c r="A16" s="259"/>
      <c r="AK16" s="1106" t="s">
        <v>177</v>
      </c>
      <c r="AL16" s="1107"/>
      <c r="AM16" s="1107"/>
      <c r="AN16" s="1108"/>
      <c r="AO16" s="277">
        <v>11365771</v>
      </c>
      <c r="AP16" s="277">
        <v>55201</v>
      </c>
      <c r="AQ16" s="278">
        <v>64818</v>
      </c>
      <c r="AR16" s="279">
        <v>-14.8</v>
      </c>
    </row>
    <row r="17" spans="1:46" x14ac:dyDescent="0.15">
      <c r="A17" s="259"/>
    </row>
    <row r="18" spans="1:46" x14ac:dyDescent="0.15">
      <c r="A18" s="259"/>
      <c r="AQ18" s="280"/>
      <c r="AR18" s="280"/>
    </row>
    <row r="19" spans="1:46" x14ac:dyDescent="0.15">
      <c r="A19" s="259"/>
      <c r="AK19" s="255" t="s">
        <v>490</v>
      </c>
    </row>
    <row r="20" spans="1:46" x14ac:dyDescent="0.15">
      <c r="A20" s="259"/>
      <c r="AK20" s="281"/>
      <c r="AL20" s="282"/>
      <c r="AM20" s="282"/>
      <c r="AN20" s="283"/>
      <c r="AO20" s="284" t="s">
        <v>491</v>
      </c>
      <c r="AP20" s="285" t="s">
        <v>492</v>
      </c>
      <c r="AQ20" s="286" t="s">
        <v>493</v>
      </c>
      <c r="AR20" s="287"/>
    </row>
    <row r="21" spans="1:46" s="260" customFormat="1" x14ac:dyDescent="0.15">
      <c r="A21" s="288"/>
      <c r="AK21" s="1109" t="s">
        <v>494</v>
      </c>
      <c r="AL21" s="1110"/>
      <c r="AM21" s="1110"/>
      <c r="AN21" s="1111"/>
      <c r="AO21" s="289">
        <v>4.76</v>
      </c>
      <c r="AP21" s="290">
        <v>6.09</v>
      </c>
      <c r="AQ21" s="291">
        <v>-1.33</v>
      </c>
      <c r="AS21" s="292"/>
      <c r="AT21" s="288"/>
    </row>
    <row r="22" spans="1:46" s="260" customFormat="1" x14ac:dyDescent="0.15">
      <c r="A22" s="288"/>
      <c r="AK22" s="1109" t="s">
        <v>495</v>
      </c>
      <c r="AL22" s="1110"/>
      <c r="AM22" s="1110"/>
      <c r="AN22" s="1111"/>
      <c r="AO22" s="293">
        <v>99.1</v>
      </c>
      <c r="AP22" s="294">
        <v>99.7</v>
      </c>
      <c r="AQ22" s="295">
        <v>-0.6</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496</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497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498</v>
      </c>
      <c r="AL29" s="260"/>
      <c r="AM29" s="260"/>
      <c r="AN29" s="260"/>
      <c r="AS29" s="302"/>
    </row>
    <row r="30" spans="1:46" ht="13.5" customHeight="1" x14ac:dyDescent="0.15">
      <c r="A30" s="259"/>
      <c r="AK30" s="262"/>
      <c r="AL30" s="263"/>
      <c r="AM30" s="263"/>
      <c r="AN30" s="264"/>
      <c r="AO30" s="1101" t="s">
        <v>477</v>
      </c>
      <c r="AP30" s="265"/>
      <c r="AQ30" s="266" t="s">
        <v>478</v>
      </c>
      <c r="AR30" s="267"/>
    </row>
    <row r="31" spans="1:46" x14ac:dyDescent="0.15">
      <c r="A31" s="259"/>
      <c r="AK31" s="268"/>
      <c r="AL31" s="269"/>
      <c r="AM31" s="269"/>
      <c r="AN31" s="270"/>
      <c r="AO31" s="1102"/>
      <c r="AP31" s="271" t="s">
        <v>479</v>
      </c>
      <c r="AQ31" s="272" t="s">
        <v>480</v>
      </c>
      <c r="AR31" s="273" t="s">
        <v>481</v>
      </c>
    </row>
    <row r="32" spans="1:46" ht="27" customHeight="1" x14ac:dyDescent="0.15">
      <c r="A32" s="259"/>
      <c r="AK32" s="1117" t="s">
        <v>499</v>
      </c>
      <c r="AL32" s="1118"/>
      <c r="AM32" s="1118"/>
      <c r="AN32" s="1119"/>
      <c r="AO32" s="303">
        <v>4714646</v>
      </c>
      <c r="AP32" s="303">
        <v>22898</v>
      </c>
      <c r="AQ32" s="304">
        <v>26619</v>
      </c>
      <c r="AR32" s="305">
        <v>-14</v>
      </c>
    </row>
    <row r="33" spans="1:46" ht="13.5" customHeight="1" x14ac:dyDescent="0.15">
      <c r="A33" s="259"/>
      <c r="AK33" s="1117" t="s">
        <v>500</v>
      </c>
      <c r="AL33" s="1118"/>
      <c r="AM33" s="1118"/>
      <c r="AN33" s="1119"/>
      <c r="AO33" s="303" t="s">
        <v>486</v>
      </c>
      <c r="AP33" s="303" t="s">
        <v>486</v>
      </c>
      <c r="AQ33" s="304">
        <v>3</v>
      </c>
      <c r="AR33" s="305" t="s">
        <v>486</v>
      </c>
    </row>
    <row r="34" spans="1:46" ht="27" customHeight="1" x14ac:dyDescent="0.15">
      <c r="A34" s="259"/>
      <c r="AK34" s="1117" t="s">
        <v>501</v>
      </c>
      <c r="AL34" s="1118"/>
      <c r="AM34" s="1118"/>
      <c r="AN34" s="1119"/>
      <c r="AO34" s="303" t="s">
        <v>486</v>
      </c>
      <c r="AP34" s="303" t="s">
        <v>486</v>
      </c>
      <c r="AQ34" s="304">
        <v>28</v>
      </c>
      <c r="AR34" s="305" t="s">
        <v>486</v>
      </c>
    </row>
    <row r="35" spans="1:46" ht="27" customHeight="1" x14ac:dyDescent="0.15">
      <c r="A35" s="259"/>
      <c r="AK35" s="1117" t="s">
        <v>502</v>
      </c>
      <c r="AL35" s="1118"/>
      <c r="AM35" s="1118"/>
      <c r="AN35" s="1119"/>
      <c r="AO35" s="303">
        <v>60223</v>
      </c>
      <c r="AP35" s="303">
        <v>292</v>
      </c>
      <c r="AQ35" s="304">
        <v>5266</v>
      </c>
      <c r="AR35" s="305">
        <v>-94.5</v>
      </c>
    </row>
    <row r="36" spans="1:46" ht="27" customHeight="1" x14ac:dyDescent="0.15">
      <c r="A36" s="259"/>
      <c r="AK36" s="1117" t="s">
        <v>503</v>
      </c>
      <c r="AL36" s="1118"/>
      <c r="AM36" s="1118"/>
      <c r="AN36" s="1119"/>
      <c r="AO36" s="303">
        <v>21357</v>
      </c>
      <c r="AP36" s="303">
        <v>104</v>
      </c>
      <c r="AQ36" s="304">
        <v>468</v>
      </c>
      <c r="AR36" s="305">
        <v>-77.8</v>
      </c>
    </row>
    <row r="37" spans="1:46" ht="13.5" customHeight="1" x14ac:dyDescent="0.15">
      <c r="A37" s="259"/>
      <c r="AK37" s="1117" t="s">
        <v>504</v>
      </c>
      <c r="AL37" s="1118"/>
      <c r="AM37" s="1118"/>
      <c r="AN37" s="1119"/>
      <c r="AO37" s="303" t="s">
        <v>486</v>
      </c>
      <c r="AP37" s="303" t="s">
        <v>486</v>
      </c>
      <c r="AQ37" s="304">
        <v>985</v>
      </c>
      <c r="AR37" s="305" t="s">
        <v>486</v>
      </c>
    </row>
    <row r="38" spans="1:46" ht="27" customHeight="1" x14ac:dyDescent="0.15">
      <c r="A38" s="259"/>
      <c r="AK38" s="1120" t="s">
        <v>505</v>
      </c>
      <c r="AL38" s="1121"/>
      <c r="AM38" s="1121"/>
      <c r="AN38" s="1122"/>
      <c r="AO38" s="306" t="s">
        <v>486</v>
      </c>
      <c r="AP38" s="306" t="s">
        <v>486</v>
      </c>
      <c r="AQ38" s="307">
        <v>1</v>
      </c>
      <c r="AR38" s="295" t="s">
        <v>486</v>
      </c>
      <c r="AS38" s="302"/>
    </row>
    <row r="39" spans="1:46" x14ac:dyDescent="0.15">
      <c r="A39" s="259"/>
      <c r="AK39" s="1120" t="s">
        <v>506</v>
      </c>
      <c r="AL39" s="1121"/>
      <c r="AM39" s="1121"/>
      <c r="AN39" s="1122"/>
      <c r="AO39" s="303">
        <v>-570173</v>
      </c>
      <c r="AP39" s="303">
        <v>-2769</v>
      </c>
      <c r="AQ39" s="304">
        <v>-7209</v>
      </c>
      <c r="AR39" s="305">
        <v>-61.6</v>
      </c>
      <c r="AS39" s="302"/>
    </row>
    <row r="40" spans="1:46" ht="27" customHeight="1" x14ac:dyDescent="0.15">
      <c r="A40" s="259"/>
      <c r="AK40" s="1117" t="s">
        <v>507</v>
      </c>
      <c r="AL40" s="1118"/>
      <c r="AM40" s="1118"/>
      <c r="AN40" s="1119"/>
      <c r="AO40" s="303">
        <v>-3181146</v>
      </c>
      <c r="AP40" s="303">
        <v>-15450</v>
      </c>
      <c r="AQ40" s="304">
        <v>-18404</v>
      </c>
      <c r="AR40" s="305">
        <v>-16.100000000000001</v>
      </c>
      <c r="AS40" s="302"/>
    </row>
    <row r="41" spans="1:46" x14ac:dyDescent="0.15">
      <c r="A41" s="259"/>
      <c r="AK41" s="1123" t="s">
        <v>287</v>
      </c>
      <c r="AL41" s="1124"/>
      <c r="AM41" s="1124"/>
      <c r="AN41" s="1125"/>
      <c r="AO41" s="303">
        <v>1044907</v>
      </c>
      <c r="AP41" s="303">
        <v>5075</v>
      </c>
      <c r="AQ41" s="304">
        <v>7755</v>
      </c>
      <c r="AR41" s="305">
        <v>-34.6</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508</v>
      </c>
    </row>
    <row r="48" spans="1:46" x14ac:dyDescent="0.15">
      <c r="A48" s="259"/>
      <c r="AK48" s="313" t="s">
        <v>509</v>
      </c>
      <c r="AL48" s="313"/>
      <c r="AM48" s="313"/>
      <c r="AN48" s="313"/>
      <c r="AO48" s="313"/>
      <c r="AP48" s="313"/>
      <c r="AQ48" s="314"/>
      <c r="AR48" s="313"/>
    </row>
    <row r="49" spans="1:44" ht="13.5" customHeight="1" x14ac:dyDescent="0.15">
      <c r="A49" s="259"/>
      <c r="AK49" s="315"/>
      <c r="AL49" s="316"/>
      <c r="AM49" s="1112" t="s">
        <v>477</v>
      </c>
      <c r="AN49" s="1114" t="s">
        <v>510</v>
      </c>
      <c r="AO49" s="1115"/>
      <c r="AP49" s="1115"/>
      <c r="AQ49" s="1115"/>
      <c r="AR49" s="1116"/>
    </row>
    <row r="50" spans="1:44" x14ac:dyDescent="0.15">
      <c r="A50" s="259"/>
      <c r="AK50" s="317"/>
      <c r="AL50" s="318"/>
      <c r="AM50" s="1113"/>
      <c r="AN50" s="319" t="s">
        <v>511</v>
      </c>
      <c r="AO50" s="320" t="s">
        <v>512</v>
      </c>
      <c r="AP50" s="321" t="s">
        <v>513</v>
      </c>
      <c r="AQ50" s="322" t="s">
        <v>514</v>
      </c>
      <c r="AR50" s="323" t="s">
        <v>515</v>
      </c>
    </row>
    <row r="51" spans="1:44" x14ac:dyDescent="0.15">
      <c r="A51" s="259"/>
      <c r="AK51" s="315" t="s">
        <v>516</v>
      </c>
      <c r="AL51" s="316"/>
      <c r="AM51" s="324">
        <v>3781316</v>
      </c>
      <c r="AN51" s="325">
        <v>18434</v>
      </c>
      <c r="AO51" s="326">
        <v>-50.9</v>
      </c>
      <c r="AP51" s="327">
        <v>37644</v>
      </c>
      <c r="AQ51" s="328">
        <v>13.5</v>
      </c>
      <c r="AR51" s="329">
        <v>-64.400000000000006</v>
      </c>
    </row>
    <row r="52" spans="1:44" x14ac:dyDescent="0.15">
      <c r="A52" s="259"/>
      <c r="AK52" s="330"/>
      <c r="AL52" s="331" t="s">
        <v>517</v>
      </c>
      <c r="AM52" s="332">
        <v>1956672</v>
      </c>
      <c r="AN52" s="333">
        <v>9539</v>
      </c>
      <c r="AO52" s="334">
        <v>-43.2</v>
      </c>
      <c r="AP52" s="335">
        <v>24939</v>
      </c>
      <c r="AQ52" s="336">
        <v>22.5</v>
      </c>
      <c r="AR52" s="337">
        <v>-65.7</v>
      </c>
    </row>
    <row r="53" spans="1:44" x14ac:dyDescent="0.15">
      <c r="A53" s="259"/>
      <c r="AK53" s="315" t="s">
        <v>518</v>
      </c>
      <c r="AL53" s="316"/>
      <c r="AM53" s="324">
        <v>6672674</v>
      </c>
      <c r="AN53" s="325">
        <v>32384</v>
      </c>
      <c r="AO53" s="326">
        <v>75.7</v>
      </c>
      <c r="AP53" s="327">
        <v>39221</v>
      </c>
      <c r="AQ53" s="328">
        <v>4.2</v>
      </c>
      <c r="AR53" s="329">
        <v>71.5</v>
      </c>
    </row>
    <row r="54" spans="1:44" x14ac:dyDescent="0.15">
      <c r="A54" s="259"/>
      <c r="AK54" s="330"/>
      <c r="AL54" s="331" t="s">
        <v>517</v>
      </c>
      <c r="AM54" s="332">
        <v>4510433</v>
      </c>
      <c r="AN54" s="333">
        <v>21890</v>
      </c>
      <c r="AO54" s="334">
        <v>129.5</v>
      </c>
      <c r="AP54" s="335">
        <v>24821</v>
      </c>
      <c r="AQ54" s="336">
        <v>-0.5</v>
      </c>
      <c r="AR54" s="337">
        <v>130</v>
      </c>
    </row>
    <row r="55" spans="1:44" x14ac:dyDescent="0.15">
      <c r="A55" s="259"/>
      <c r="AK55" s="315" t="s">
        <v>519</v>
      </c>
      <c r="AL55" s="316"/>
      <c r="AM55" s="324">
        <v>3970983</v>
      </c>
      <c r="AN55" s="325">
        <v>19295</v>
      </c>
      <c r="AO55" s="326">
        <v>-40.4</v>
      </c>
      <c r="AP55" s="327">
        <v>38566</v>
      </c>
      <c r="AQ55" s="328">
        <v>-1.7</v>
      </c>
      <c r="AR55" s="329">
        <v>-38.700000000000003</v>
      </c>
    </row>
    <row r="56" spans="1:44" x14ac:dyDescent="0.15">
      <c r="A56" s="259"/>
      <c r="AK56" s="330"/>
      <c r="AL56" s="331" t="s">
        <v>517</v>
      </c>
      <c r="AM56" s="332">
        <v>3023817</v>
      </c>
      <c r="AN56" s="333">
        <v>14693</v>
      </c>
      <c r="AO56" s="334">
        <v>-32.9</v>
      </c>
      <c r="AP56" s="335">
        <v>24059</v>
      </c>
      <c r="AQ56" s="336">
        <v>-3.1</v>
      </c>
      <c r="AR56" s="337">
        <v>-29.8</v>
      </c>
    </row>
    <row r="57" spans="1:44" x14ac:dyDescent="0.15">
      <c r="A57" s="259"/>
      <c r="AK57" s="315" t="s">
        <v>520</v>
      </c>
      <c r="AL57" s="316"/>
      <c r="AM57" s="324">
        <v>5058518</v>
      </c>
      <c r="AN57" s="325">
        <v>24571</v>
      </c>
      <c r="AO57" s="326">
        <v>27.3</v>
      </c>
      <c r="AP57" s="327">
        <v>35156</v>
      </c>
      <c r="AQ57" s="328">
        <v>-8.8000000000000007</v>
      </c>
      <c r="AR57" s="329">
        <v>36.1</v>
      </c>
    </row>
    <row r="58" spans="1:44" x14ac:dyDescent="0.15">
      <c r="A58" s="259"/>
      <c r="AK58" s="330"/>
      <c r="AL58" s="331" t="s">
        <v>517</v>
      </c>
      <c r="AM58" s="332">
        <v>3152143</v>
      </c>
      <c r="AN58" s="333">
        <v>15311</v>
      </c>
      <c r="AO58" s="334">
        <v>4.2</v>
      </c>
      <c r="AP58" s="335">
        <v>22430</v>
      </c>
      <c r="AQ58" s="336">
        <v>-6.8</v>
      </c>
      <c r="AR58" s="337">
        <v>11</v>
      </c>
    </row>
    <row r="59" spans="1:44" x14ac:dyDescent="0.15">
      <c r="A59" s="259"/>
      <c r="AK59" s="315" t="s">
        <v>521</v>
      </c>
      <c r="AL59" s="316"/>
      <c r="AM59" s="324">
        <v>4623586</v>
      </c>
      <c r="AN59" s="325">
        <v>22456</v>
      </c>
      <c r="AO59" s="326">
        <v>-8.6</v>
      </c>
      <c r="AP59" s="327">
        <v>37029</v>
      </c>
      <c r="AQ59" s="328">
        <v>5.3</v>
      </c>
      <c r="AR59" s="329">
        <v>-13.9</v>
      </c>
    </row>
    <row r="60" spans="1:44" x14ac:dyDescent="0.15">
      <c r="A60" s="259"/>
      <c r="AK60" s="330"/>
      <c r="AL60" s="331" t="s">
        <v>517</v>
      </c>
      <c r="AM60" s="332">
        <v>3810942</v>
      </c>
      <c r="AN60" s="333">
        <v>18509</v>
      </c>
      <c r="AO60" s="334">
        <v>20.9</v>
      </c>
      <c r="AP60" s="335">
        <v>23232</v>
      </c>
      <c r="AQ60" s="336">
        <v>3.6</v>
      </c>
      <c r="AR60" s="337">
        <v>17.3</v>
      </c>
    </row>
    <row r="61" spans="1:44" x14ac:dyDescent="0.15">
      <c r="A61" s="259"/>
      <c r="AK61" s="315" t="s">
        <v>522</v>
      </c>
      <c r="AL61" s="338"/>
      <c r="AM61" s="324">
        <v>4821415</v>
      </c>
      <c r="AN61" s="325">
        <v>23428</v>
      </c>
      <c r="AO61" s="326">
        <v>0.6</v>
      </c>
      <c r="AP61" s="327">
        <v>37523</v>
      </c>
      <c r="AQ61" s="339">
        <v>2.5</v>
      </c>
      <c r="AR61" s="329">
        <v>-1.9</v>
      </c>
    </row>
    <row r="62" spans="1:44" x14ac:dyDescent="0.15">
      <c r="A62" s="259"/>
      <c r="AK62" s="330"/>
      <c r="AL62" s="331" t="s">
        <v>517</v>
      </c>
      <c r="AM62" s="332">
        <v>3290801</v>
      </c>
      <c r="AN62" s="333">
        <v>15988</v>
      </c>
      <c r="AO62" s="334">
        <v>15.7</v>
      </c>
      <c r="AP62" s="335">
        <v>23896</v>
      </c>
      <c r="AQ62" s="336">
        <v>3.1</v>
      </c>
      <c r="AR62" s="337">
        <v>12.6</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RLGmLq5WCSmjansU8+8Fcr3Y1yr22p7WUuoDyMHyimn7UwIjAgcGDWFLgCsoBWBz4q8m3d3Rp4A80a8NrUALaw==" saltValue="0Z/fV0YvsV5Wj9DiAM3rw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474</v>
      </c>
    </row>
    <row r="121" spans="125:125" ht="13.5" hidden="1" customHeight="1" x14ac:dyDescent="0.15">
      <c r="DU121" s="253"/>
    </row>
  </sheetData>
  <sheetProtection algorithmName="SHA-512" hashValue="3AzorUDOJufgN+fxUiOf0URyctxroViy7fGuYHJhiNMg52QOa5pKds2a08Qe6kJYNs3h6U+q4g50sQkqWbWZ+Q==" saltValue="W5oxA+0+pLq+dQ10OU3yb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474</v>
      </c>
    </row>
  </sheetData>
  <sheetProtection algorithmName="SHA-512" hashValue="P+TfusRNVLBJDqleu1J60Cdz11qqhhRyGIGfl/Xm0x3GuhDb7TqXDldfIA47F6juFU8cGhviO/R7A3T8xXKMsw==" saltValue="izrTKKkww7LUZQ2feTMFy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26" t="s">
        <v>3</v>
      </c>
      <c r="D47" s="1126"/>
      <c r="E47" s="1127"/>
      <c r="F47" s="11">
        <v>7.82</v>
      </c>
      <c r="G47" s="12">
        <v>8.4700000000000006</v>
      </c>
      <c r="H47" s="12">
        <v>9.31</v>
      </c>
      <c r="I47" s="12">
        <v>10.8</v>
      </c>
      <c r="J47" s="13">
        <v>10.07</v>
      </c>
    </row>
    <row r="48" spans="2:10" ht="57.75" customHeight="1" x14ac:dyDescent="0.15">
      <c r="B48" s="14"/>
      <c r="C48" s="1128" t="s">
        <v>4</v>
      </c>
      <c r="D48" s="1128"/>
      <c r="E48" s="1129"/>
      <c r="F48" s="15">
        <v>3.65</v>
      </c>
      <c r="G48" s="16">
        <v>4.68</v>
      </c>
      <c r="H48" s="16">
        <v>9.07</v>
      </c>
      <c r="I48" s="16">
        <v>7.6</v>
      </c>
      <c r="J48" s="17">
        <v>6.74</v>
      </c>
    </row>
    <row r="49" spans="2:10" ht="57.75" customHeight="1" thickBot="1" x14ac:dyDescent="0.2">
      <c r="B49" s="18"/>
      <c r="C49" s="1130" t="s">
        <v>5</v>
      </c>
      <c r="D49" s="1130"/>
      <c r="E49" s="1131"/>
      <c r="F49" s="19">
        <v>0.41</v>
      </c>
      <c r="G49" s="20">
        <v>2</v>
      </c>
      <c r="H49" s="20">
        <v>5.92</v>
      </c>
      <c r="I49" s="20" t="s">
        <v>529</v>
      </c>
      <c r="J49" s="21" t="s">
        <v>530</v>
      </c>
    </row>
    <row r="50" spans="2:10" x14ac:dyDescent="0.15"/>
  </sheetData>
  <sheetProtection algorithmName="SHA-512" hashValue="RYTM3U80Wp7ZwrqmN8kxnJEBZzmYh22bjNABIm4as6pmlqXoU7eLT9eawQUyj6ucRcM7krXXTWAC+qVz/vN1OA==" saltValue="qfHMMnTpDkn1ONDbUA+rx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36" t="s">
        <v>531</v>
      </c>
      <c r="D34" s="1136"/>
      <c r="E34" s="1137"/>
      <c r="F34" s="32">
        <v>3.64</v>
      </c>
      <c r="G34" s="33">
        <v>4.68</v>
      </c>
      <c r="H34" s="33">
        <v>9.07</v>
      </c>
      <c r="I34" s="33">
        <v>7.59</v>
      </c>
      <c r="J34" s="34">
        <v>6.74</v>
      </c>
      <c r="K34" s="22"/>
      <c r="L34" s="22"/>
      <c r="M34" s="22"/>
      <c r="N34" s="22"/>
      <c r="O34" s="22"/>
      <c r="P34" s="22"/>
    </row>
    <row r="35" spans="1:16" ht="39" customHeight="1" x14ac:dyDescent="0.15">
      <c r="A35" s="22"/>
      <c r="B35" s="35"/>
      <c r="C35" s="1132" t="s">
        <v>532</v>
      </c>
      <c r="D35" s="1132"/>
      <c r="E35" s="1133"/>
      <c r="F35" s="36">
        <v>0.68</v>
      </c>
      <c r="G35" s="37">
        <v>1.21</v>
      </c>
      <c r="H35" s="37">
        <v>1.5</v>
      </c>
      <c r="I35" s="37">
        <v>1.97</v>
      </c>
      <c r="J35" s="38">
        <v>2.57</v>
      </c>
      <c r="K35" s="22"/>
      <c r="L35" s="22"/>
      <c r="M35" s="22"/>
      <c r="N35" s="22"/>
      <c r="O35" s="22"/>
      <c r="P35" s="22"/>
    </row>
    <row r="36" spans="1:16" ht="39" customHeight="1" x14ac:dyDescent="0.15">
      <c r="A36" s="22"/>
      <c r="B36" s="35"/>
      <c r="C36" s="1132" t="s">
        <v>533</v>
      </c>
      <c r="D36" s="1132"/>
      <c r="E36" s="1133"/>
      <c r="F36" s="36">
        <v>1.1200000000000001</v>
      </c>
      <c r="G36" s="37">
        <v>1.61</v>
      </c>
      <c r="H36" s="37">
        <v>1.65</v>
      </c>
      <c r="I36" s="37">
        <v>1.26</v>
      </c>
      <c r="J36" s="38">
        <v>0.79</v>
      </c>
      <c r="K36" s="22"/>
      <c r="L36" s="22"/>
      <c r="M36" s="22"/>
      <c r="N36" s="22"/>
      <c r="O36" s="22"/>
      <c r="P36" s="22"/>
    </row>
    <row r="37" spans="1:16" ht="39" customHeight="1" x14ac:dyDescent="0.15">
      <c r="A37" s="22"/>
      <c r="B37" s="35"/>
      <c r="C37" s="1132" t="s">
        <v>534</v>
      </c>
      <c r="D37" s="1132"/>
      <c r="E37" s="1133"/>
      <c r="F37" s="36">
        <v>0.93</v>
      </c>
      <c r="G37" s="37">
        <v>0.69</v>
      </c>
      <c r="H37" s="37">
        <v>0.89</v>
      </c>
      <c r="I37" s="37">
        <v>0.64</v>
      </c>
      <c r="J37" s="38">
        <v>0.54</v>
      </c>
      <c r="K37" s="22"/>
      <c r="L37" s="22"/>
      <c r="M37" s="22"/>
      <c r="N37" s="22"/>
      <c r="O37" s="22"/>
      <c r="P37" s="22"/>
    </row>
    <row r="38" spans="1:16" ht="39" customHeight="1" x14ac:dyDescent="0.15">
      <c r="A38" s="22"/>
      <c r="B38" s="35"/>
      <c r="C38" s="1132" t="s">
        <v>535</v>
      </c>
      <c r="D38" s="1132"/>
      <c r="E38" s="1133"/>
      <c r="F38" s="36">
        <v>0.08</v>
      </c>
      <c r="G38" s="37">
        <v>0.05</v>
      </c>
      <c r="H38" s="37">
        <v>0.06</v>
      </c>
      <c r="I38" s="37">
        <v>0.09</v>
      </c>
      <c r="J38" s="38">
        <v>0.1</v>
      </c>
      <c r="K38" s="22"/>
      <c r="L38" s="22"/>
      <c r="M38" s="22"/>
      <c r="N38" s="22"/>
      <c r="O38" s="22"/>
      <c r="P38" s="22"/>
    </row>
    <row r="39" spans="1:16" ht="39" customHeight="1" x14ac:dyDescent="0.15">
      <c r="A39" s="22"/>
      <c r="B39" s="35"/>
      <c r="C39" s="1132" t="s">
        <v>536</v>
      </c>
      <c r="D39" s="1132"/>
      <c r="E39" s="1133"/>
      <c r="F39" s="36">
        <v>0.02</v>
      </c>
      <c r="G39" s="37">
        <v>0.04</v>
      </c>
      <c r="H39" s="37">
        <v>0.02</v>
      </c>
      <c r="I39" s="37">
        <v>0.01</v>
      </c>
      <c r="J39" s="38">
        <v>0.02</v>
      </c>
      <c r="K39" s="22"/>
      <c r="L39" s="22"/>
      <c r="M39" s="22"/>
      <c r="N39" s="22"/>
      <c r="O39" s="22"/>
      <c r="P39" s="22"/>
    </row>
    <row r="40" spans="1:16" ht="39" customHeight="1" x14ac:dyDescent="0.15">
      <c r="A40" s="22"/>
      <c r="B40" s="35"/>
      <c r="C40" s="1132"/>
      <c r="D40" s="1132"/>
      <c r="E40" s="1133"/>
      <c r="F40" s="36"/>
      <c r="G40" s="37"/>
      <c r="H40" s="37"/>
      <c r="I40" s="37"/>
      <c r="J40" s="38"/>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537</v>
      </c>
      <c r="D42" s="1132"/>
      <c r="E42" s="1133"/>
      <c r="F42" s="36" t="s">
        <v>486</v>
      </c>
      <c r="G42" s="37" t="s">
        <v>486</v>
      </c>
      <c r="H42" s="37" t="s">
        <v>486</v>
      </c>
      <c r="I42" s="37" t="s">
        <v>486</v>
      </c>
      <c r="J42" s="38" t="s">
        <v>486</v>
      </c>
      <c r="K42" s="22"/>
      <c r="L42" s="22"/>
      <c r="M42" s="22"/>
      <c r="N42" s="22"/>
      <c r="O42" s="22"/>
      <c r="P42" s="22"/>
    </row>
    <row r="43" spans="1:16" ht="39" customHeight="1" thickBot="1" x14ac:dyDescent="0.2">
      <c r="A43" s="22"/>
      <c r="B43" s="40"/>
      <c r="C43" s="1134" t="s">
        <v>538</v>
      </c>
      <c r="D43" s="1134"/>
      <c r="E43" s="1135"/>
      <c r="F43" s="41" t="s">
        <v>486</v>
      </c>
      <c r="G43" s="42" t="s">
        <v>486</v>
      </c>
      <c r="H43" s="42" t="s">
        <v>486</v>
      </c>
      <c r="I43" s="42" t="s">
        <v>486</v>
      </c>
      <c r="J43" s="43" t="s">
        <v>486</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BI1TzrOy2pT7h1u0+/hX5tCIsV0RsHYJoaa1QpQKa5OMJ1fkqjcHOcJeM5FaFfdxVMY2821D774+BfrPopSaw==" saltValue="gCMne+VX30+OK8ee34/k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524</v>
      </c>
      <c r="L44" s="54" t="s">
        <v>525</v>
      </c>
      <c r="M44" s="54" t="s">
        <v>526</v>
      </c>
      <c r="N44" s="54" t="s">
        <v>527</v>
      </c>
      <c r="O44" s="55" t="s">
        <v>528</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5571</v>
      </c>
      <c r="L45" s="58">
        <v>5068</v>
      </c>
      <c r="M45" s="58">
        <v>4744</v>
      </c>
      <c r="N45" s="58">
        <v>4764</v>
      </c>
      <c r="O45" s="59">
        <v>4715</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486</v>
      </c>
      <c r="L46" s="62" t="s">
        <v>486</v>
      </c>
      <c r="M46" s="62" t="s">
        <v>486</v>
      </c>
      <c r="N46" s="62" t="s">
        <v>486</v>
      </c>
      <c r="O46" s="63" t="s">
        <v>486</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486</v>
      </c>
      <c r="L47" s="62" t="s">
        <v>486</v>
      </c>
      <c r="M47" s="62" t="s">
        <v>486</v>
      </c>
      <c r="N47" s="62" t="s">
        <v>486</v>
      </c>
      <c r="O47" s="63" t="s">
        <v>486</v>
      </c>
      <c r="P47" s="46"/>
      <c r="Q47" s="46"/>
      <c r="R47" s="46"/>
      <c r="S47" s="46"/>
      <c r="T47" s="46"/>
      <c r="U47" s="46"/>
    </row>
    <row r="48" spans="1:21" ht="30.75" customHeight="1" x14ac:dyDescent="0.15">
      <c r="A48" s="46"/>
      <c r="B48" s="1140"/>
      <c r="C48" s="1141"/>
      <c r="D48" s="60"/>
      <c r="E48" s="1146" t="s">
        <v>13</v>
      </c>
      <c r="F48" s="1146"/>
      <c r="G48" s="1146"/>
      <c r="H48" s="1146"/>
      <c r="I48" s="1146"/>
      <c r="J48" s="1147"/>
      <c r="K48" s="61">
        <v>57</v>
      </c>
      <c r="L48" s="62">
        <v>95</v>
      </c>
      <c r="M48" s="62">
        <v>60</v>
      </c>
      <c r="N48" s="62">
        <v>64</v>
      </c>
      <c r="O48" s="63">
        <v>60</v>
      </c>
      <c r="P48" s="46"/>
      <c r="Q48" s="46"/>
      <c r="R48" s="46"/>
      <c r="S48" s="46"/>
      <c r="T48" s="46"/>
      <c r="U48" s="46"/>
    </row>
    <row r="49" spans="1:21" ht="30.75" customHeight="1" x14ac:dyDescent="0.15">
      <c r="A49" s="46"/>
      <c r="B49" s="1140"/>
      <c r="C49" s="1141"/>
      <c r="D49" s="60"/>
      <c r="E49" s="1146" t="s">
        <v>14</v>
      </c>
      <c r="F49" s="1146"/>
      <c r="G49" s="1146"/>
      <c r="H49" s="1146"/>
      <c r="I49" s="1146"/>
      <c r="J49" s="1147"/>
      <c r="K49" s="61">
        <v>107</v>
      </c>
      <c r="L49" s="62">
        <v>74</v>
      </c>
      <c r="M49" s="62">
        <v>40</v>
      </c>
      <c r="N49" s="62">
        <v>27</v>
      </c>
      <c r="O49" s="63">
        <v>21</v>
      </c>
      <c r="P49" s="46"/>
      <c r="Q49" s="46"/>
      <c r="R49" s="46"/>
      <c r="S49" s="46"/>
      <c r="T49" s="46"/>
      <c r="U49" s="46"/>
    </row>
    <row r="50" spans="1:21" ht="30.75" customHeight="1" x14ac:dyDescent="0.15">
      <c r="A50" s="46"/>
      <c r="B50" s="1140"/>
      <c r="C50" s="1141"/>
      <c r="D50" s="60"/>
      <c r="E50" s="1146" t="s">
        <v>15</v>
      </c>
      <c r="F50" s="1146"/>
      <c r="G50" s="1146"/>
      <c r="H50" s="1146"/>
      <c r="I50" s="1146"/>
      <c r="J50" s="1147"/>
      <c r="K50" s="61" t="s">
        <v>486</v>
      </c>
      <c r="L50" s="62" t="s">
        <v>486</v>
      </c>
      <c r="M50" s="62" t="s">
        <v>486</v>
      </c>
      <c r="N50" s="62" t="s">
        <v>486</v>
      </c>
      <c r="O50" s="63" t="s">
        <v>486</v>
      </c>
      <c r="P50" s="46"/>
      <c r="Q50" s="46"/>
      <c r="R50" s="46"/>
      <c r="S50" s="46"/>
      <c r="T50" s="46"/>
      <c r="U50" s="46"/>
    </row>
    <row r="51" spans="1:21" ht="30.75" customHeight="1" x14ac:dyDescent="0.15">
      <c r="A51" s="46"/>
      <c r="B51" s="1142"/>
      <c r="C51" s="1143"/>
      <c r="D51" s="64"/>
      <c r="E51" s="1146" t="s">
        <v>16</v>
      </c>
      <c r="F51" s="1146"/>
      <c r="G51" s="1146"/>
      <c r="H51" s="1146"/>
      <c r="I51" s="1146"/>
      <c r="J51" s="1147"/>
      <c r="K51" s="61" t="s">
        <v>486</v>
      </c>
      <c r="L51" s="62" t="s">
        <v>486</v>
      </c>
      <c r="M51" s="62" t="s">
        <v>486</v>
      </c>
      <c r="N51" s="62" t="s">
        <v>486</v>
      </c>
      <c r="O51" s="63" t="s">
        <v>486</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4898</v>
      </c>
      <c r="L52" s="62">
        <v>4433</v>
      </c>
      <c r="M52" s="62">
        <v>3880</v>
      </c>
      <c r="N52" s="62">
        <v>3802</v>
      </c>
      <c r="O52" s="63">
        <v>3751</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837</v>
      </c>
      <c r="L53" s="67">
        <v>804</v>
      </c>
      <c r="M53" s="67">
        <v>964</v>
      </c>
      <c r="N53" s="67">
        <v>1053</v>
      </c>
      <c r="O53" s="68">
        <v>1045</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539</v>
      </c>
      <c r="L57" s="79" t="s">
        <v>540</v>
      </c>
      <c r="M57" s="79" t="s">
        <v>541</v>
      </c>
      <c r="N57" s="79" t="s">
        <v>542</v>
      </c>
      <c r="O57" s="80" t="s">
        <v>543</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RDDnlLn8wQMV51G0IhESmB8QuRPGIL2MEs+Wpq7sYulaw5NlS70BIkSD6nQjOIZsZ6T4uxU7OOeMDikKeOhJuw==" saltValue="PFUC2jM3pEQ2ecWlbaTwF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524</v>
      </c>
      <c r="J40" s="101" t="s">
        <v>525</v>
      </c>
      <c r="K40" s="101" t="s">
        <v>526</v>
      </c>
      <c r="L40" s="101" t="s">
        <v>527</v>
      </c>
      <c r="M40" s="102" t="s">
        <v>528</v>
      </c>
    </row>
    <row r="41" spans="2:13" ht="27.75" customHeight="1" x14ac:dyDescent="0.15">
      <c r="B41" s="1169" t="s">
        <v>30</v>
      </c>
      <c r="C41" s="1170"/>
      <c r="D41" s="103"/>
      <c r="E41" s="1175" t="s">
        <v>31</v>
      </c>
      <c r="F41" s="1175"/>
      <c r="G41" s="1175"/>
      <c r="H41" s="1176"/>
      <c r="I41" s="342">
        <v>54806</v>
      </c>
      <c r="J41" s="343">
        <v>55268</v>
      </c>
      <c r="K41" s="343">
        <v>53052</v>
      </c>
      <c r="L41" s="343">
        <v>49505</v>
      </c>
      <c r="M41" s="344">
        <v>45630</v>
      </c>
    </row>
    <row r="42" spans="2:13" ht="27.75" customHeight="1" x14ac:dyDescent="0.15">
      <c r="B42" s="1171"/>
      <c r="C42" s="1172"/>
      <c r="D42" s="104"/>
      <c r="E42" s="1177" t="s">
        <v>32</v>
      </c>
      <c r="F42" s="1177"/>
      <c r="G42" s="1177"/>
      <c r="H42" s="1178"/>
      <c r="I42" s="345">
        <v>245</v>
      </c>
      <c r="J42" s="346" t="s">
        <v>486</v>
      </c>
      <c r="K42" s="346" t="s">
        <v>486</v>
      </c>
      <c r="L42" s="346" t="s">
        <v>486</v>
      </c>
      <c r="M42" s="347">
        <v>508</v>
      </c>
    </row>
    <row r="43" spans="2:13" ht="27.75" customHeight="1" x14ac:dyDescent="0.15">
      <c r="B43" s="1171"/>
      <c r="C43" s="1172"/>
      <c r="D43" s="104"/>
      <c r="E43" s="1177" t="s">
        <v>33</v>
      </c>
      <c r="F43" s="1177"/>
      <c r="G43" s="1177"/>
      <c r="H43" s="1178"/>
      <c r="I43" s="345">
        <v>1070</v>
      </c>
      <c r="J43" s="346">
        <v>881</v>
      </c>
      <c r="K43" s="346">
        <v>653</v>
      </c>
      <c r="L43" s="346">
        <v>727</v>
      </c>
      <c r="M43" s="347">
        <v>716</v>
      </c>
    </row>
    <row r="44" spans="2:13" ht="27.75" customHeight="1" x14ac:dyDescent="0.15">
      <c r="B44" s="1171"/>
      <c r="C44" s="1172"/>
      <c r="D44" s="104"/>
      <c r="E44" s="1177" t="s">
        <v>34</v>
      </c>
      <c r="F44" s="1177"/>
      <c r="G44" s="1177"/>
      <c r="H44" s="1178"/>
      <c r="I44" s="345">
        <v>414</v>
      </c>
      <c r="J44" s="346">
        <v>318</v>
      </c>
      <c r="K44" s="346">
        <v>259</v>
      </c>
      <c r="L44" s="346">
        <v>225</v>
      </c>
      <c r="M44" s="347">
        <v>199</v>
      </c>
    </row>
    <row r="45" spans="2:13" ht="27.75" customHeight="1" x14ac:dyDescent="0.15">
      <c r="B45" s="1171"/>
      <c r="C45" s="1172"/>
      <c r="D45" s="104"/>
      <c r="E45" s="1177" t="s">
        <v>35</v>
      </c>
      <c r="F45" s="1177"/>
      <c r="G45" s="1177"/>
      <c r="H45" s="1178"/>
      <c r="I45" s="345">
        <v>6733</v>
      </c>
      <c r="J45" s="346">
        <v>6644</v>
      </c>
      <c r="K45" s="346">
        <v>6672</v>
      </c>
      <c r="L45" s="346">
        <v>6591</v>
      </c>
      <c r="M45" s="347">
        <v>6770</v>
      </c>
    </row>
    <row r="46" spans="2:13" ht="27.75" customHeight="1" x14ac:dyDescent="0.15">
      <c r="B46" s="1171"/>
      <c r="C46" s="1172"/>
      <c r="D46" s="105"/>
      <c r="E46" s="1177" t="s">
        <v>36</v>
      </c>
      <c r="F46" s="1177"/>
      <c r="G46" s="1177"/>
      <c r="H46" s="1178"/>
      <c r="I46" s="345" t="s">
        <v>486</v>
      </c>
      <c r="J46" s="346" t="s">
        <v>486</v>
      </c>
      <c r="K46" s="346" t="s">
        <v>486</v>
      </c>
      <c r="L46" s="346" t="s">
        <v>486</v>
      </c>
      <c r="M46" s="347" t="s">
        <v>486</v>
      </c>
    </row>
    <row r="47" spans="2:13" ht="27.75" customHeight="1" x14ac:dyDescent="0.15">
      <c r="B47" s="1171"/>
      <c r="C47" s="1172"/>
      <c r="D47" s="106"/>
      <c r="E47" s="1179" t="s">
        <v>37</v>
      </c>
      <c r="F47" s="1180"/>
      <c r="G47" s="1180"/>
      <c r="H47" s="1181"/>
      <c r="I47" s="345" t="s">
        <v>486</v>
      </c>
      <c r="J47" s="346" t="s">
        <v>486</v>
      </c>
      <c r="K47" s="346" t="s">
        <v>486</v>
      </c>
      <c r="L47" s="346" t="s">
        <v>486</v>
      </c>
      <c r="M47" s="347" t="s">
        <v>486</v>
      </c>
    </row>
    <row r="48" spans="2:13" ht="27.75" customHeight="1" x14ac:dyDescent="0.15">
      <c r="B48" s="1171"/>
      <c r="C48" s="1172"/>
      <c r="D48" s="104"/>
      <c r="E48" s="1177" t="s">
        <v>38</v>
      </c>
      <c r="F48" s="1177"/>
      <c r="G48" s="1177"/>
      <c r="H48" s="1178"/>
      <c r="I48" s="345" t="s">
        <v>486</v>
      </c>
      <c r="J48" s="346" t="s">
        <v>486</v>
      </c>
      <c r="K48" s="346" t="s">
        <v>486</v>
      </c>
      <c r="L48" s="346" t="s">
        <v>486</v>
      </c>
      <c r="M48" s="347" t="s">
        <v>486</v>
      </c>
    </row>
    <row r="49" spans="2:13" ht="27.75" customHeight="1" x14ac:dyDescent="0.15">
      <c r="B49" s="1173"/>
      <c r="C49" s="1174"/>
      <c r="D49" s="104"/>
      <c r="E49" s="1177" t="s">
        <v>39</v>
      </c>
      <c r="F49" s="1177"/>
      <c r="G49" s="1177"/>
      <c r="H49" s="1178"/>
      <c r="I49" s="345" t="s">
        <v>486</v>
      </c>
      <c r="J49" s="346" t="s">
        <v>486</v>
      </c>
      <c r="K49" s="346" t="s">
        <v>486</v>
      </c>
      <c r="L49" s="346" t="s">
        <v>486</v>
      </c>
      <c r="M49" s="347" t="s">
        <v>486</v>
      </c>
    </row>
    <row r="50" spans="2:13" ht="27.75" customHeight="1" x14ac:dyDescent="0.15">
      <c r="B50" s="1182" t="s">
        <v>40</v>
      </c>
      <c r="C50" s="1183"/>
      <c r="D50" s="107"/>
      <c r="E50" s="1177" t="s">
        <v>41</v>
      </c>
      <c r="F50" s="1177"/>
      <c r="G50" s="1177"/>
      <c r="H50" s="1178"/>
      <c r="I50" s="345">
        <v>9625</v>
      </c>
      <c r="J50" s="346">
        <v>11416</v>
      </c>
      <c r="K50" s="346">
        <v>13777</v>
      </c>
      <c r="L50" s="346">
        <v>16390</v>
      </c>
      <c r="M50" s="347">
        <v>17285</v>
      </c>
    </row>
    <row r="51" spans="2:13" ht="27.75" customHeight="1" x14ac:dyDescent="0.15">
      <c r="B51" s="1171"/>
      <c r="C51" s="1172"/>
      <c r="D51" s="104"/>
      <c r="E51" s="1177" t="s">
        <v>42</v>
      </c>
      <c r="F51" s="1177"/>
      <c r="G51" s="1177"/>
      <c r="H51" s="1178"/>
      <c r="I51" s="345">
        <v>7437</v>
      </c>
      <c r="J51" s="346">
        <v>6574</v>
      </c>
      <c r="K51" s="346">
        <v>5844</v>
      </c>
      <c r="L51" s="346">
        <v>5690</v>
      </c>
      <c r="M51" s="347">
        <v>5346</v>
      </c>
    </row>
    <row r="52" spans="2:13" ht="27.75" customHeight="1" x14ac:dyDescent="0.15">
      <c r="B52" s="1173"/>
      <c r="C52" s="1174"/>
      <c r="D52" s="104"/>
      <c r="E52" s="1177" t="s">
        <v>43</v>
      </c>
      <c r="F52" s="1177"/>
      <c r="G52" s="1177"/>
      <c r="H52" s="1178"/>
      <c r="I52" s="345">
        <v>38637</v>
      </c>
      <c r="J52" s="346">
        <v>38052</v>
      </c>
      <c r="K52" s="346">
        <v>37667</v>
      </c>
      <c r="L52" s="346">
        <v>35516</v>
      </c>
      <c r="M52" s="347">
        <v>33018</v>
      </c>
    </row>
    <row r="53" spans="2:13" ht="27.75" customHeight="1" thickBot="1" x14ac:dyDescent="0.2">
      <c r="B53" s="1184" t="s">
        <v>19</v>
      </c>
      <c r="C53" s="1185"/>
      <c r="D53" s="108"/>
      <c r="E53" s="1186" t="s">
        <v>44</v>
      </c>
      <c r="F53" s="1186"/>
      <c r="G53" s="1186"/>
      <c r="H53" s="1187"/>
      <c r="I53" s="348">
        <v>7571</v>
      </c>
      <c r="J53" s="349">
        <v>7069</v>
      </c>
      <c r="K53" s="349">
        <v>3347</v>
      </c>
      <c r="L53" s="349">
        <v>-547</v>
      </c>
      <c r="M53" s="350">
        <v>-1826</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HPSq7XxKjO6wu8jX4wsHTZoTcAeZ//lj8QucqyFefORK9OQxFA4QYO9jJgpwON+aTz4ANVukB5DeNf703bVrA==" saltValue="2urR2JTpKJb/U+kB3n88L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526</v>
      </c>
      <c r="G54" s="117" t="s">
        <v>527</v>
      </c>
      <c r="H54" s="118" t="s">
        <v>528</v>
      </c>
    </row>
    <row r="55" spans="2:8" ht="52.5" customHeight="1" x14ac:dyDescent="0.15">
      <c r="B55" s="119"/>
      <c r="C55" s="1196" t="s">
        <v>46</v>
      </c>
      <c r="D55" s="1196"/>
      <c r="E55" s="1197"/>
      <c r="F55" s="120">
        <v>3913</v>
      </c>
      <c r="G55" s="120">
        <v>4432</v>
      </c>
      <c r="H55" s="121">
        <v>4238</v>
      </c>
    </row>
    <row r="56" spans="2:8" ht="52.5" customHeight="1" x14ac:dyDescent="0.15">
      <c r="B56" s="122"/>
      <c r="C56" s="1198" t="s">
        <v>47</v>
      </c>
      <c r="D56" s="1198"/>
      <c r="E56" s="1199"/>
      <c r="F56" s="123" t="s">
        <v>486</v>
      </c>
      <c r="G56" s="123" t="s">
        <v>486</v>
      </c>
      <c r="H56" s="124" t="s">
        <v>486</v>
      </c>
    </row>
    <row r="57" spans="2:8" ht="53.25" customHeight="1" x14ac:dyDescent="0.15">
      <c r="B57" s="122"/>
      <c r="C57" s="1200" t="s">
        <v>48</v>
      </c>
      <c r="D57" s="1200"/>
      <c r="E57" s="1201"/>
      <c r="F57" s="125">
        <v>8152</v>
      </c>
      <c r="G57" s="125">
        <v>10274</v>
      </c>
      <c r="H57" s="126">
        <v>11470</v>
      </c>
    </row>
    <row r="58" spans="2:8" ht="45.75" customHeight="1" x14ac:dyDescent="0.15">
      <c r="B58" s="127"/>
      <c r="C58" s="1188" t="s">
        <v>555</v>
      </c>
      <c r="D58" s="1189"/>
      <c r="E58" s="1190"/>
      <c r="F58" s="128">
        <v>4782</v>
      </c>
      <c r="G58" s="128">
        <v>6563</v>
      </c>
      <c r="H58" s="129">
        <v>8188</v>
      </c>
    </row>
    <row r="59" spans="2:8" ht="45.75" customHeight="1" x14ac:dyDescent="0.15">
      <c r="B59" s="127"/>
      <c r="C59" s="1188" t="s">
        <v>556</v>
      </c>
      <c r="D59" s="1189"/>
      <c r="E59" s="1190"/>
      <c r="F59" s="128">
        <v>1171</v>
      </c>
      <c r="G59" s="128">
        <v>1262</v>
      </c>
      <c r="H59" s="129">
        <v>1043</v>
      </c>
    </row>
    <row r="60" spans="2:8" ht="45.75" customHeight="1" x14ac:dyDescent="0.15">
      <c r="B60" s="127"/>
      <c r="C60" s="1188" t="s">
        <v>557</v>
      </c>
      <c r="D60" s="1189"/>
      <c r="E60" s="1190"/>
      <c r="F60" s="128">
        <v>881</v>
      </c>
      <c r="G60" s="128">
        <v>1005</v>
      </c>
      <c r="H60" s="129">
        <v>796</v>
      </c>
    </row>
    <row r="61" spans="2:8" ht="45.75" customHeight="1" x14ac:dyDescent="0.15">
      <c r="B61" s="127"/>
      <c r="C61" s="1188" t="s">
        <v>558</v>
      </c>
      <c r="D61" s="1189"/>
      <c r="E61" s="1190"/>
      <c r="F61" s="128">
        <v>649</v>
      </c>
      <c r="G61" s="128">
        <v>784</v>
      </c>
      <c r="H61" s="129">
        <v>667</v>
      </c>
    </row>
    <row r="62" spans="2:8" ht="45.75" customHeight="1" thickBot="1" x14ac:dyDescent="0.2">
      <c r="B62" s="130"/>
      <c r="C62" s="1191" t="s">
        <v>559</v>
      </c>
      <c r="D62" s="1192"/>
      <c r="E62" s="1193"/>
      <c r="F62" s="131">
        <v>427</v>
      </c>
      <c r="G62" s="131">
        <v>411</v>
      </c>
      <c r="H62" s="132">
        <v>513</v>
      </c>
    </row>
    <row r="63" spans="2:8" ht="52.5" customHeight="1" thickBot="1" x14ac:dyDescent="0.2">
      <c r="B63" s="133"/>
      <c r="C63" s="1194" t="s">
        <v>49</v>
      </c>
      <c r="D63" s="1194"/>
      <c r="E63" s="1195"/>
      <c r="F63" s="134">
        <v>12065</v>
      </c>
      <c r="G63" s="134">
        <v>14706</v>
      </c>
      <c r="H63" s="135">
        <v>15707</v>
      </c>
    </row>
    <row r="64" spans="2:8" x14ac:dyDescent="0.15"/>
  </sheetData>
  <sheetProtection algorithmName="SHA-512" hashValue="sK5USjbCjC6v3f4GgTGxTU0l63jEbFIfogOURcd3Pkj9sfjXUL1YAbOlhVp5Po67BxMHMz2EZtu3UDlCWQ4/Iw==" saltValue="3u7ImHYq7+8Z7Z37y+xW2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523</v>
      </c>
      <c r="G2" s="149"/>
      <c r="H2" s="150"/>
    </row>
    <row r="3" spans="1:8" x14ac:dyDescent="0.15">
      <c r="A3" s="146" t="s">
        <v>516</v>
      </c>
      <c r="B3" s="151"/>
      <c r="C3" s="152"/>
      <c r="D3" s="153">
        <v>18434</v>
      </c>
      <c r="E3" s="154"/>
      <c r="F3" s="155">
        <v>37644</v>
      </c>
      <c r="G3" s="156"/>
      <c r="H3" s="157"/>
    </row>
    <row r="4" spans="1:8" x14ac:dyDescent="0.15">
      <c r="A4" s="158"/>
      <c r="B4" s="159"/>
      <c r="C4" s="160"/>
      <c r="D4" s="161">
        <v>9539</v>
      </c>
      <c r="E4" s="162"/>
      <c r="F4" s="163">
        <v>24939</v>
      </c>
      <c r="G4" s="164"/>
      <c r="H4" s="165"/>
    </row>
    <row r="5" spans="1:8" x14ac:dyDescent="0.15">
      <c r="A5" s="146" t="s">
        <v>518</v>
      </c>
      <c r="B5" s="151"/>
      <c r="C5" s="152"/>
      <c r="D5" s="153">
        <v>32384</v>
      </c>
      <c r="E5" s="154"/>
      <c r="F5" s="155">
        <v>39221</v>
      </c>
      <c r="G5" s="156"/>
      <c r="H5" s="157"/>
    </row>
    <row r="6" spans="1:8" x14ac:dyDescent="0.15">
      <c r="A6" s="158"/>
      <c r="B6" s="159"/>
      <c r="C6" s="160"/>
      <c r="D6" s="161">
        <v>21890</v>
      </c>
      <c r="E6" s="162"/>
      <c r="F6" s="163">
        <v>24821</v>
      </c>
      <c r="G6" s="164"/>
      <c r="H6" s="165"/>
    </row>
    <row r="7" spans="1:8" x14ac:dyDescent="0.15">
      <c r="A7" s="146" t="s">
        <v>519</v>
      </c>
      <c r="B7" s="151"/>
      <c r="C7" s="152"/>
      <c r="D7" s="153">
        <v>19295</v>
      </c>
      <c r="E7" s="154"/>
      <c r="F7" s="155">
        <v>38566</v>
      </c>
      <c r="G7" s="156"/>
      <c r="H7" s="157"/>
    </row>
    <row r="8" spans="1:8" x14ac:dyDescent="0.15">
      <c r="A8" s="158"/>
      <c r="B8" s="159"/>
      <c r="C8" s="160"/>
      <c r="D8" s="161">
        <v>14693</v>
      </c>
      <c r="E8" s="162"/>
      <c r="F8" s="163">
        <v>24059</v>
      </c>
      <c r="G8" s="164"/>
      <c r="H8" s="165"/>
    </row>
    <row r="9" spans="1:8" x14ac:dyDescent="0.15">
      <c r="A9" s="146" t="s">
        <v>520</v>
      </c>
      <c r="B9" s="151"/>
      <c r="C9" s="152"/>
      <c r="D9" s="153">
        <v>24571</v>
      </c>
      <c r="E9" s="154"/>
      <c r="F9" s="155">
        <v>35156</v>
      </c>
      <c r="G9" s="156"/>
      <c r="H9" s="157"/>
    </row>
    <row r="10" spans="1:8" x14ac:dyDescent="0.15">
      <c r="A10" s="158"/>
      <c r="B10" s="159"/>
      <c r="C10" s="160"/>
      <c r="D10" s="161">
        <v>15311</v>
      </c>
      <c r="E10" s="162"/>
      <c r="F10" s="163">
        <v>22430</v>
      </c>
      <c r="G10" s="164"/>
      <c r="H10" s="165"/>
    </row>
    <row r="11" spans="1:8" x14ac:dyDescent="0.15">
      <c r="A11" s="146" t="s">
        <v>521</v>
      </c>
      <c r="B11" s="151"/>
      <c r="C11" s="152"/>
      <c r="D11" s="153">
        <v>22456</v>
      </c>
      <c r="E11" s="154"/>
      <c r="F11" s="155">
        <v>37029</v>
      </c>
      <c r="G11" s="156"/>
      <c r="H11" s="157"/>
    </row>
    <row r="12" spans="1:8" x14ac:dyDescent="0.15">
      <c r="A12" s="158"/>
      <c r="B12" s="159"/>
      <c r="C12" s="166"/>
      <c r="D12" s="161">
        <v>18509</v>
      </c>
      <c r="E12" s="162"/>
      <c r="F12" s="163">
        <v>23232</v>
      </c>
      <c r="G12" s="164"/>
      <c r="H12" s="165"/>
    </row>
    <row r="13" spans="1:8" x14ac:dyDescent="0.15">
      <c r="A13" s="146"/>
      <c r="B13" s="151"/>
      <c r="C13" s="152"/>
      <c r="D13" s="153">
        <v>23428</v>
      </c>
      <c r="E13" s="154"/>
      <c r="F13" s="155">
        <v>37523</v>
      </c>
      <c r="G13" s="167"/>
      <c r="H13" s="157"/>
    </row>
    <row r="14" spans="1:8" x14ac:dyDescent="0.15">
      <c r="A14" s="158"/>
      <c r="B14" s="159"/>
      <c r="C14" s="160"/>
      <c r="D14" s="161">
        <v>15988</v>
      </c>
      <c r="E14" s="162"/>
      <c r="F14" s="163">
        <v>23896</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3.65</v>
      </c>
      <c r="C19" s="168">
        <f>ROUND(VALUE(SUBSTITUTE(実質収支比率等に係る経年分析!G$48,"▲","-")),2)</f>
        <v>4.68</v>
      </c>
      <c r="D19" s="168">
        <f>ROUND(VALUE(SUBSTITUTE(実質収支比率等に係る経年分析!H$48,"▲","-")),2)</f>
        <v>9.07</v>
      </c>
      <c r="E19" s="168">
        <f>ROUND(VALUE(SUBSTITUTE(実質収支比率等に係る経年分析!I$48,"▲","-")),2)</f>
        <v>7.6</v>
      </c>
      <c r="F19" s="168">
        <f>ROUND(VALUE(SUBSTITUTE(実質収支比率等に係る経年分析!J$48,"▲","-")),2)</f>
        <v>6.74</v>
      </c>
    </row>
    <row r="20" spans="1:11" x14ac:dyDescent="0.15">
      <c r="A20" s="168" t="s">
        <v>53</v>
      </c>
      <c r="B20" s="168">
        <f>ROUND(VALUE(SUBSTITUTE(実質収支比率等に係る経年分析!F$47,"▲","-")),2)</f>
        <v>7.82</v>
      </c>
      <c r="C20" s="168">
        <f>ROUND(VALUE(SUBSTITUTE(実質収支比率等に係る経年分析!G$47,"▲","-")),2)</f>
        <v>8.4700000000000006</v>
      </c>
      <c r="D20" s="168">
        <f>ROUND(VALUE(SUBSTITUTE(実質収支比率等に係る経年分析!H$47,"▲","-")),2)</f>
        <v>9.31</v>
      </c>
      <c r="E20" s="168">
        <f>ROUND(VALUE(SUBSTITUTE(実質収支比率等に係る経年分析!I$47,"▲","-")),2)</f>
        <v>10.8</v>
      </c>
      <c r="F20" s="168">
        <f>ROUND(VALUE(SUBSTITUTE(実質収支比率等に係る経年分析!J$47,"▲","-")),2)</f>
        <v>10.07</v>
      </c>
    </row>
    <row r="21" spans="1:11" x14ac:dyDescent="0.15">
      <c r="A21" s="168" t="s">
        <v>54</v>
      </c>
      <c r="B21" s="168">
        <f>IF(ISNUMBER(VALUE(SUBSTITUTE(実質収支比率等に係る経年分析!F$49,"▲","-"))),ROUND(VALUE(SUBSTITUTE(実質収支比率等に係る経年分析!F$49,"▲","-")),2),NA())</f>
        <v>0.41</v>
      </c>
      <c r="C21" s="168">
        <f>IF(ISNUMBER(VALUE(SUBSTITUTE(実質収支比率等に係る経年分析!G$49,"▲","-"))),ROUND(VALUE(SUBSTITUTE(実質収支比率等に係る経年分析!G$49,"▲","-")),2),NA())</f>
        <v>2</v>
      </c>
      <c r="D21" s="168">
        <f>IF(ISNUMBER(VALUE(SUBSTITUTE(実質収支比率等に係る経年分析!H$49,"▲","-"))),ROUND(VALUE(SUBSTITUTE(実質収支比率等に係る経年分析!H$49,"▲","-")),2),NA())</f>
        <v>5.92</v>
      </c>
      <c r="E21" s="168">
        <f>IF(ISNUMBER(VALUE(SUBSTITUTE(実質収支比率等に係る経年分析!I$49,"▲","-"))),ROUND(VALUE(SUBSTITUTE(実質収支比率等に係る経年分析!I$49,"▲","-")),2),NA())</f>
        <v>-0.43</v>
      </c>
      <c r="F21" s="168">
        <f>IF(ISNUMBER(VALUE(SUBSTITUTE(実質収支比率等に係る経年分析!J$49,"▲","-"))),ROUND(VALUE(SUBSTITUTE(実質収支比率等に係る経年分析!J$49,"▲","-")),2),NA())</f>
        <v>-1.1299999999999999</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str">
        <f>IF(連結実質赤字比率に係る赤字・黒字の構成分析!C$39="",NA(),連結実質赤字比率に係る赤字・黒字の構成分析!C$39)</f>
        <v>駐車場事業特別会計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0.04</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0.02</v>
      </c>
    </row>
    <row r="32" spans="1:11" x14ac:dyDescent="0.15">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0.08</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0.05</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0.06</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v>
      </c>
    </row>
    <row r="33" spans="1:16" x14ac:dyDescent="0.15">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0.93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0.69</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0.89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0.64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0.54</v>
      </c>
    </row>
    <row r="34" spans="1:16" x14ac:dyDescent="0.15">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1.1200000000000001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1.61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1.65</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1.26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0.79</v>
      </c>
    </row>
    <row r="35" spans="1:16" x14ac:dyDescent="0.15">
      <c r="A35" s="169" t="str">
        <f>IF(連結実質赤字比率に係る赤字・黒字の構成分析!C$35="",NA(),連結実質赤字比率に係る赤字・黒字の構成分析!C$35)</f>
        <v>下水道事業会計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0.68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1.21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1.97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2.57</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3.64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4.68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9.07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7.59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6.74</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4898</v>
      </c>
      <c r="E42" s="170"/>
      <c r="F42" s="170"/>
      <c r="G42" s="170">
        <f>'実質公債費比率（分子）の構造'!L$52</f>
        <v>4433</v>
      </c>
      <c r="H42" s="170"/>
      <c r="I42" s="170"/>
      <c r="J42" s="170">
        <f>'実質公債費比率（分子）の構造'!M$52</f>
        <v>3880</v>
      </c>
      <c r="K42" s="170"/>
      <c r="L42" s="170"/>
      <c r="M42" s="170">
        <f>'実質公債費比率（分子）の構造'!N$52</f>
        <v>3802</v>
      </c>
      <c r="N42" s="170"/>
      <c r="O42" s="170"/>
      <c r="P42" s="170">
        <f>'実質公債費比率（分子）の構造'!O$52</f>
        <v>3751</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f>'実質公債費比率（分子）の構造'!K$49</f>
        <v>107</v>
      </c>
      <c r="C45" s="170"/>
      <c r="D45" s="170"/>
      <c r="E45" s="170">
        <f>'実質公債費比率（分子）の構造'!L$49</f>
        <v>74</v>
      </c>
      <c r="F45" s="170"/>
      <c r="G45" s="170"/>
      <c r="H45" s="170">
        <f>'実質公債費比率（分子）の構造'!M$49</f>
        <v>40</v>
      </c>
      <c r="I45" s="170"/>
      <c r="J45" s="170"/>
      <c r="K45" s="170">
        <f>'実質公債費比率（分子）の構造'!N$49</f>
        <v>27</v>
      </c>
      <c r="L45" s="170"/>
      <c r="M45" s="170"/>
      <c r="N45" s="170">
        <f>'実質公債費比率（分子）の構造'!O$49</f>
        <v>21</v>
      </c>
      <c r="O45" s="170"/>
      <c r="P45" s="170"/>
    </row>
    <row r="46" spans="1:16" x14ac:dyDescent="0.15">
      <c r="A46" s="170" t="s">
        <v>64</v>
      </c>
      <c r="B46" s="170">
        <f>'実質公債費比率（分子）の構造'!K$48</f>
        <v>57</v>
      </c>
      <c r="C46" s="170"/>
      <c r="D46" s="170"/>
      <c r="E46" s="170">
        <f>'実質公債費比率（分子）の構造'!L$48</f>
        <v>95</v>
      </c>
      <c r="F46" s="170"/>
      <c r="G46" s="170"/>
      <c r="H46" s="170">
        <f>'実質公債費比率（分子）の構造'!M$48</f>
        <v>60</v>
      </c>
      <c r="I46" s="170"/>
      <c r="J46" s="170"/>
      <c r="K46" s="170">
        <f>'実質公債費比率（分子）の構造'!N$48</f>
        <v>64</v>
      </c>
      <c r="L46" s="170"/>
      <c r="M46" s="170"/>
      <c r="N46" s="170">
        <f>'実質公債費比率（分子）の構造'!O$48</f>
        <v>60</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5571</v>
      </c>
      <c r="C49" s="170"/>
      <c r="D49" s="170"/>
      <c r="E49" s="170">
        <f>'実質公債費比率（分子）の構造'!L$45</f>
        <v>5068</v>
      </c>
      <c r="F49" s="170"/>
      <c r="G49" s="170"/>
      <c r="H49" s="170">
        <f>'実質公債費比率（分子）の構造'!M$45</f>
        <v>4744</v>
      </c>
      <c r="I49" s="170"/>
      <c r="J49" s="170"/>
      <c r="K49" s="170">
        <f>'実質公債費比率（分子）の構造'!N$45</f>
        <v>4764</v>
      </c>
      <c r="L49" s="170"/>
      <c r="M49" s="170"/>
      <c r="N49" s="170">
        <f>'実質公債費比率（分子）の構造'!O$45</f>
        <v>4715</v>
      </c>
      <c r="O49" s="170"/>
      <c r="P49" s="170"/>
    </row>
    <row r="50" spans="1:16" x14ac:dyDescent="0.15">
      <c r="A50" s="170" t="s">
        <v>67</v>
      </c>
      <c r="B50" s="170" t="e">
        <f>NA()</f>
        <v>#N/A</v>
      </c>
      <c r="C50" s="170">
        <f>IF(ISNUMBER('実質公債費比率（分子）の構造'!K$53),'実質公債費比率（分子）の構造'!K$53,NA())</f>
        <v>837</v>
      </c>
      <c r="D50" s="170" t="e">
        <f>NA()</f>
        <v>#N/A</v>
      </c>
      <c r="E50" s="170" t="e">
        <f>NA()</f>
        <v>#N/A</v>
      </c>
      <c r="F50" s="170">
        <f>IF(ISNUMBER('実質公債費比率（分子）の構造'!L$53),'実質公債費比率（分子）の構造'!L$53,NA())</f>
        <v>804</v>
      </c>
      <c r="G50" s="170" t="e">
        <f>NA()</f>
        <v>#N/A</v>
      </c>
      <c r="H50" s="170" t="e">
        <f>NA()</f>
        <v>#N/A</v>
      </c>
      <c r="I50" s="170">
        <f>IF(ISNUMBER('実質公債費比率（分子）の構造'!M$53),'実質公債費比率（分子）の構造'!M$53,NA())</f>
        <v>964</v>
      </c>
      <c r="J50" s="170" t="e">
        <f>NA()</f>
        <v>#N/A</v>
      </c>
      <c r="K50" s="170" t="e">
        <f>NA()</f>
        <v>#N/A</v>
      </c>
      <c r="L50" s="170">
        <f>IF(ISNUMBER('実質公債費比率（分子）の構造'!N$53),'実質公債費比率（分子）の構造'!N$53,NA())</f>
        <v>1053</v>
      </c>
      <c r="M50" s="170" t="e">
        <f>NA()</f>
        <v>#N/A</v>
      </c>
      <c r="N50" s="170" t="e">
        <f>NA()</f>
        <v>#N/A</v>
      </c>
      <c r="O50" s="170">
        <f>IF(ISNUMBER('実質公債費比率（分子）の構造'!O$53),'実質公債費比率（分子）の構造'!O$53,NA())</f>
        <v>1045</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38637</v>
      </c>
      <c r="E56" s="169"/>
      <c r="F56" s="169"/>
      <c r="G56" s="169">
        <f>'将来負担比率（分子）の構造'!J$52</f>
        <v>38052</v>
      </c>
      <c r="H56" s="169"/>
      <c r="I56" s="169"/>
      <c r="J56" s="169">
        <f>'将来負担比率（分子）の構造'!K$52</f>
        <v>37667</v>
      </c>
      <c r="K56" s="169"/>
      <c r="L56" s="169"/>
      <c r="M56" s="169">
        <f>'将来負担比率（分子）の構造'!L$52</f>
        <v>35516</v>
      </c>
      <c r="N56" s="169"/>
      <c r="O56" s="169"/>
      <c r="P56" s="169">
        <f>'将来負担比率（分子）の構造'!M$52</f>
        <v>33018</v>
      </c>
    </row>
    <row r="57" spans="1:16" x14ac:dyDescent="0.15">
      <c r="A57" s="169" t="s">
        <v>42</v>
      </c>
      <c r="B57" s="169"/>
      <c r="C57" s="169"/>
      <c r="D57" s="169">
        <f>'将来負担比率（分子）の構造'!I$51</f>
        <v>7437</v>
      </c>
      <c r="E57" s="169"/>
      <c r="F57" s="169"/>
      <c r="G57" s="169">
        <f>'将来負担比率（分子）の構造'!J$51</f>
        <v>6574</v>
      </c>
      <c r="H57" s="169"/>
      <c r="I57" s="169"/>
      <c r="J57" s="169">
        <f>'将来負担比率（分子）の構造'!K$51</f>
        <v>5844</v>
      </c>
      <c r="K57" s="169"/>
      <c r="L57" s="169"/>
      <c r="M57" s="169">
        <f>'将来負担比率（分子）の構造'!L$51</f>
        <v>5690</v>
      </c>
      <c r="N57" s="169"/>
      <c r="O57" s="169"/>
      <c r="P57" s="169">
        <f>'将来負担比率（分子）の構造'!M$51</f>
        <v>5346</v>
      </c>
    </row>
    <row r="58" spans="1:16" x14ac:dyDescent="0.15">
      <c r="A58" s="169" t="s">
        <v>41</v>
      </c>
      <c r="B58" s="169"/>
      <c r="C58" s="169"/>
      <c r="D58" s="169">
        <f>'将来負担比率（分子）の構造'!I$50</f>
        <v>9625</v>
      </c>
      <c r="E58" s="169"/>
      <c r="F58" s="169"/>
      <c r="G58" s="169">
        <f>'将来負担比率（分子）の構造'!J$50</f>
        <v>11416</v>
      </c>
      <c r="H58" s="169"/>
      <c r="I58" s="169"/>
      <c r="J58" s="169">
        <f>'将来負担比率（分子）の構造'!K$50</f>
        <v>13777</v>
      </c>
      <c r="K58" s="169"/>
      <c r="L58" s="169"/>
      <c r="M58" s="169">
        <f>'将来負担比率（分子）の構造'!L$50</f>
        <v>16390</v>
      </c>
      <c r="N58" s="169"/>
      <c r="O58" s="169"/>
      <c r="P58" s="169">
        <f>'将来負担比率（分子）の構造'!M$50</f>
        <v>17285</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6733</v>
      </c>
      <c r="C62" s="169"/>
      <c r="D62" s="169"/>
      <c r="E62" s="169">
        <f>'将来負担比率（分子）の構造'!J$45</f>
        <v>6644</v>
      </c>
      <c r="F62" s="169"/>
      <c r="G62" s="169"/>
      <c r="H62" s="169">
        <f>'将来負担比率（分子）の構造'!K$45</f>
        <v>6672</v>
      </c>
      <c r="I62" s="169"/>
      <c r="J62" s="169"/>
      <c r="K62" s="169">
        <f>'将来負担比率（分子）の構造'!L$45</f>
        <v>6591</v>
      </c>
      <c r="L62" s="169"/>
      <c r="M62" s="169"/>
      <c r="N62" s="169">
        <f>'将来負担比率（分子）の構造'!M$45</f>
        <v>6770</v>
      </c>
      <c r="O62" s="169"/>
      <c r="P62" s="169"/>
    </row>
    <row r="63" spans="1:16" x14ac:dyDescent="0.15">
      <c r="A63" s="169" t="s">
        <v>34</v>
      </c>
      <c r="B63" s="169">
        <f>'将来負担比率（分子）の構造'!I$44</f>
        <v>414</v>
      </c>
      <c r="C63" s="169"/>
      <c r="D63" s="169"/>
      <c r="E63" s="169">
        <f>'将来負担比率（分子）の構造'!J$44</f>
        <v>318</v>
      </c>
      <c r="F63" s="169"/>
      <c r="G63" s="169"/>
      <c r="H63" s="169">
        <f>'将来負担比率（分子）の構造'!K$44</f>
        <v>259</v>
      </c>
      <c r="I63" s="169"/>
      <c r="J63" s="169"/>
      <c r="K63" s="169">
        <f>'将来負担比率（分子）の構造'!L$44</f>
        <v>225</v>
      </c>
      <c r="L63" s="169"/>
      <c r="M63" s="169"/>
      <c r="N63" s="169">
        <f>'将来負担比率（分子）の構造'!M$44</f>
        <v>199</v>
      </c>
      <c r="O63" s="169"/>
      <c r="P63" s="169"/>
    </row>
    <row r="64" spans="1:16" x14ac:dyDescent="0.15">
      <c r="A64" s="169" t="s">
        <v>33</v>
      </c>
      <c r="B64" s="169">
        <f>'将来負担比率（分子）の構造'!I$43</f>
        <v>1070</v>
      </c>
      <c r="C64" s="169"/>
      <c r="D64" s="169"/>
      <c r="E64" s="169">
        <f>'将来負担比率（分子）の構造'!J$43</f>
        <v>881</v>
      </c>
      <c r="F64" s="169"/>
      <c r="G64" s="169"/>
      <c r="H64" s="169">
        <f>'将来負担比率（分子）の構造'!K$43</f>
        <v>653</v>
      </c>
      <c r="I64" s="169"/>
      <c r="J64" s="169"/>
      <c r="K64" s="169">
        <f>'将来負担比率（分子）の構造'!L$43</f>
        <v>727</v>
      </c>
      <c r="L64" s="169"/>
      <c r="M64" s="169"/>
      <c r="N64" s="169">
        <f>'将来負担比率（分子）の構造'!M$43</f>
        <v>716</v>
      </c>
      <c r="O64" s="169"/>
      <c r="P64" s="169"/>
    </row>
    <row r="65" spans="1:16" x14ac:dyDescent="0.15">
      <c r="A65" s="169" t="s">
        <v>32</v>
      </c>
      <c r="B65" s="169">
        <f>'将来負担比率（分子）の構造'!I$42</f>
        <v>245</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f>'将来負担比率（分子）の構造'!M$42</f>
        <v>508</v>
      </c>
      <c r="O65" s="169"/>
      <c r="P65" s="169"/>
    </row>
    <row r="66" spans="1:16" x14ac:dyDescent="0.15">
      <c r="A66" s="169" t="s">
        <v>31</v>
      </c>
      <c r="B66" s="169">
        <f>'将来負担比率（分子）の構造'!I$41</f>
        <v>54806</v>
      </c>
      <c r="C66" s="169"/>
      <c r="D66" s="169"/>
      <c r="E66" s="169">
        <f>'将来負担比率（分子）の構造'!J$41</f>
        <v>55268</v>
      </c>
      <c r="F66" s="169"/>
      <c r="G66" s="169"/>
      <c r="H66" s="169">
        <f>'将来負担比率（分子）の構造'!K$41</f>
        <v>53052</v>
      </c>
      <c r="I66" s="169"/>
      <c r="J66" s="169"/>
      <c r="K66" s="169">
        <f>'将来負担比率（分子）の構造'!L$41</f>
        <v>49505</v>
      </c>
      <c r="L66" s="169"/>
      <c r="M66" s="169"/>
      <c r="N66" s="169">
        <f>'将来負担比率（分子）の構造'!M$41</f>
        <v>45630</v>
      </c>
      <c r="O66" s="169"/>
      <c r="P66" s="169"/>
    </row>
    <row r="67" spans="1:16" x14ac:dyDescent="0.15">
      <c r="A67" s="169" t="s">
        <v>71</v>
      </c>
      <c r="B67" s="169" t="e">
        <f>NA()</f>
        <v>#N/A</v>
      </c>
      <c r="C67" s="169">
        <f>IF(ISNUMBER('将来負担比率（分子）の構造'!I$53), IF('将来負担比率（分子）の構造'!I$53 &lt; 0, 0, '将来負担比率（分子）の構造'!I$53), NA())</f>
        <v>7571</v>
      </c>
      <c r="D67" s="169" t="e">
        <f>NA()</f>
        <v>#N/A</v>
      </c>
      <c r="E67" s="169" t="e">
        <f>NA()</f>
        <v>#N/A</v>
      </c>
      <c r="F67" s="169">
        <f>IF(ISNUMBER('将来負担比率（分子）の構造'!J$53), IF('将来負担比率（分子）の構造'!J$53 &lt; 0, 0, '将来負担比率（分子）の構造'!J$53), NA())</f>
        <v>7069</v>
      </c>
      <c r="G67" s="169" t="e">
        <f>NA()</f>
        <v>#N/A</v>
      </c>
      <c r="H67" s="169" t="e">
        <f>NA()</f>
        <v>#N/A</v>
      </c>
      <c r="I67" s="169">
        <f>IF(ISNUMBER('将来負担比率（分子）の構造'!K$53), IF('将来負担比率（分子）の構造'!K$53 &lt; 0, 0, '将来負担比率（分子）の構造'!K$53), NA())</f>
        <v>3347</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3913</v>
      </c>
      <c r="C72" s="173">
        <f>基金残高に係る経年分析!G55</f>
        <v>4432</v>
      </c>
      <c r="D72" s="173">
        <f>基金残高に係る経年分析!H55</f>
        <v>4238</v>
      </c>
    </row>
    <row r="73" spans="1:16" x14ac:dyDescent="0.15">
      <c r="A73" s="172" t="s">
        <v>74</v>
      </c>
      <c r="B73" s="173" t="str">
        <f>基金残高に係る経年分析!F56</f>
        <v>-</v>
      </c>
      <c r="C73" s="173" t="str">
        <f>基金残高に係る経年分析!G56</f>
        <v>-</v>
      </c>
      <c r="D73" s="173" t="str">
        <f>基金残高に係る経年分析!H56</f>
        <v>-</v>
      </c>
    </row>
    <row r="74" spans="1:16" x14ac:dyDescent="0.15">
      <c r="A74" s="172" t="s">
        <v>75</v>
      </c>
      <c r="B74" s="173">
        <f>基金残高に係る経年分析!F57</f>
        <v>8152</v>
      </c>
      <c r="C74" s="173">
        <f>基金残高に係る経年分析!G57</f>
        <v>10274</v>
      </c>
      <c r="D74" s="173">
        <f>基金残高に係る経年分析!H57</f>
        <v>11470</v>
      </c>
    </row>
  </sheetData>
  <sheetProtection algorithmName="SHA-512" hashValue="hrKRrNExMQUrAbI+BcOK84cgoAbkBJ+3GcwHOddeTZ+yDSgrnONhssmNhLlCEuThgobf2YVAgQHQN2N6IQ8uhg==" saltValue="ak5t8N/baE6qS+7pf2xZ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北原　吏紗</cp:lastModifiedBy>
  <cp:lastPrinted>2025-03-18T04:42:44Z</cp:lastPrinted>
  <dcterms:created xsi:type="dcterms:W3CDTF">2025-02-19T01:55:18Z</dcterms:created>
  <dcterms:modified xsi:type="dcterms:W3CDTF">2025-03-21T07:14:20Z</dcterms:modified>
  <cp:category/>
</cp:coreProperties>
</file>