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E6939935-9E86-4DA8-9D1C-ACFCC66D8D58}"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s="1"/>
  <c r="DG42" i="10"/>
  <c r="CQ42" i="10"/>
  <c r="CO42" i="10"/>
  <c r="BY42" i="10"/>
  <c r="BW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s="1"/>
  <c r="DG37" i="10"/>
  <c r="CQ37" i="10"/>
  <c r="CO37" i="10"/>
  <c r="BY37" i="10"/>
  <c r="BE37" i="10"/>
  <c r="AM37" i="10"/>
  <c r="W37" i="10"/>
  <c r="E37" i="10"/>
  <c r="C37" i="10"/>
  <c r="DG36" i="10"/>
  <c r="CQ36" i="10"/>
  <c r="BY36" i="10"/>
  <c r="BE36" i="10"/>
  <c r="AM36" i="10"/>
  <c r="W36" i="10"/>
  <c r="E36" i="10"/>
  <c r="C36" i="10"/>
  <c r="DG35" i="10"/>
  <c r="CQ35" i="10"/>
  <c r="BY35" i="10"/>
  <c r="BE35" i="10"/>
  <c r="AM35" i="10"/>
  <c r="W35" i="10"/>
  <c r="E35" i="10"/>
  <c r="C35" i="10"/>
  <c r="DG34" i="10"/>
  <c r="CQ34" i="10"/>
  <c r="BY34" i="10"/>
  <c r="BE34" i="10"/>
  <c r="AO34" i="10"/>
  <c r="W34" i="10"/>
  <c r="E34" i="10"/>
  <c r="C34" i="10"/>
  <c r="AM34" i="10" l="1"/>
  <c r="BW34" i="10" s="1"/>
  <c r="BW35" i="10" s="1"/>
  <c r="BW36" i="10" s="1"/>
  <c r="BW37" i="10" s="1"/>
  <c r="BW38" i="10" s="1"/>
  <c r="BW39" i="10" s="1"/>
  <c r="BW40" i="10" s="1"/>
  <c r="BW41" i="10" s="1"/>
  <c r="U34" i="10"/>
  <c r="U35" i="10" s="1"/>
  <c r="U36" i="10" s="1"/>
  <c r="U37" i="10" s="1"/>
  <c r="CO34" i="10" l="1"/>
  <c r="CO35" i="10" s="1"/>
  <c r="CO36" i="10" s="1"/>
</calcChain>
</file>

<file path=xl/sharedStrings.xml><?xml version="1.0" encoding="utf-8"?>
<sst xmlns="http://schemas.openxmlformats.org/spreadsheetml/2006/main" count="1116" uniqueCount="539">
  <si>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</si>
  <si>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</si>
  <si>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</si>
  <si>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</si>
  <si>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</si>
  <si>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</si>
  <si>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</si>
  <si>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</si>
  <si>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</si>
  <si>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</si>
  <si>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</si>
  <si>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</si>
  <si>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</si>
  <si>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</si>
  <si>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</si>
  <si>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</si>
  <si>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</si>
  <si>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</si>
  <si>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</si>
  <si>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</si>
  <si>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</si>
  <si>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</si>
  <si>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</si>
  <si>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</si>
  <si>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</si>
  <si>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t>
    </rPh>
    <rPh sb="15" eb="18">
      <t>シチョウソン</t>
    </rPh>
    <rPh sb="18" eb="19">
      <t>ミン</t>
    </rPh>
    <rPh sb="19" eb="25">
      <t>コウツウサイ</t>
    </rPh>
    <rPh sb="25" eb="27">
      <t>ジギョウ</t>
    </rPh>
    <rPh sb="27" eb="29">
      <t>トクベツ</t>
    </rPh>
    <rPh sb="29" eb="31">
      <t>カイケイ</t>
    </rPh>
    <phoneticPr fontId="33"/>
  </si>
  <si>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</si>
  <si>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</si>
  <si>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</si>
  <si>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</si>
  <si>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</si>
  <si>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</si>
  <si>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</si>
  <si>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</si>
  <si>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</si>
  <si>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</si>
  <si>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</si>
  <si>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</si>
  <si>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</si>
  <si>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</si>
  <si>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</si>
  <si>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</si>
  <si>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</si>
  <si>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</si>
  <si>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</si>
  <si>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</si>
  <si>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</si>
  <si>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</si>
  <si>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</si>
  <si>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</si>
  <si>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</si>
  <si>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</si>
  <si>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</si>
  <si>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</si>
  <si>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</si>
  <si>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</si>
  <si>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</si>
  <si>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</si>
  <si>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</si>
  <si>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</si>
  <si>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将来負担比率（分子）の構造</t>
  </si>
  <si>
    <t>　　都市計画税</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</si>
  <si>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</si>
  <si>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</si>
  <si>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</si>
  <si>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駐車場事業特別会計</t>
  </si>
  <si>
    <t>満期一括償還地方債に係る実質償還額又は理論償還額のいずれか少ない額(C)</t>
  </si>
  <si>
    <t>5.6</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</si>
  <si>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</si>
  <si>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</si>
  <si>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</si>
  <si>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</si>
  <si>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</si>
  <si>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</si>
  <si>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</si>
  <si>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</si>
  <si>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東京都市町村議会議員公務災害補償等組合</t>
    <rPh sb="0" eb="2">
      <t>トウキョウ</t>
    </rPh>
    <rPh sb="2" eb="3">
      <t>ト</t>
    </rPh>
    <rPh sb="3" eb="8">
      <t>シチョウソ</t>
    </rPh>
    <rPh sb="8" eb="10">
      <t>ギイン</t>
    </rPh>
    <rPh sb="10" eb="12">
      <t>コウム</t>
    </rPh>
    <rPh sb="12" eb="14">
      <t>サイガイ</t>
    </rPh>
    <rPh sb="14" eb="16">
      <t>ホショウ</t>
    </rPh>
    <rPh sb="16" eb="17">
      <t>トウ</t>
    </rPh>
    <rPh sb="17" eb="19">
      <t>クミアイ</t>
    </rPh>
    <phoneticPr fontId="33"/>
  </si>
  <si>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</si>
  <si>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</si>
  <si>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</si>
  <si>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</si>
  <si>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</si>
  <si>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</si>
  <si>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</si>
  <si>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</si>
  <si>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</si>
  <si>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</si>
  <si>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</si>
  <si>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</si>
  <si>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</si>
  <si>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</si>
  <si>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</si>
  <si>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</si>
  <si>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</si>
  <si>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</si>
  <si>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</si>
  <si>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</si>
  <si>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</si>
  <si>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</si>
  <si>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</si>
  <si>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</si>
  <si>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</si>
  <si>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</si>
  <si>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</si>
  <si>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</si>
  <si>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</si>
  <si>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</si>
  <si>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</si>
  <si>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</si>
  <si>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</si>
  <si>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</si>
  <si>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</si>
  <si>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</si>
  <si>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</si>
  <si>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</si>
  <si>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</si>
  <si>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</si>
  <si>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</si>
  <si>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</si>
  <si>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</si>
  <si>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</si>
  <si>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</si>
  <si>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</si>
  <si>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</si>
  <si>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</si>
  <si>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</si>
  <si>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</si>
  <si>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</si>
  <si>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</si>
  <si>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</si>
  <si>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</si>
  <si>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</si>
  <si>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</si>
  <si>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</si>
  <si>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</si>
  <si>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</si>
  <si>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</si>
  <si>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</si>
  <si>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2-9</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</si>
  <si>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</si>
  <si>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</si>
  <si>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</si>
  <si>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東京都</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</si>
  <si>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</si>
  <si>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</si>
  <si>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</si>
  <si>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</si>
  <si>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</si>
  <si>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</si>
  <si>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</si>
  <si>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</si>
  <si>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</si>
  <si>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 0.89</t>
  </si>
  <si>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</si>
  <si>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</si>
  <si>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</si>
  <si>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</si>
  <si>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</si>
  <si>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</si>
  <si>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</si>
  <si>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</si>
  <si>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</si>
  <si>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</si>
  <si>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</si>
  <si>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</si>
  <si>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狛江市</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</si>
  <si>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</si>
  <si>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</si>
  <si>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地方交付税種地</t>
    <rPh sb="0" eb="2">
      <t>チホウ</t>
    </rPh>
    <rPh sb="2" eb="5">
      <t>コウフゼイ</t>
    </rPh>
    <rPh sb="5" eb="6">
      <t>シュ</t>
    </rPh>
    <rPh sb="6" eb="7">
      <t>チ</t>
    </rPh>
    <phoneticPr fontId="33"/>
  </si>
  <si>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</si>
  <si>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</si>
  <si>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</si>
  <si>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</si>
  <si>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</si>
  <si>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</si>
  <si>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</si>
  <si>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</si>
  <si>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</si>
  <si>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</si>
  <si>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</si>
  <si>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</si>
  <si>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</si>
  <si>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</si>
  <si>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</si>
  <si>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</si>
  <si>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</si>
  <si>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</si>
  <si>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</si>
  <si>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</si>
  <si>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</si>
  <si>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</si>
  <si>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</si>
  <si>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</si>
  <si>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</si>
  <si>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繰上償還金</t>
  </si>
  <si>
    <t>※5：産業構造の比率は、分母を就業人口総数とし、分類不能の産業を除いて算出。</t>
  </si>
  <si>
    <t>　人件費</t>
  </si>
  <si>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</si>
  <si>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</si>
  <si>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</si>
  <si>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</si>
  <si>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</si>
  <si>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</si>
  <si>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</si>
  <si>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</si>
  <si>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</si>
  <si>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</si>
  <si>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</si>
  <si>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</si>
  <si>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</si>
  <si>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</si>
  <si>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</si>
  <si>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</si>
  <si>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</si>
  <si>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</si>
  <si>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</si>
  <si>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</si>
  <si>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</si>
  <si>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</si>
  <si>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</si>
  <si>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</si>
  <si>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</si>
  <si>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</si>
  <si>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</si>
  <si>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</si>
  <si>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-0.8</t>
  </si>
  <si>
    <t>-1.0</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</si>
  <si>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</si>
  <si>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</si>
  <si>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</si>
  <si>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</si>
  <si>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</si>
  <si>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</si>
  <si>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</si>
  <si>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</si>
  <si>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</si>
  <si>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</si>
  <si>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</si>
  <si>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</si>
  <si>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</si>
  <si>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</si>
  <si>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</si>
  <si>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</si>
  <si>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</si>
  <si>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</si>
  <si>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</si>
  <si>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</si>
  <si>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</si>
  <si>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</si>
  <si>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</si>
  <si>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</si>
  <si>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</si>
  <si>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</si>
  <si>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</si>
  <si>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</si>
  <si>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</si>
  <si>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</si>
  <si>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</si>
  <si>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</si>
  <si>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</si>
  <si>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</si>
  <si>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</si>
  <si>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</si>
  <si>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</si>
  <si>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</si>
  <si>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</si>
  <si>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</si>
  <si>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</si>
  <si>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</si>
  <si>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</si>
  <si>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</si>
  <si>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</si>
  <si>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</si>
  <si>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</si>
  <si>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</si>
  <si>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</si>
  <si>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</si>
  <si>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</si>
  <si>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東京都狛江市</t>
  </si>
  <si>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</si>
  <si>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</si>
  <si>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</si>
  <si>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</si>
  <si>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</si>
  <si>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</si>
  <si>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</si>
  <si>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</si>
  <si>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</si>
  <si>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</si>
  <si>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</si>
  <si>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</si>
  <si>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</si>
  <si>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</si>
  <si>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東京都市町村職員退職手当組合</t>
    <rPh sb="0" eb="3">
      <t>トウキョウト</t>
    </rPh>
    <rPh sb="3" eb="6">
      <t>シチョウソン</t>
    </rPh>
    <rPh sb="6" eb="8">
      <t>ショクイン</t>
    </rPh>
    <rPh sb="8" eb="10">
      <t>タイショク</t>
    </rPh>
    <rPh sb="10" eb="12">
      <t>テアテ</t>
    </rPh>
    <rPh sb="12" eb="14">
      <t>クミアイ</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</si>
  <si>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</si>
  <si>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</si>
  <si>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</si>
  <si>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</si>
  <si>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</si>
  <si>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</si>
  <si>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</si>
  <si>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</si>
  <si>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</si>
  <si>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</si>
  <si>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</si>
  <si>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</si>
  <si>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</si>
  <si>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</si>
  <si>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</si>
  <si>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</si>
  <si>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</si>
  <si>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</si>
  <si>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</si>
  <si>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</si>
  <si>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</si>
  <si>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</si>
  <si>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</si>
  <si>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</si>
  <si>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</si>
  <si>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</si>
  <si>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</si>
  <si>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</si>
  <si>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</si>
  <si>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</si>
  <si>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</si>
  <si>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</si>
  <si>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</si>
  <si>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</si>
  <si>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</si>
  <si>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</si>
  <si>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</si>
  <si>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</si>
  <si>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</si>
  <si>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</si>
  <si>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</si>
  <si>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</si>
  <si>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</si>
  <si>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</si>
  <si>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</si>
  <si>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</si>
  <si>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</si>
  <si>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</si>
  <si>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</si>
  <si>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</si>
  <si>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</si>
  <si>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</si>
  <si>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</si>
  <si>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</si>
  <si>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</si>
  <si>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</si>
  <si>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</si>
  <si>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</si>
  <si>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</si>
  <si>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</si>
  <si>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</si>
  <si>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</si>
  <si>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</si>
  <si>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</si>
  <si>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</si>
  <si>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</si>
  <si>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</si>
  <si>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</si>
  <si>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</si>
  <si>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</si>
  <si>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</si>
  <si>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</si>
  <si>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</si>
  <si>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</si>
  <si>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</si>
  <si>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</si>
  <si>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</si>
  <si>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</si>
  <si>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</si>
  <si>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</si>
  <si>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</si>
  <si>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</si>
  <si>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</si>
  <si>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</si>
  <si>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</si>
  <si>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</si>
  <si>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</si>
  <si>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</si>
  <si>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</si>
  <si>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</si>
  <si>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</si>
  <si>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</si>
  <si>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</si>
  <si>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</si>
  <si>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</si>
  <si>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</si>
  <si>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</si>
  <si>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公共施設整備基金</t>
  </si>
  <si>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</si>
  <si>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</si>
  <si>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</si>
  <si>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</si>
  <si>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</si>
  <si>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</si>
  <si>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</si>
  <si>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</si>
  <si>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東京市町村総合事務組合（一般会計）</t>
    <rPh sb="0" eb="2">
      <t>トウキョウ</t>
    </rPh>
    <rPh sb="2" eb="7">
      <t>シチョウソ</t>
    </rPh>
    <rPh sb="7" eb="9">
      <t>ジム</t>
    </rPh>
    <rPh sb="9" eb="11">
      <t>クミアイ</t>
    </rPh>
    <rPh sb="12" eb="16">
      <t>イッパ</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</si>
  <si>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</si>
  <si>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</si>
  <si>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</si>
  <si>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</si>
  <si>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</si>
  <si>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</si>
  <si>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</si>
  <si>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</si>
  <si>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</si>
  <si>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</si>
  <si>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</si>
  <si>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</si>
  <si>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</si>
  <si>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</si>
  <si>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</si>
  <si>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</si>
  <si>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</si>
  <si>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</si>
  <si>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</si>
  <si>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</si>
  <si>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</si>
  <si>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</si>
  <si>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</si>
  <si>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</si>
  <si>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</si>
  <si>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</si>
  <si>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</si>
  <si>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</si>
  <si>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</si>
  <si>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</si>
  <si>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</si>
  <si>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</si>
  <si>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</si>
  <si>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</si>
  <si>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</si>
  <si>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</si>
  <si>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</si>
  <si>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</si>
  <si>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</si>
  <si>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</si>
  <si>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</si>
  <si>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</si>
  <si>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</si>
  <si>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</si>
  <si>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</si>
  <si>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</si>
  <si>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</si>
  <si>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</si>
  <si>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</si>
  <si>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</si>
  <si>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</si>
  <si>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</si>
  <si>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</si>
  <si>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</si>
  <si>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</si>
  <si>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</si>
  <si>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</si>
  <si>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</si>
  <si>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</si>
  <si>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</si>
  <si>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</si>
  <si>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</si>
  <si>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</si>
  <si>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</si>
  <si>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</si>
  <si>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</si>
  <si>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</si>
  <si>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</si>
  <si>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</si>
  <si>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</si>
  <si>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</si>
  <si>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</si>
  <si>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</si>
  <si>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</si>
  <si>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</si>
  <si>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</si>
  <si>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</si>
  <si>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</si>
  <si>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</si>
  <si>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</si>
  <si>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</si>
  <si>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</si>
  <si>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</si>
  <si>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</si>
  <si>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</si>
  <si>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</si>
  <si>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</si>
  <si>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</si>
  <si>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</si>
  <si>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</si>
  <si>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</si>
  <si>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</si>
  <si>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</si>
  <si>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</si>
  <si>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</si>
  <si>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</si>
  <si>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</si>
  <si>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</si>
  <si>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</si>
  <si>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</si>
  <si>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</si>
  <si>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</si>
  <si>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</si>
  <si>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</si>
  <si>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</si>
  <si>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</si>
  <si>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</si>
  <si>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</si>
  <si>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</si>
  <si>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</si>
  <si>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</si>
  <si>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</si>
  <si>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</si>
  <si>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</si>
  <si>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</si>
  <si>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</si>
  <si>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</si>
  <si>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</si>
  <si>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</si>
  <si>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</si>
  <si>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</si>
  <si>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</si>
  <si>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</si>
  <si>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0.09</t>
  </si>
  <si>
    <t>▲ 1.62</t>
  </si>
  <si>
    <t>その他会計（赤字）</t>
  </si>
  <si>
    <t>〇</t>
  </si>
  <si>
    <t>狛江市土地開発公社</t>
    <rPh sb="0" eb="3">
      <t>コマエシ</t>
    </rPh>
    <rPh sb="3" eb="9">
      <t>トチカイハツ</t>
    </rPh>
    <phoneticPr fontId="5"/>
  </si>
  <si>
    <t>東京たま広域資源循環組合</t>
    <rPh sb="0" eb="2">
      <t>トウキョウ</t>
    </rPh>
    <rPh sb="4" eb="6">
      <t>コウイキ</t>
    </rPh>
    <rPh sb="6" eb="10">
      <t>シゲン</t>
    </rPh>
    <rPh sb="10" eb="12">
      <t>クミアイ</t>
    </rPh>
    <phoneticPr fontId="33"/>
  </si>
  <si>
    <t>東京都後期高齢者医療広域連合（一般会計）</t>
    <rPh sb="0" eb="3">
      <t>トウキョウト</t>
    </rPh>
    <rPh sb="3" eb="5">
      <t>コウキ</t>
    </rPh>
    <rPh sb="5" eb="8">
      <t>コウレイシャ</t>
    </rPh>
    <rPh sb="8" eb="10">
      <t>イリョウ</t>
    </rPh>
    <rPh sb="10" eb="12">
      <t>コウイキ</t>
    </rPh>
    <rPh sb="12" eb="14">
      <t>レンゴウ</t>
    </rPh>
    <rPh sb="15" eb="19">
      <t>イッパ</t>
    </rPh>
    <phoneticPr fontId="33"/>
  </si>
  <si>
    <t>東京都後期高齢者医療広域連合（後期高齢者医療特別会計）</t>
    <rPh sb="0" eb="3">
      <t>トウキョウト</t>
    </rPh>
    <rPh sb="3" eb="8">
      <t>コウキコウ</t>
    </rPh>
    <rPh sb="8" eb="12">
      <t>イリョウ</t>
    </rPh>
    <rPh sb="12" eb="14">
      <t>レンゴウ</t>
    </rPh>
    <rPh sb="15" eb="17">
      <t>コウキ</t>
    </rPh>
    <rPh sb="17" eb="20">
      <t>コウレイシャ</t>
    </rPh>
    <rPh sb="20" eb="22">
      <t>イリョウ</t>
    </rPh>
    <rPh sb="22" eb="24">
      <t>トクベツ</t>
    </rPh>
    <rPh sb="24" eb="26">
      <t>カイケイ</t>
    </rPh>
    <phoneticPr fontId="33"/>
  </si>
  <si>
    <t>多摩川衛生組合</t>
    <rPh sb="0" eb="3">
      <t>タマガワ</t>
    </rPh>
    <rPh sb="3" eb="5">
      <t>エイセイ</t>
    </rPh>
    <rPh sb="5" eb="7">
      <t>クミアイ</t>
    </rPh>
    <phoneticPr fontId="33"/>
  </si>
  <si>
    <t>狛江市文化振興事業団</t>
    <rPh sb="0" eb="3">
      <t>コマエシ</t>
    </rPh>
    <rPh sb="3" eb="7">
      <t>ブンカ</t>
    </rPh>
    <rPh sb="7" eb="10">
      <t>ジギョウダン</t>
    </rPh>
    <phoneticPr fontId="33"/>
  </si>
  <si>
    <t>狛江まちみらいラボ</t>
    <rPh sb="0" eb="2">
      <t>コマエ</t>
    </rPh>
    <phoneticPr fontId="5"/>
  </si>
  <si>
    <t>公共施設修繕基金</t>
  </si>
  <si>
    <t>都市計画事業基金</t>
  </si>
  <si>
    <t>清掃施設整備基金</t>
  </si>
  <si>
    <t>緑化基金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</si>
</sst>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5BFD-4D6E-A3D6-BCBCD3489E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26394</c:v>
                </c:pt>
                <c:pt idx="1">
                  <c:v>22976</c:v>
                </c:pt>
                <c:pt idx="2">
                  <c:v>25026</c:v>
                </c:pt>
                <c:pt idx="3">
                  <c:v>26179</c:v>
                </c:pt>
                <c:pt idx="4">
                  <c:v>28015</c:v>
                </c:pt>
              </c:numCache>
            </c:numRef>
          </c:val>
          <c:smooth val="0"/>
          <c:extLst>
            <c:ext xmlns:c16="http://schemas.microsoft.com/office/drawing/2014/chart" uri="{C3380CC4-5D6E-409C-BE32-E72D297353CC}">
              <c16:uniqueId val="{00000001-5BFD-4D6E-A3D6-BCBCD3489E0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71293917815E-2"/>
              <c:y val="7.516330959768981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5.83</c:v>
                </c:pt>
                <c:pt idx="1">
                  <c:v>9.7100000000000009</c:v>
                </c:pt>
                <c:pt idx="2">
                  <c:v>13.16</c:v>
                </c:pt>
                <c:pt idx="3">
                  <c:v>11.84</c:v>
                </c:pt>
                <c:pt idx="4">
                  <c:v>10.18</c:v>
                </c:pt>
              </c:numCache>
            </c:numRef>
          </c:val>
          <c:extLst>
            <c:ext xmlns:c16="http://schemas.microsoft.com/office/drawing/2014/chart" uri="{C3380CC4-5D6E-409C-BE32-E72D297353CC}">
              <c16:uniqueId val="{00000000-608E-4108-900D-393728B0EF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12.02</c:v>
                </c:pt>
                <c:pt idx="1">
                  <c:v>10.8</c:v>
                </c:pt>
                <c:pt idx="2">
                  <c:v>11.43</c:v>
                </c:pt>
                <c:pt idx="3">
                  <c:v>13.02</c:v>
                </c:pt>
                <c:pt idx="4">
                  <c:v>12.69</c:v>
                </c:pt>
              </c:numCache>
            </c:numRef>
          </c:val>
          <c:extLst>
            <c:ext xmlns:c16="http://schemas.microsoft.com/office/drawing/2014/chart" uri="{C3380CC4-5D6E-409C-BE32-E72D297353CC}">
              <c16:uniqueId val="{00000001-608E-4108-900D-393728B0EF1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-0.89</c:v>
                </c:pt>
                <c:pt idx="1">
                  <c:v>3.57</c:v>
                </c:pt>
                <c:pt idx="2">
                  <c:v>5.46</c:v>
                </c:pt>
                <c:pt idx="3">
                  <c:v>-0.09</c:v>
                </c:pt>
                <c:pt idx="4">
                  <c:v>-1.62</c:v>
                </c:pt>
              </c:numCache>
            </c:numRef>
          </c:val>
          <c:smooth val="0"/>
          <c:extLst>
            <c:ext xmlns:c16="http://schemas.microsoft.com/office/drawing/2014/chart" uri="{C3380CC4-5D6E-409C-BE32-E72D297353CC}">
              <c16:uniqueId val="{00000002-608E-4108-900D-393728B0EF1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1.53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EAB-41E7-9284-63B18BBCC9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AB-41E7-9284-63B18BBCC9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AB-41E7-9284-63B18BBCC91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EAB-41E7-9284-63B18BBCC91F}"/>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EAB-41E7-9284-63B18BBCC91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0.03</c:v>
                </c:pt>
                <c:pt idx="4">
                  <c:v>#N/A</c:v>
                </c:pt>
                <c:pt idx="5">
                  <c:v>0</c:v>
                </c:pt>
                <c:pt idx="6">
                  <c:v>#N/A</c:v>
                </c:pt>
                <c:pt idx="7">
                  <c:v>0.14000000000000001</c:v>
                </c:pt>
                <c:pt idx="8">
                  <c:v>#N/A</c:v>
                </c:pt>
                <c:pt idx="9">
                  <c:v>0.01</c:v>
                </c:pt>
              </c:numCache>
            </c:numRef>
          </c:val>
          <c:extLst>
            <c:ext xmlns:c16="http://schemas.microsoft.com/office/drawing/2014/chart" uri="{C3380CC4-5D6E-409C-BE32-E72D297353CC}">
              <c16:uniqueId val="{00000005-4EAB-41E7-9284-63B18BBCC91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0.23</c:v>
                </c:pt>
                <c:pt idx="2">
                  <c:v>#N/A</c:v>
                </c:pt>
                <c:pt idx="3">
                  <c:v>0.28999999999999998</c:v>
                </c:pt>
                <c:pt idx="4">
                  <c:v>#N/A</c:v>
                </c:pt>
                <c:pt idx="5">
                  <c:v>0.54</c:v>
                </c:pt>
                <c:pt idx="6">
                  <c:v>#N/A</c:v>
                </c:pt>
                <c:pt idx="7">
                  <c:v>0.72</c:v>
                </c:pt>
                <c:pt idx="8">
                  <c:v>#N/A</c:v>
                </c:pt>
                <c:pt idx="9">
                  <c:v>0.74</c:v>
                </c:pt>
              </c:numCache>
            </c:numRef>
          </c:val>
          <c:extLst>
            <c:ext xmlns:c16="http://schemas.microsoft.com/office/drawing/2014/chart" uri="{C3380CC4-5D6E-409C-BE32-E72D297353CC}">
              <c16:uniqueId val="{00000006-4EAB-41E7-9284-63B18BBCC91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0.89</c:v>
                </c:pt>
                <c:pt idx="2">
                  <c:v>#N/A</c:v>
                </c:pt>
                <c:pt idx="3">
                  <c:v>1.5</c:v>
                </c:pt>
                <c:pt idx="4">
                  <c:v>#N/A</c:v>
                </c:pt>
                <c:pt idx="5">
                  <c:v>1.1399999999999999</c:v>
                </c:pt>
                <c:pt idx="6">
                  <c:v>#N/A</c:v>
                </c:pt>
                <c:pt idx="7">
                  <c:v>0.68</c:v>
                </c:pt>
                <c:pt idx="8">
                  <c:v>#N/A</c:v>
                </c:pt>
                <c:pt idx="9">
                  <c:v>0.93</c:v>
                </c:pt>
              </c:numCache>
            </c:numRef>
          </c:val>
          <c:extLst>
            <c:ext xmlns:c16="http://schemas.microsoft.com/office/drawing/2014/chart" uri="{C3380CC4-5D6E-409C-BE32-E72D297353CC}">
              <c16:uniqueId val="{00000007-4EAB-41E7-9284-63B18BBCC91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1.5</c:v>
                </c:pt>
                <c:pt idx="4">
                  <c:v>#N/A</c:v>
                </c:pt>
                <c:pt idx="5">
                  <c:v>1.45</c:v>
                </c:pt>
                <c:pt idx="6">
                  <c:v>#N/A</c:v>
                </c:pt>
                <c:pt idx="7">
                  <c:v>1.44</c:v>
                </c:pt>
                <c:pt idx="8">
                  <c:v>#N/A</c:v>
                </c:pt>
                <c:pt idx="9">
                  <c:v>1.47</c:v>
                </c:pt>
              </c:numCache>
            </c:numRef>
          </c:val>
          <c:extLst>
            <c:ext xmlns:c16="http://schemas.microsoft.com/office/drawing/2014/chart" uri="{C3380CC4-5D6E-409C-BE32-E72D297353CC}">
              <c16:uniqueId val="{00000008-4EAB-41E7-9284-63B18BBCC9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5.83</c:v>
                </c:pt>
                <c:pt idx="2">
                  <c:v>#N/A</c:v>
                </c:pt>
                <c:pt idx="3">
                  <c:v>9.7100000000000009</c:v>
                </c:pt>
                <c:pt idx="4">
                  <c:v>#N/A</c:v>
                </c:pt>
                <c:pt idx="5">
                  <c:v>13.16</c:v>
                </c:pt>
                <c:pt idx="6">
                  <c:v>#N/A</c:v>
                </c:pt>
                <c:pt idx="7">
                  <c:v>11.83</c:v>
                </c:pt>
                <c:pt idx="8">
                  <c:v>#N/A</c:v>
                </c:pt>
                <c:pt idx="9">
                  <c:v>10.17</c:v>
                </c:pt>
              </c:numCache>
            </c:numRef>
          </c:val>
          <c:extLst>
            <c:ext xmlns:c16="http://schemas.microsoft.com/office/drawing/2014/chart" uri="{C3380CC4-5D6E-409C-BE32-E72D297353CC}">
              <c16:uniqueId val="{00000009-4EAB-41E7-9284-63B18BBCC91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1791</c:v>
                </c:pt>
                <c:pt idx="5">
                  <c:v>1606</c:v>
                </c:pt>
                <c:pt idx="8">
                  <c:v>1599</c:v>
                </c:pt>
                <c:pt idx="11">
                  <c:v>1596</c:v>
                </c:pt>
                <c:pt idx="14">
                  <c:v>1555</c:v>
                </c:pt>
              </c:numCache>
            </c:numRef>
          </c:val>
          <c:extLst>
            <c:ext xmlns:c16="http://schemas.microsoft.com/office/drawing/2014/chart" uri="{C3380CC4-5D6E-409C-BE32-E72D297353CC}">
              <c16:uniqueId val="{00000000-33FB-48CB-8EF8-D976B3C493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FB-48CB-8EF8-D976B3C493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34</c:v>
                </c:pt>
                <c:pt idx="3">
                  <c:v>33</c:v>
                </c:pt>
                <c:pt idx="6">
                  <c:v>24</c:v>
                </c:pt>
                <c:pt idx="9">
                  <c:v>5</c:v>
                </c:pt>
                <c:pt idx="12">
                  <c:v>3</c:v>
                </c:pt>
              </c:numCache>
            </c:numRef>
          </c:val>
          <c:extLst>
            <c:ext xmlns:c16="http://schemas.microsoft.com/office/drawing/2014/chart" uri="{C3380CC4-5D6E-409C-BE32-E72D297353CC}">
              <c16:uniqueId val="{00000002-33FB-48CB-8EF8-D976B3C493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FB-48CB-8EF8-D976B3C493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216</c:v>
                </c:pt>
                <c:pt idx="3">
                  <c:v>83</c:v>
                </c:pt>
                <c:pt idx="6">
                  <c:v>88</c:v>
                </c:pt>
                <c:pt idx="9">
                  <c:v>87</c:v>
                </c:pt>
                <c:pt idx="12">
                  <c:v>93</c:v>
                </c:pt>
              </c:numCache>
            </c:numRef>
          </c:val>
          <c:extLst>
            <c:ext xmlns:c16="http://schemas.microsoft.com/office/drawing/2014/chart" uri="{C3380CC4-5D6E-409C-BE32-E72D297353CC}">
              <c16:uniqueId val="{00000004-33FB-48CB-8EF8-D976B3C493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FB-48CB-8EF8-D976B3C493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FB-48CB-8EF8-D976B3C493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1797</c:v>
                </c:pt>
                <c:pt idx="3">
                  <c:v>1694</c:v>
                </c:pt>
                <c:pt idx="6">
                  <c:v>1691</c:v>
                </c:pt>
                <c:pt idx="9">
                  <c:v>1649</c:v>
                </c:pt>
                <c:pt idx="12">
                  <c:v>1555</c:v>
                </c:pt>
              </c:numCache>
            </c:numRef>
          </c:val>
          <c:extLst>
            <c:ext xmlns:c16="http://schemas.microsoft.com/office/drawing/2014/chart" uri="{C3380CC4-5D6E-409C-BE32-E72D297353CC}">
              <c16:uniqueId val="{00000007-33FB-48CB-8EF8-D976B3C493A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256</c:v>
                </c:pt>
                <c:pt idx="2">
                  <c:v>#N/A</c:v>
                </c:pt>
                <c:pt idx="3">
                  <c:v>#N/A</c:v>
                </c:pt>
                <c:pt idx="4">
                  <c:v>204</c:v>
                </c:pt>
                <c:pt idx="5">
                  <c:v>#N/A</c:v>
                </c:pt>
                <c:pt idx="6">
                  <c:v>#N/A</c:v>
                </c:pt>
                <c:pt idx="7">
                  <c:v>204</c:v>
                </c:pt>
                <c:pt idx="8">
                  <c:v>#N/A</c:v>
                </c:pt>
                <c:pt idx="9">
                  <c:v>#N/A</c:v>
                </c:pt>
                <c:pt idx="10">
                  <c:v>145</c:v>
                </c:pt>
                <c:pt idx="11">
                  <c:v>#N/A</c:v>
                </c:pt>
                <c:pt idx="12">
                  <c:v>#N/A</c:v>
                </c:pt>
                <c:pt idx="13">
                  <c:v>96</c:v>
                </c:pt>
                <c:pt idx="14">
                  <c:v>#N/A</c:v>
                </c:pt>
              </c:numCache>
            </c:numRef>
          </c:val>
          <c:smooth val="0"/>
          <c:extLst>
            <c:ext xmlns:c16="http://schemas.microsoft.com/office/drawing/2014/chart" uri="{C3380CC4-5D6E-409C-BE32-E72D297353CC}">
              <c16:uniqueId val="{00000008-33FB-48CB-8EF8-D976B3C493A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16896</c:v>
                </c:pt>
                <c:pt idx="5">
                  <c:v>16821</c:v>
                </c:pt>
                <c:pt idx="8">
                  <c:v>16862</c:v>
                </c:pt>
                <c:pt idx="11">
                  <c:v>16286</c:v>
                </c:pt>
                <c:pt idx="14">
                  <c:v>15090</c:v>
                </c:pt>
              </c:numCache>
            </c:numRef>
          </c:val>
          <c:extLst>
            <c:ext xmlns:c16="http://schemas.microsoft.com/office/drawing/2014/chart" uri="{C3380CC4-5D6E-409C-BE32-E72D297353CC}">
              <c16:uniqueId val="{00000000-EB3F-42A8-ABAA-D5FEAC0C96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3753</c:v>
                </c:pt>
                <c:pt idx="5">
                  <c:v>2978</c:v>
                </c:pt>
                <c:pt idx="8">
                  <c:v>2364</c:v>
                </c:pt>
                <c:pt idx="11">
                  <c:v>1763</c:v>
                </c:pt>
                <c:pt idx="14">
                  <c:v>2204</c:v>
                </c:pt>
              </c:numCache>
            </c:numRef>
          </c:val>
          <c:extLst>
            <c:ext xmlns:c16="http://schemas.microsoft.com/office/drawing/2014/chart" uri="{C3380CC4-5D6E-409C-BE32-E72D297353CC}">
              <c16:uniqueId val="{00000001-EB3F-42A8-ABAA-D5FEAC0C96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4915</c:v>
                </c:pt>
                <c:pt idx="5">
                  <c:v>5043</c:v>
                </c:pt>
                <c:pt idx="8">
                  <c:v>6045</c:v>
                </c:pt>
                <c:pt idx="11">
                  <c:v>7374</c:v>
                </c:pt>
                <c:pt idx="14">
                  <c:v>7855</c:v>
                </c:pt>
              </c:numCache>
            </c:numRef>
          </c:val>
          <c:extLst>
            <c:ext xmlns:c16="http://schemas.microsoft.com/office/drawing/2014/chart" uri="{C3380CC4-5D6E-409C-BE32-E72D297353CC}">
              <c16:uniqueId val="{00000002-EB3F-42A8-ABAA-D5FEAC0C96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3F-42A8-ABAA-D5FEAC0C96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3F-42A8-ABAA-D5FEAC0C96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3F-42A8-ABAA-D5FEAC0C96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4362</c:v>
                </c:pt>
                <c:pt idx="3">
                  <c:v>4342</c:v>
                </c:pt>
                <c:pt idx="6">
                  <c:v>4176</c:v>
                </c:pt>
                <c:pt idx="9">
                  <c:v>4102</c:v>
                </c:pt>
                <c:pt idx="12">
                  <c:v>4056</c:v>
                </c:pt>
              </c:numCache>
            </c:numRef>
          </c:val>
          <c:extLst>
            <c:ext xmlns:c16="http://schemas.microsoft.com/office/drawing/2014/chart" uri="{C3380CC4-5D6E-409C-BE32-E72D297353CC}">
              <c16:uniqueId val="{00000006-EB3F-42A8-ABAA-D5FEAC0C96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167</c:v>
                </c:pt>
                <c:pt idx="3">
                  <c:v>147</c:v>
                </c:pt>
                <c:pt idx="6">
                  <c:v>134</c:v>
                </c:pt>
                <c:pt idx="9">
                  <c:v>121</c:v>
                </c:pt>
                <c:pt idx="12">
                  <c:v>106</c:v>
                </c:pt>
              </c:numCache>
            </c:numRef>
          </c:val>
          <c:extLst>
            <c:ext xmlns:c16="http://schemas.microsoft.com/office/drawing/2014/chart" uri="{C3380CC4-5D6E-409C-BE32-E72D297353CC}">
              <c16:uniqueId val="{00000007-EB3F-42A8-ABAA-D5FEAC0C96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3080</c:v>
                </c:pt>
                <c:pt idx="3">
                  <c:v>2332</c:v>
                </c:pt>
                <c:pt idx="6">
                  <c:v>1808</c:v>
                </c:pt>
                <c:pt idx="9">
                  <c:v>1166</c:v>
                </c:pt>
                <c:pt idx="12">
                  <c:v>1197</c:v>
                </c:pt>
              </c:numCache>
            </c:numRef>
          </c:val>
          <c:extLst>
            <c:ext xmlns:c16="http://schemas.microsoft.com/office/drawing/2014/chart" uri="{C3380CC4-5D6E-409C-BE32-E72D297353CC}">
              <c16:uniqueId val="{00000008-EB3F-42A8-ABAA-D5FEAC0C96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53</c:v>
                </c:pt>
                <c:pt idx="3">
                  <c:v>22</c:v>
                </c:pt>
                <c:pt idx="6">
                  <c:v>1</c:v>
                </c:pt>
                <c:pt idx="9">
                  <c:v>53</c:v>
                </c:pt>
                <c:pt idx="12">
                  <c:v>387</c:v>
                </c:pt>
              </c:numCache>
            </c:numRef>
          </c:val>
          <c:extLst>
            <c:ext xmlns:c16="http://schemas.microsoft.com/office/drawing/2014/chart" uri="{C3380CC4-5D6E-409C-BE32-E72D297353CC}">
              <c16:uniqueId val="{00000009-EB3F-42A8-ABAA-D5FEAC0C96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19341</c:v>
                </c:pt>
                <c:pt idx="3">
                  <c:v>18950</c:v>
                </c:pt>
                <c:pt idx="6">
                  <c:v>18427</c:v>
                </c:pt>
                <c:pt idx="9">
                  <c:v>17806</c:v>
                </c:pt>
                <c:pt idx="12">
                  <c:v>16771</c:v>
                </c:pt>
              </c:numCache>
            </c:numRef>
          </c:val>
          <c:extLst>
            <c:ext xmlns:c16="http://schemas.microsoft.com/office/drawing/2014/chart" uri="{C3380CC4-5D6E-409C-BE32-E72D297353CC}">
              <c16:uniqueId val="{0000000A-EB3F-42A8-ABAA-D5FEAC0C96B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1439</c:v>
                </c:pt>
                <c:pt idx="2">
                  <c:v>#N/A</c:v>
                </c:pt>
                <c:pt idx="3">
                  <c:v>#N/A</c:v>
                </c:pt>
                <c:pt idx="4">
                  <c:v>952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3F-42A8-ABAA-D5FEAC0C96B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2005</c:v>
                </c:pt>
                <c:pt idx="1">
                  <c:v>2251</c:v>
                </c:pt>
                <c:pt idx="2">
                  <c:v>2228</c:v>
                </c:pt>
              </c:numCache>
            </c:numRef>
          </c:val>
          <c:extLst>
            <c:ext xmlns:c16="http://schemas.microsoft.com/office/drawing/2014/chart" uri="{C3380CC4-5D6E-409C-BE32-E72D297353CC}">
              <c16:uniqueId val="{00000000-7271-43ED-B2C1-CFE034CEDF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85</c:v>
                </c:pt>
              </c:numCache>
            </c:numRef>
          </c:val>
          <c:extLst>
            <c:ext xmlns:c16="http://schemas.microsoft.com/office/drawing/2014/chart" uri="{C3380CC4-5D6E-409C-BE32-E72D297353CC}">
              <c16:uniqueId val="{00000001-7271-43ED-B2C1-CFE034CEDF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3547</c:v>
                </c:pt>
                <c:pt idx="1">
                  <c:v>4430</c:v>
                </c:pt>
                <c:pt idx="2">
                  <c:v>5407</c:v>
                </c:pt>
              </c:numCache>
            </c:numRef>
          </c:val>
          <c:extLst>
            <c:ext xmlns:c16="http://schemas.microsoft.com/office/drawing/2014/chart" uri="{C3380CC4-5D6E-409C-BE32-E72D297353CC}">
              <c16:uniqueId val="{00000002-7271-43ED-B2C1-CFE034CEDF7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104140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85725</xdr:rowOff>
    </xdr:from>
    <xdr:to>
      <xdr:col>115</xdr:col>
      <xdr:colOff>6350</xdr:colOff>
      <xdr:row>5</xdr:row>
      <xdr:rowOff>79375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109855</xdr:rowOff>
    </xdr:from>
    <xdr:to>
      <xdr:col>114</xdr:col>
      <xdr:colOff>184150</xdr:colOff>
      <xdr:row>5</xdr:row>
      <xdr:rowOff>55245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83</xdr:col>
      <xdr:colOff>6350</xdr:colOff>
      <xdr:row>2</xdr:row>
      <xdr:rowOff>60960</xdr:rowOff>
    </xdr:from>
    <xdr:to>
      <xdr:col>95</xdr:col>
      <xdr:colOff>152400</xdr:colOff>
      <xdr:row>5</xdr:row>
      <xdr:rowOff>104140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85725</xdr:rowOff>
    </xdr:from>
    <xdr:to>
      <xdr:col>95</xdr:col>
      <xdr:colOff>133350</xdr:colOff>
      <xdr:row>5</xdr:row>
      <xdr:rowOff>79375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109855</xdr:rowOff>
    </xdr:from>
    <xdr:to>
      <xdr:col>95</xdr:col>
      <xdr:colOff>101600</xdr:colOff>
      <xdr:row>5</xdr:row>
      <xdr:rowOff>55245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5715</xdr:rowOff>
    </xdr:from>
    <xdr:to>
      <xdr:col>50</xdr:col>
      <xdr:colOff>0</xdr:colOff>
      <xdr:row>17</xdr:row>
      <xdr:rowOff>48895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36830</xdr:rowOff>
    </xdr:from>
    <xdr:to>
      <xdr:col>16</xdr:col>
      <xdr:colOff>191770</xdr:colOff>
      <xdr:row>17</xdr:row>
      <xdr:rowOff>36830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82,102
80,610
6.39
36,422,351
34,434,964
1,786,290
17,552,109
16,770,540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153035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190500</xdr:colOff>
      <xdr:row>15</xdr:row>
      <xdr:rowOff>153035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5715</xdr:rowOff>
    </xdr:from>
    <xdr:to>
      <xdr:col>58</xdr:col>
      <xdr:colOff>0</xdr:colOff>
      <xdr:row>13</xdr:row>
      <xdr:rowOff>116205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146685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159385</xdr:rowOff>
    </xdr:from>
    <xdr:to>
      <xdr:col>58</xdr:col>
      <xdr:colOff>69850</xdr:colOff>
      <xdr:row>10</xdr:row>
      <xdr:rowOff>73025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146685</xdr:rowOff>
    </xdr:from>
    <xdr:to>
      <xdr:col>58</xdr:col>
      <xdr:colOff>69850</xdr:colOff>
      <xdr:row>14</xdr:row>
      <xdr:rowOff>97790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153035</xdr:rowOff>
    </xdr:from>
    <xdr:to>
      <xdr:col>52</xdr:col>
      <xdr:colOff>69850</xdr:colOff>
      <xdr:row>7</xdr:row>
      <xdr:rowOff>153035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122555</xdr:rowOff>
    </xdr:from>
    <xdr:to>
      <xdr:col>51</xdr:col>
      <xdr:colOff>190500</xdr:colOff>
      <xdr:row>11</xdr:row>
      <xdr:rowOff>92075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122555</xdr:rowOff>
    </xdr:from>
    <xdr:to>
      <xdr:col>52</xdr:col>
      <xdr:colOff>69850</xdr:colOff>
      <xdr:row>10</xdr:row>
      <xdr:rowOff>122555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156210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159385</xdr:rowOff>
    </xdr:from>
    <xdr:to>
      <xdr:col>52</xdr:col>
      <xdr:colOff>69850</xdr:colOff>
      <xdr:row>12</xdr:row>
      <xdr:rowOff>159385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128270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08085" cy="24701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8660" y="2898775"/>
          <a:ext cx="88080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5640" cy="24892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8660" y="3142615"/>
          <a:ext cx="57556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85725</xdr:rowOff>
    </xdr:from>
    <xdr:ext cx="8722360" cy="24638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8660" y="3387725"/>
          <a:ext cx="8722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8205" cy="24955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8660" y="3632200"/>
          <a:ext cx="5958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79375</xdr:rowOff>
    </xdr:from>
    <xdr:ext cx="8143240" cy="24955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8660" y="3876675"/>
          <a:ext cx="814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159385</xdr:rowOff>
    </xdr:from>
    <xdr:ext cx="8756650" cy="40703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8660" y="4121785"/>
          <a:ext cx="8756650" cy="407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73025</xdr:rowOff>
    </xdr:from>
    <xdr:ext cx="181610" cy="24892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8660" y="4365625"/>
          <a:ext cx="1816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42545</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60960</xdr:rowOff>
    </xdr:from>
    <xdr:ext cx="1269365" cy="29527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34490" y="5179060"/>
          <a:ext cx="1269365"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47825" cy="34544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09570" y="5154930"/>
          <a:ext cx="164782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122555</xdr:rowOff>
    </xdr:from>
    <xdr:to>
      <xdr:col>35</xdr:col>
      <xdr:colOff>95250</xdr:colOff>
      <xdr:row>32</xdr:row>
      <xdr:rowOff>36830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55245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122555</xdr:rowOff>
    </xdr:from>
    <xdr:to>
      <xdr:col>42</xdr:col>
      <xdr:colOff>25400</xdr:colOff>
      <xdr:row>32</xdr:row>
      <xdr:rowOff>36830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55245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122555</xdr:rowOff>
    </xdr:from>
    <xdr:to>
      <xdr:col>49</xdr:col>
      <xdr:colOff>19050</xdr:colOff>
      <xdr:row>32</xdr:row>
      <xdr:rowOff>36830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140335</xdr:rowOff>
    </xdr:from>
    <xdr:to>
      <xdr:col>49</xdr:col>
      <xdr:colOff>19050</xdr:colOff>
      <xdr:row>33</xdr:row>
      <xdr:rowOff>55245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116205</xdr:rowOff>
    </xdr:from>
    <xdr:to>
      <xdr:col>27</xdr:col>
      <xdr:colOff>184150</xdr:colOff>
      <xdr:row>47</xdr:row>
      <xdr:rowOff>128270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57</xdr:col>
      <xdr:colOff>120650</xdr:colOff>
      <xdr:row>47</xdr:row>
      <xdr:rowOff>128270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46</xdr:col>
      <xdr:colOff>191770</xdr:colOff>
      <xdr:row>35</xdr:row>
      <xdr:rowOff>30480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191770</xdr:colOff>
      <xdr:row>47</xdr:row>
      <xdr:rowOff>67310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分母である基準財政需要額では、生活保護費の補正係数・単位費用の減（△4,542千４千円（△</a:t>
          </a:r>
          <a:r>
            <a:rPr kumimoji="1" lang="en-US" altLang="ja-JP" sz="1050">
              <a:latin typeface="ＭＳ Ｐゴシック"/>
              <a:ea typeface="ＭＳ Ｐゴシック"/>
            </a:rPr>
            <a:t>6.0</a:t>
          </a:r>
          <a:r>
            <a:rPr kumimoji="1" lang="ja-JP" altLang="en-US" sz="1050">
              <a:latin typeface="ＭＳ Ｐゴシック"/>
              <a:ea typeface="ＭＳ Ｐゴシック"/>
            </a:rPr>
            <a:t>％））や東日本大震災全国緊急防災施策債の単位費用・測定単位の減（△3,090万３千円（△30.2％））があるものの、包括人口の単位費用の増（</a:t>
          </a:r>
          <a:r>
            <a:rPr kumimoji="1" lang="en-US" altLang="ja-JP" sz="1050">
              <a:latin typeface="ＭＳ Ｐゴシック"/>
              <a:ea typeface="ＭＳ Ｐゴシック"/>
            </a:rPr>
            <a:t>7,820</a:t>
          </a:r>
          <a:r>
            <a:rPr kumimoji="1" lang="ja-JP" altLang="en-US" sz="1050">
              <a:latin typeface="ＭＳ Ｐゴシック"/>
              <a:ea typeface="ＭＳ Ｐゴシック"/>
            </a:rPr>
            <a:t>万２千円（5.1％））や高齢者保健福祉費の単位費用・補正係数の増（7,398万５千円（</a:t>
          </a:r>
          <a:r>
            <a:rPr kumimoji="1" lang="en-US" altLang="ja-JP" sz="1050">
              <a:latin typeface="ＭＳ Ｐゴシック"/>
              <a:ea typeface="ＭＳ Ｐゴシック"/>
            </a:rPr>
            <a:t>4.9</a:t>
          </a:r>
          <a:r>
            <a:rPr kumimoji="1" lang="ja-JP" altLang="en-US" sz="1050">
              <a:latin typeface="ＭＳ Ｐゴシック"/>
              <a:ea typeface="ＭＳ Ｐゴシック"/>
            </a:rPr>
            <a:t>％））等により、全体では、４億3,163万６千円（3.2％）の増となった。</a:t>
          </a:r>
        </a:p>
        <a:p>
          <a:r>
            <a:rPr kumimoji="1" lang="ja-JP" altLang="en-US" sz="1050">
              <a:latin typeface="ＭＳ Ｐゴシック"/>
              <a:ea typeface="ＭＳ Ｐゴシック"/>
            </a:rPr>
            <a:t>　分子である基準財政収入額では、株式譲渡所得割交付金の減（△2,903万７千円（△25.3％））があるものの、個人消費の増等に伴う地方消費税交付金の増（１億7,410万７千円（10.8％））などにより、全体で３億3,949万１千円（3.0％）の増となった。令和５年度の単年度財政力指数は令和４年度から同数の</a:t>
          </a:r>
          <a:r>
            <a:rPr kumimoji="1" lang="en-US" altLang="ja-JP" sz="1050">
              <a:latin typeface="ＭＳ Ｐゴシック"/>
              <a:ea typeface="ＭＳ Ｐゴシック"/>
            </a:rPr>
            <a:t>0.82</a:t>
          </a:r>
          <a:r>
            <a:rPr kumimoji="1" lang="ja-JP" altLang="en-US" sz="1050">
              <a:latin typeface="ＭＳ Ｐゴシック"/>
              <a:ea typeface="ＭＳ Ｐゴシック"/>
            </a:rPr>
            <a:t>となり、３か年平均値も</a:t>
          </a:r>
          <a:r>
            <a:rPr kumimoji="1" lang="en-US" altLang="ja-JP" sz="1050">
              <a:latin typeface="ＭＳ Ｐゴシック"/>
              <a:ea typeface="ＭＳ Ｐゴシック"/>
            </a:rPr>
            <a:t>0.82</a:t>
          </a:r>
          <a:r>
            <a:rPr kumimoji="1" lang="ja-JP" altLang="en-US" sz="1050">
              <a:latin typeface="ＭＳ Ｐゴシック"/>
              <a:ea typeface="ＭＳ Ｐゴシック"/>
            </a:rPr>
            <a:t>となった。</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128270</xdr:rowOff>
    </xdr:from>
    <xdr:to>
      <xdr:col>27</xdr:col>
      <xdr:colOff>184150</xdr:colOff>
      <xdr:row>47</xdr:row>
      <xdr:rowOff>128270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156845</xdr:rowOff>
    </xdr:from>
    <xdr:ext cx="762000" cy="24701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144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71755</xdr:rowOff>
    </xdr:from>
    <xdr:to>
      <xdr:col>27</xdr:col>
      <xdr:colOff>184150</xdr:colOff>
      <xdr:row>45</xdr:row>
      <xdr:rowOff>71755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99695</xdr:rowOff>
    </xdr:from>
    <xdr:ext cx="762000" cy="24955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13970</xdr:rowOff>
    </xdr:from>
    <xdr:to>
      <xdr:col>27</xdr:col>
      <xdr:colOff>184150</xdr:colOff>
      <xdr:row>43</xdr:row>
      <xdr:rowOff>13970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41910</xdr:rowOff>
    </xdr:from>
    <xdr:ext cx="762000" cy="24892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61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122555</xdr:rowOff>
    </xdr:from>
    <xdr:to>
      <xdr:col>27</xdr:col>
      <xdr:colOff>184150</xdr:colOff>
      <xdr:row>40</xdr:row>
      <xdr:rowOff>122555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150495</xdr:rowOff>
    </xdr:from>
    <xdr:ext cx="762000" cy="24638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8939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65405</xdr:rowOff>
    </xdr:from>
    <xdr:to>
      <xdr:col>27</xdr:col>
      <xdr:colOff>184150</xdr:colOff>
      <xdr:row>38</xdr:row>
      <xdr:rowOff>65405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93980</xdr:rowOff>
    </xdr:from>
    <xdr:ext cx="762000" cy="2463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268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36195</xdr:rowOff>
    </xdr:from>
    <xdr:ext cx="762000" cy="24955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33</xdr:row>
      <xdr:rowOff>116205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144145</xdr:rowOff>
    </xdr:from>
    <xdr:ext cx="762000" cy="24955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47</xdr:row>
      <xdr:rowOff>128270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56515</xdr:rowOff>
    </xdr:from>
    <xdr:to>
      <xdr:col>23</xdr:col>
      <xdr:colOff>133350</xdr:colOff>
      <xdr:row>45</xdr:row>
      <xdr:rowOff>149225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44060" y="616521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121920</xdr:rowOff>
    </xdr:from>
    <xdr:ext cx="762000" cy="24701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615180" y="75514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149225</xdr:rowOff>
    </xdr:from>
    <xdr:to>
      <xdr:col>24</xdr:col>
      <xdr:colOff>12700</xdr:colOff>
      <xdr:row>45</xdr:row>
      <xdr:rowOff>149225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55160" y="75787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139065</xdr:rowOff>
    </xdr:from>
    <xdr:ext cx="762000" cy="24892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615180" y="59175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56515</xdr:rowOff>
    </xdr:from>
    <xdr:to>
      <xdr:col>24</xdr:col>
      <xdr:colOff>12700</xdr:colOff>
      <xdr:row>37</xdr:row>
      <xdr:rowOff>56515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55160" y="61652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44450</xdr:rowOff>
    </xdr:from>
    <xdr:to>
      <xdr:col>23</xdr:col>
      <xdr:colOff>133350</xdr:colOff>
      <xdr:row>40</xdr:row>
      <xdr:rowOff>83820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76980" y="6648450"/>
          <a:ext cx="7670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74930</xdr:rowOff>
    </xdr:from>
    <xdr:ext cx="762000" cy="24892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615180" y="684403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102235</xdr:rowOff>
    </xdr:from>
    <xdr:to>
      <xdr:col>23</xdr:col>
      <xdr:colOff>184150</xdr:colOff>
      <xdr:row>42</xdr:row>
      <xdr:rowOff>34925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93260" y="6871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5715</xdr:rowOff>
    </xdr:from>
    <xdr:to>
      <xdr:col>19</xdr:col>
      <xdr:colOff>133350</xdr:colOff>
      <xdr:row>40</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59100" y="6609715"/>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83185</xdr:rowOff>
    </xdr:from>
    <xdr:to>
      <xdr:col>19</xdr:col>
      <xdr:colOff>184150</xdr:colOff>
      <xdr:row>42</xdr:row>
      <xdr:rowOff>15240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26180" y="68522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635</xdr:rowOff>
    </xdr:from>
    <xdr:ext cx="736600" cy="24955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31540" y="69348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132715</xdr:rowOff>
    </xdr:from>
    <xdr:to>
      <xdr:col>15</xdr:col>
      <xdr:colOff>82550</xdr:colOff>
      <xdr:row>40</xdr:row>
      <xdr:rowOff>5715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41220" y="6571615"/>
          <a:ext cx="8178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62865</xdr:rowOff>
    </xdr:from>
    <xdr:to>
      <xdr:col>15</xdr:col>
      <xdr:colOff>133350</xdr:colOff>
      <xdr:row>41</xdr:row>
      <xdr:rowOff>160655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908300" y="6831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146050</xdr:rowOff>
    </xdr:from>
    <xdr:ext cx="762000" cy="24955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613660" y="6915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132715</xdr:rowOff>
    </xdr:from>
    <xdr:to>
      <xdr:col>11</xdr:col>
      <xdr:colOff>31750</xdr:colOff>
      <xdr:row>39</xdr:row>
      <xdr:rowOff>132715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41120" y="65716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100965</xdr:rowOff>
    </xdr:from>
    <xdr:to>
      <xdr:col>11</xdr:col>
      <xdr:colOff>82550</xdr:colOff>
      <xdr:row>44</xdr:row>
      <xdr:rowOff>33655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108200" y="72002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19050</xdr:rowOff>
    </xdr:from>
    <xdr:ext cx="762000" cy="2463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95780" y="72834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120650</xdr:rowOff>
    </xdr:from>
    <xdr:to>
      <xdr:col>7</xdr:col>
      <xdr:colOff>31750</xdr:colOff>
      <xdr:row>44</xdr:row>
      <xdr:rowOff>53340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90320" y="721995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38735</xdr:rowOff>
    </xdr:from>
    <xdr:ext cx="762000" cy="24892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7900" y="73031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126365</xdr:rowOff>
    </xdr:from>
    <xdr:ext cx="758825" cy="24701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45940" y="788606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126365</xdr:rowOff>
    </xdr:from>
    <xdr:ext cx="758825" cy="24701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78860" y="788606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126365</xdr:rowOff>
    </xdr:from>
    <xdr:ext cx="758825" cy="24701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60980" y="788606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126365</xdr:rowOff>
    </xdr:from>
    <xdr:ext cx="758825" cy="24701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43100" y="788606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126365</xdr:rowOff>
    </xdr:from>
    <xdr:ext cx="758825" cy="24701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43000" y="788606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40</xdr:row>
      <xdr:rowOff>34925</xdr:rowOff>
    </xdr:from>
    <xdr:to>
      <xdr:col>23</xdr:col>
      <xdr:colOff>184150</xdr:colOff>
      <xdr:row>40</xdr:row>
      <xdr:rowOff>132715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93260" y="6638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50800</xdr:rowOff>
    </xdr:from>
    <xdr:ext cx="762000" cy="2463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615180" y="648970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160655</xdr:rowOff>
    </xdr:from>
    <xdr:to>
      <xdr:col>19</xdr:col>
      <xdr:colOff>184150</xdr:colOff>
      <xdr:row>40</xdr:row>
      <xdr:rowOff>93980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26180" y="65995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103505</xdr:rowOff>
    </xdr:from>
    <xdr:ext cx="736600" cy="24955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31540" y="63773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122555</xdr:rowOff>
    </xdr:from>
    <xdr:to>
      <xdr:col>15</xdr:col>
      <xdr:colOff>133350</xdr:colOff>
      <xdr:row>40</xdr:row>
      <xdr:rowOff>55245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908300" y="656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64770</xdr:rowOff>
    </xdr:from>
    <xdr:ext cx="762000" cy="24955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613660" y="63385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83820</xdr:rowOff>
    </xdr:from>
    <xdr:to>
      <xdr:col>11</xdr:col>
      <xdr:colOff>82550</xdr:colOff>
      <xdr:row>40</xdr:row>
      <xdr:rowOff>17145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108200" y="652272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26670</xdr:rowOff>
    </xdr:from>
    <xdr:ext cx="762000" cy="24701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95780" y="630047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83820</xdr:rowOff>
    </xdr:from>
    <xdr:to>
      <xdr:col>7</xdr:col>
      <xdr:colOff>31750</xdr:colOff>
      <xdr:row>40</xdr:row>
      <xdr:rowOff>17145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90320" y="652272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26670</xdr:rowOff>
    </xdr:from>
    <xdr:ext cx="762000" cy="24701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7900" y="630047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79375</xdr:rowOff>
    </xdr:from>
    <xdr:to>
      <xdr:col>27</xdr:col>
      <xdr:colOff>184150</xdr:colOff>
      <xdr:row>53</xdr:row>
      <xdr:rowOff>55245</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97790</xdr:rowOff>
    </xdr:from>
    <xdr:ext cx="1435735" cy="29464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51305" y="8848090"/>
          <a:ext cx="1435735"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51000" cy="3448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92755" y="8823325"/>
          <a:ext cx="1651000" cy="3448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159385</xdr:rowOff>
    </xdr:from>
    <xdr:to>
      <xdr:col>35</xdr:col>
      <xdr:colOff>95250</xdr:colOff>
      <xdr:row>54</xdr:row>
      <xdr:rowOff>73025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92075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159385</xdr:rowOff>
    </xdr:from>
    <xdr:to>
      <xdr:col>42</xdr:col>
      <xdr:colOff>25400</xdr:colOff>
      <xdr:row>54</xdr:row>
      <xdr:rowOff>73025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92075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159385</xdr:rowOff>
    </xdr:from>
    <xdr:to>
      <xdr:col>49</xdr:col>
      <xdr:colOff>19050</xdr:colOff>
      <xdr:row>54</xdr:row>
      <xdr:rowOff>73025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12065</xdr:rowOff>
    </xdr:from>
    <xdr:to>
      <xdr:col>49</xdr:col>
      <xdr:colOff>19050</xdr:colOff>
      <xdr:row>55</xdr:row>
      <xdr:rowOff>92075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153035</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46</xdr:col>
      <xdr:colOff>191770</xdr:colOff>
      <xdr:row>57</xdr:row>
      <xdr:rowOff>67310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128270</xdr:rowOff>
    </xdr:from>
    <xdr:to>
      <xdr:col>56</xdr:col>
      <xdr:colOff>191770</xdr:colOff>
      <xdr:row>69</xdr:row>
      <xdr:rowOff>104140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経常収支比率は87.3％と昨年度から1.9ポイント増となった。</a:t>
          </a:r>
        </a:p>
        <a:p>
          <a:r>
            <a:rPr kumimoji="1" lang="en-US" altLang="ja-JP" sz="900">
              <a:latin typeface="ＭＳ Ｐゴシック"/>
              <a:ea typeface="ＭＳ Ｐゴシック"/>
            </a:rPr>
            <a:t>【</a:t>
          </a:r>
          <a:r>
            <a:rPr kumimoji="1" lang="ja-JP" altLang="en-US" sz="900">
              <a:latin typeface="ＭＳ Ｐゴシック"/>
              <a:ea typeface="ＭＳ Ｐゴシック"/>
            </a:rPr>
            <a:t>分母</a:t>
          </a:r>
          <a:r>
            <a:rPr kumimoji="1" lang="en-US" altLang="ja-JP" sz="900">
              <a:latin typeface="ＭＳ Ｐゴシック"/>
              <a:ea typeface="ＭＳ Ｐゴシック"/>
            </a:rPr>
            <a:t>】</a:t>
          </a:r>
          <a:r>
            <a:rPr kumimoji="1" lang="ja-JP" altLang="en-US" sz="900">
              <a:latin typeface="ＭＳ Ｐゴシック"/>
              <a:ea typeface="ＭＳ Ｐゴシック"/>
            </a:rPr>
            <a:t>　経常一般財源総額は177億9,025万７千円となり、前年度比４億1,386万７千円、2.4％の増となった。地方税は、個人市民税及び固定資産税などの増により124億226万８千円、前年度比２億949万５千円、1.7％の増。税連動交付金は、株式等譲渡所得割交付金や法人事業税交付金の増により、26億7,132万２千円、前年度比１億2,968万９千円、5.1％の増。普通交付税は、市町村民税（所得割）や地方消費税交付金の増により基準財政収入額が増となったものの、包括人口や高齢者保健福祉費の増による基準財政需要額の増が大きかったため、25億9,512万７千円、前年度比7,358万７千円、2.9％の増。臨時財政対策債は、発行可能額１億7,406万６千円のところ、全額発行を抑制し、前年度比３億円、皆減となった。</a:t>
          </a:r>
        </a:p>
        <a:p>
          <a:r>
            <a:rPr kumimoji="1" lang="en-US" altLang="ja-JP" sz="900">
              <a:latin typeface="ＭＳ Ｐゴシック"/>
              <a:ea typeface="ＭＳ Ｐゴシック"/>
            </a:rPr>
            <a:t>【</a:t>
          </a:r>
          <a:r>
            <a:rPr kumimoji="1" lang="ja-JP" altLang="en-US" sz="900">
              <a:latin typeface="ＭＳ Ｐゴシック"/>
              <a:ea typeface="ＭＳ Ｐゴシック"/>
            </a:rPr>
            <a:t>分子</a:t>
          </a:r>
          <a:r>
            <a:rPr kumimoji="1" lang="en-US" altLang="ja-JP" sz="900">
              <a:latin typeface="ＭＳ Ｐゴシック"/>
              <a:ea typeface="ＭＳ Ｐゴシック"/>
            </a:rPr>
            <a:t>】</a:t>
          </a:r>
          <a:r>
            <a:rPr kumimoji="1" lang="ja-JP" altLang="en-US" sz="900">
              <a:latin typeface="ＭＳ Ｐゴシック"/>
              <a:ea typeface="ＭＳ Ｐゴシック"/>
            </a:rPr>
            <a:t>　経常経費充当一般財源は155億3,415万３千円、前年度比４億3,350万７千円、2.9％の増となった。</a:t>
          </a:r>
        </a:p>
        <a:p>
          <a:r>
            <a:rPr kumimoji="1" lang="ja-JP" altLang="en-US" sz="900">
              <a:latin typeface="ＭＳ Ｐゴシック"/>
              <a:ea typeface="ＭＳ Ｐゴシック"/>
            </a:rPr>
            <a:t>個別の増減分析は次ページにて記載しているが、経常一般財源の増以上に、経常経費充当一般財源が増となったことから、経常収支比率は1.9％悪化した。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134620</xdr:rowOff>
    </xdr:from>
    <xdr:ext cx="295275" cy="21717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70560" y="9050020"/>
          <a:ext cx="2952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27940</xdr:rowOff>
    </xdr:from>
    <xdr:ext cx="762000" cy="2463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1984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30480</xdr:rowOff>
    </xdr:from>
    <xdr:to>
      <xdr:col>27</xdr:col>
      <xdr:colOff>184150</xdr:colOff>
      <xdr:row>67</xdr:row>
      <xdr:rowOff>30480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59055</xdr:rowOff>
    </xdr:from>
    <xdr:ext cx="762000" cy="24701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95565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60960</xdr:rowOff>
    </xdr:from>
    <xdr:to>
      <xdr:col>27</xdr:col>
      <xdr:colOff>184150</xdr:colOff>
      <xdr:row>64</xdr:row>
      <xdr:rowOff>60960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89535</xdr:rowOff>
    </xdr:from>
    <xdr:ext cx="762000" cy="24701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9083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92075</xdr:rowOff>
    </xdr:from>
    <xdr:to>
      <xdr:col>27</xdr:col>
      <xdr:colOff>184150</xdr:colOff>
      <xdr:row>61</xdr:row>
      <xdr:rowOff>92075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120015</xdr:rowOff>
    </xdr:from>
    <xdr:ext cx="762000" cy="24701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2601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122555</xdr:rowOff>
    </xdr:from>
    <xdr:to>
      <xdr:col>27</xdr:col>
      <xdr:colOff>184150</xdr:colOff>
      <xdr:row>58</xdr:row>
      <xdr:rowOff>122555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150495</xdr:rowOff>
    </xdr:from>
    <xdr:ext cx="762000" cy="2463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56119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55</xdr:row>
      <xdr:rowOff>153035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955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31750</xdr:rowOff>
    </xdr:from>
    <xdr:to>
      <xdr:col>23</xdr:col>
      <xdr:colOff>133350</xdr:colOff>
      <xdr:row>65</xdr:row>
      <xdr:rowOff>26670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44060" y="9772650"/>
          <a:ext cx="0" cy="985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164465</xdr:rowOff>
    </xdr:from>
    <xdr:ext cx="762000" cy="24892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615180" y="10730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26670</xdr:rowOff>
    </xdr:from>
    <xdr:to>
      <xdr:col>24</xdr:col>
      <xdr:colOff>12700</xdr:colOff>
      <xdr:row>65</xdr:row>
      <xdr:rowOff>26670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55160" y="107581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114935</xdr:rowOff>
    </xdr:from>
    <xdr:ext cx="762000" cy="24955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615180" y="9525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31750</xdr:rowOff>
    </xdr:from>
    <xdr:to>
      <xdr:col>24</xdr:col>
      <xdr:colOff>12700</xdr:colOff>
      <xdr:row>59</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55160" y="97726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42545</xdr:rowOff>
    </xdr:from>
    <xdr:to>
      <xdr:col>23</xdr:col>
      <xdr:colOff>133350</xdr:colOff>
      <xdr:row>60</xdr:row>
      <xdr:rowOff>131445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76980" y="9948545"/>
          <a:ext cx="7670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18415</xdr:rowOff>
    </xdr:from>
    <xdr:ext cx="762000" cy="2463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615180" y="10254615"/>
          <a:ext cx="7620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45085</xdr:rowOff>
    </xdr:from>
    <xdr:to>
      <xdr:col>23</xdr:col>
      <xdr:colOff>184150</xdr:colOff>
      <xdr:row>62</xdr:row>
      <xdr:rowOff>142875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93260" y="1028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42545</xdr:rowOff>
    </xdr:from>
    <xdr:to>
      <xdr:col>19</xdr:col>
      <xdr:colOff>133350</xdr:colOff>
      <xdr:row>60</xdr:row>
      <xdr:rowOff>149860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59100" y="9948545"/>
          <a:ext cx="81788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140335</xdr:rowOff>
    </xdr:from>
    <xdr:to>
      <xdr:col>19</xdr:col>
      <xdr:colOff>184150</xdr:colOff>
      <xdr:row>62</xdr:row>
      <xdr:rowOff>73025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26180" y="10211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59055</xdr:rowOff>
    </xdr:from>
    <xdr:ext cx="736600" cy="24701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31540" y="10295255"/>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149860</xdr:rowOff>
    </xdr:from>
    <xdr:to>
      <xdr:col>15</xdr:col>
      <xdr:colOff>82550</xdr:colOff>
      <xdr:row>61</xdr:row>
      <xdr:rowOff>77470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41220" y="10055860"/>
          <a:ext cx="8178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137795</xdr:rowOff>
    </xdr:from>
    <xdr:to>
      <xdr:col>15</xdr:col>
      <xdr:colOff>133350</xdr:colOff>
      <xdr:row>61</xdr:row>
      <xdr:rowOff>71120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908300" y="100437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56515</xdr:rowOff>
    </xdr:from>
    <xdr:ext cx="762000" cy="24701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613660" y="1012761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77470</xdr:rowOff>
    </xdr:from>
    <xdr:to>
      <xdr:col>11</xdr:col>
      <xdr:colOff>31750</xdr:colOff>
      <xdr:row>62</xdr:row>
      <xdr:rowOff>52070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41120" y="10148570"/>
          <a:ext cx="8001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140335</xdr:rowOff>
    </xdr:from>
    <xdr:to>
      <xdr:col>11</xdr:col>
      <xdr:colOff>82550</xdr:colOff>
      <xdr:row>62</xdr:row>
      <xdr:rowOff>73025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108200" y="10211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59055</xdr:rowOff>
    </xdr:from>
    <xdr:ext cx="762000" cy="24701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95780" y="1029525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7620</xdr:rowOff>
    </xdr:from>
    <xdr:to>
      <xdr:col>7</xdr:col>
      <xdr:colOff>31750</xdr:colOff>
      <xdr:row>62</xdr:row>
      <xdr:rowOff>105410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90320" y="102438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91440</xdr:rowOff>
    </xdr:from>
    <xdr:ext cx="762000" cy="24701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7900" y="1032764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162560</xdr:rowOff>
    </xdr:from>
    <xdr:ext cx="758825" cy="2463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45940" y="1155446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162560</xdr:rowOff>
    </xdr:from>
    <xdr:ext cx="758825" cy="2463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78860" y="1155446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162560</xdr:rowOff>
    </xdr:from>
    <xdr:ext cx="758825" cy="2463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60980" y="1155446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162560</xdr:rowOff>
    </xdr:from>
    <xdr:ext cx="758825" cy="2463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43100" y="1155446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162560</xdr:rowOff>
    </xdr:from>
    <xdr:ext cx="758825" cy="24638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43000" y="1155446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60</xdr:row>
      <xdr:rowOff>83185</xdr:rowOff>
    </xdr:from>
    <xdr:to>
      <xdr:col>23</xdr:col>
      <xdr:colOff>184150</xdr:colOff>
      <xdr:row>61</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93260" y="99891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98425</xdr:rowOff>
    </xdr:from>
    <xdr:ext cx="762000" cy="24892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615180" y="98393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159385</xdr:rowOff>
    </xdr:from>
    <xdr:to>
      <xdr:col>19</xdr:col>
      <xdr:colOff>184150</xdr:colOff>
      <xdr:row>60</xdr:row>
      <xdr:rowOff>92075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26180" y="9900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101600</xdr:rowOff>
    </xdr:from>
    <xdr:ext cx="736600" cy="24955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31540" y="96774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100965</xdr:rowOff>
    </xdr:from>
    <xdr:to>
      <xdr:col>15</xdr:col>
      <xdr:colOff>133350</xdr:colOff>
      <xdr:row>61</xdr:row>
      <xdr:rowOff>33655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908300" y="10006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43180</xdr:rowOff>
    </xdr:from>
    <xdr:ext cx="762000" cy="24892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613660" y="97840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28575</xdr:rowOff>
    </xdr:from>
    <xdr:to>
      <xdr:col>11</xdr:col>
      <xdr:colOff>82550</xdr:colOff>
      <xdr:row>61</xdr:row>
      <xdr:rowOff>127000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108200" y="1009967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136525</xdr:rowOff>
    </xdr:from>
    <xdr:ext cx="762000" cy="24955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95780" y="98774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3175</xdr:rowOff>
    </xdr:from>
    <xdr:to>
      <xdr:col>7</xdr:col>
      <xdr:colOff>31750</xdr:colOff>
      <xdr:row>62</xdr:row>
      <xdr:rowOff>100965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90320" y="102393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110490</xdr:rowOff>
    </xdr:from>
    <xdr:ext cx="762000" cy="24955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7900" y="10016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116205</xdr:rowOff>
    </xdr:from>
    <xdr:to>
      <xdr:col>27</xdr:col>
      <xdr:colOff>184150</xdr:colOff>
      <xdr:row>75</xdr:row>
      <xdr:rowOff>92075</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134620</xdr:rowOff>
    </xdr:from>
    <xdr:ext cx="3218815" cy="29781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109855</xdr:rowOff>
    </xdr:from>
    <xdr:ext cx="1647825" cy="3460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811270" y="12492355"/>
          <a:ext cx="164782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[130,819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109855</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48895</xdr:rowOff>
    </xdr:from>
    <xdr:to>
      <xdr:col>35</xdr:col>
      <xdr:colOff>95250</xdr:colOff>
      <xdr:row>77</xdr:row>
      <xdr:rowOff>128270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109855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48895</xdr:rowOff>
    </xdr:from>
    <xdr:to>
      <xdr:col>42</xdr:col>
      <xdr:colOff>25400</xdr:colOff>
      <xdr:row>77</xdr:row>
      <xdr:rowOff>128270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109855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48895</xdr:rowOff>
    </xdr:from>
    <xdr:to>
      <xdr:col>49</xdr:col>
      <xdr:colOff>19050</xdr:colOff>
      <xdr:row>77</xdr:row>
      <xdr:rowOff>128270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36830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36830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191770</xdr:colOff>
      <xdr:row>79</xdr:row>
      <xdr:rowOff>104140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140335</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人件費・物件費等決算額は</a:t>
          </a:r>
          <a:r>
            <a:rPr kumimoji="1" lang="en-US" altLang="ja-JP" sz="1100">
              <a:latin typeface="ＭＳ Ｐゴシック"/>
              <a:ea typeface="ＭＳ Ｐゴシック"/>
            </a:rPr>
            <a:t>107</a:t>
          </a:r>
          <a:r>
            <a:rPr kumimoji="1" lang="ja-JP" altLang="en-US" sz="1100">
              <a:latin typeface="ＭＳ Ｐゴシック"/>
              <a:ea typeface="ＭＳ Ｐゴシック"/>
            </a:rPr>
            <a:t>億4,048万６千円となり、人口一人当たり人件費・物件費等決算額は</a:t>
          </a:r>
          <a:r>
            <a:rPr kumimoji="1" lang="en-US" altLang="ja-JP" sz="1100">
              <a:latin typeface="ＭＳ Ｐゴシック"/>
              <a:ea typeface="ＭＳ Ｐゴシック"/>
            </a:rPr>
            <a:t>130,819</a:t>
          </a:r>
          <a:r>
            <a:rPr kumimoji="1" lang="ja-JP" altLang="en-US" sz="1100">
              <a:latin typeface="ＭＳ Ｐゴシック"/>
              <a:ea typeface="ＭＳ Ｐゴシック"/>
            </a:rPr>
            <a:t>円となった。</a:t>
          </a:r>
        </a:p>
        <a:p>
          <a:r>
            <a:rPr kumimoji="1" lang="ja-JP" altLang="en-US" sz="1100">
              <a:latin typeface="ＭＳ Ｐゴシック"/>
              <a:ea typeface="ＭＳ Ｐゴシック"/>
            </a:rPr>
            <a:t>　人件費は、市町村職員退職手当組合負担金の減があるものの、一般職給や期末勤勉手当の増などにより、40億6,395万７千円、前年度比5,260万９千円、1.3％の増となった。</a:t>
          </a:r>
        </a:p>
        <a:p>
          <a:r>
            <a:rPr kumimoji="1" lang="ja-JP" altLang="en-US" sz="1100">
              <a:latin typeface="ＭＳ Ｐゴシック"/>
              <a:ea typeface="ＭＳ Ｐゴシック"/>
            </a:rPr>
            <a:t>　物件費はプラスチック類ごみ処理関係費の皆増などにより、31億8,738万２千円、前年度比１億8,584万８千円、6.2％の増となった。</a:t>
          </a:r>
        </a:p>
        <a:p>
          <a:r>
            <a:rPr kumimoji="1" lang="ja-JP" altLang="en-US" sz="1100">
              <a:latin typeface="ＭＳ Ｐゴシック"/>
              <a:ea typeface="ＭＳ Ｐゴシック"/>
            </a:rPr>
            <a:t>　人件費・物件費等決算額全体では前年度比１億2,591万６千円（1.2％）の減となった。</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6710" cy="21653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70560" y="12718415"/>
          <a:ext cx="3467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64770</xdr:rowOff>
    </xdr:from>
    <xdr:ext cx="762000" cy="24955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67310</xdr:rowOff>
    </xdr:from>
    <xdr:to>
      <xdr:col>27</xdr:col>
      <xdr:colOff>184150</xdr:colOff>
      <xdr:row>89</xdr:row>
      <xdr:rowOff>67310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8660" y="147612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95250</xdr:rowOff>
    </xdr:from>
    <xdr:ext cx="762000" cy="2463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240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97790</xdr:rowOff>
    </xdr:from>
    <xdr:to>
      <xdr:col>27</xdr:col>
      <xdr:colOff>184150</xdr:colOff>
      <xdr:row>86</xdr:row>
      <xdr:rowOff>97790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8660" y="142963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126365</xdr:rowOff>
    </xdr:from>
    <xdr:ext cx="762000" cy="24701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1598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128270</xdr:rowOff>
    </xdr:from>
    <xdr:to>
      <xdr:col>27</xdr:col>
      <xdr:colOff>184150</xdr:colOff>
      <xdr:row>83</xdr:row>
      <xdr:rowOff>128270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8660" y="138315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156845</xdr:rowOff>
    </xdr:from>
    <xdr:ext cx="762000" cy="24701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9504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159385</xdr:rowOff>
    </xdr:from>
    <xdr:to>
      <xdr:col>27</xdr:col>
      <xdr:colOff>184150</xdr:colOff>
      <xdr:row>80</xdr:row>
      <xdr:rowOff>159385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8660" y="1336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22225</xdr:rowOff>
    </xdr:from>
    <xdr:ext cx="762000" cy="24701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302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52705</xdr:rowOff>
    </xdr:from>
    <xdr:ext cx="762000" cy="2463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27654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36830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113030</xdr:rowOff>
    </xdr:from>
    <xdr:to>
      <xdr:col>23</xdr:col>
      <xdr:colOff>133350</xdr:colOff>
      <xdr:row>89</xdr:row>
      <xdr:rowOff>123190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44060" y="1332103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95885</xdr:rowOff>
    </xdr:from>
    <xdr:ext cx="762000" cy="24638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615180" y="1478978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123190</xdr:rowOff>
    </xdr:from>
    <xdr:to>
      <xdr:col>24</xdr:col>
      <xdr:colOff>12700</xdr:colOff>
      <xdr:row>89</xdr:row>
      <xdr:rowOff>123190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55160" y="148170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31750</xdr:rowOff>
    </xdr:from>
    <xdr:ext cx="762000" cy="24955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615180" y="130746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113030</xdr:rowOff>
    </xdr:from>
    <xdr:to>
      <xdr:col>24</xdr:col>
      <xdr:colOff>12700</xdr:colOff>
      <xdr:row>80</xdr:row>
      <xdr:rowOff>113030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55160" y="13321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114935</xdr:rowOff>
    </xdr:from>
    <xdr:to>
      <xdr:col>23</xdr:col>
      <xdr:colOff>133350</xdr:colOff>
      <xdr:row>82</xdr:row>
      <xdr:rowOff>120015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776980" y="13653135"/>
          <a:ext cx="7670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90805</xdr:rowOff>
    </xdr:from>
    <xdr:ext cx="762000" cy="24701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615180" y="13629005"/>
          <a:ext cx="7620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117475</xdr:rowOff>
    </xdr:from>
    <xdr:to>
      <xdr:col>23</xdr:col>
      <xdr:colOff>184150</xdr:colOff>
      <xdr:row>83</xdr:row>
      <xdr:rowOff>50165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93260" y="1365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40005</xdr:rowOff>
    </xdr:from>
    <xdr:to>
      <xdr:col>19</xdr:col>
      <xdr:colOff>133350</xdr:colOff>
      <xdr:row>82</xdr:row>
      <xdr:rowOff>120015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59100" y="13578205"/>
          <a:ext cx="8178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120015</xdr:rowOff>
    </xdr:from>
    <xdr:to>
      <xdr:col>19</xdr:col>
      <xdr:colOff>184150</xdr:colOff>
      <xdr:row>83</xdr:row>
      <xdr:rowOff>52705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26180" y="13658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38100</xdr:rowOff>
    </xdr:from>
    <xdr:ext cx="736600" cy="24955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31540" y="137414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158115</xdr:rowOff>
    </xdr:from>
    <xdr:to>
      <xdr:col>15</xdr:col>
      <xdr:colOff>82550</xdr:colOff>
      <xdr:row>82</xdr:row>
      <xdr:rowOff>40005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41220" y="13531215"/>
          <a:ext cx="8178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83185</xdr:rowOff>
    </xdr:from>
    <xdr:to>
      <xdr:col>15</xdr:col>
      <xdr:colOff>133350</xdr:colOff>
      <xdr:row>83</xdr:row>
      <xdr:rowOff>15875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908300" y="1362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1270</xdr:rowOff>
    </xdr:from>
    <xdr:ext cx="762000" cy="24955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613660" y="137045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53340</xdr:rowOff>
    </xdr:from>
    <xdr:to>
      <xdr:col>11</xdr:col>
      <xdr:colOff>31750</xdr:colOff>
      <xdr:row>81</xdr:row>
      <xdr:rowOff>158115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41120" y="13426440"/>
          <a:ext cx="8001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134620</xdr:rowOff>
    </xdr:from>
    <xdr:to>
      <xdr:col>11</xdr:col>
      <xdr:colOff>82550</xdr:colOff>
      <xdr:row>84</xdr:row>
      <xdr:rowOff>67310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108200" y="138379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52705</xdr:rowOff>
    </xdr:from>
    <xdr:ext cx="762000" cy="2463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95780" y="139211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12700</xdr:rowOff>
    </xdr:from>
    <xdr:to>
      <xdr:col>7</xdr:col>
      <xdr:colOff>31750</xdr:colOff>
      <xdr:row>83</xdr:row>
      <xdr:rowOff>110490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90320" y="137160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95885</xdr:rowOff>
    </xdr:from>
    <xdr:ext cx="762000" cy="2463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7900" y="1379918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58825" cy="24955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45940" y="152234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58825" cy="24955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78860" y="152234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58825" cy="24955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60980" y="152234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58825" cy="24955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43100" y="152234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58825" cy="24955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43000" y="152234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66040</xdr:rowOff>
    </xdr:from>
    <xdr:to>
      <xdr:col>23</xdr:col>
      <xdr:colOff>184150</xdr:colOff>
      <xdr:row>82</xdr:row>
      <xdr:rowOff>163830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93260" y="1360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81915</xdr:rowOff>
    </xdr:from>
    <xdr:ext cx="762000" cy="24955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615180" y="134550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130,819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71120</xdr:rowOff>
    </xdr:from>
    <xdr:to>
      <xdr:col>19</xdr:col>
      <xdr:colOff>184150</xdr:colOff>
      <xdr:row>83</xdr:row>
      <xdr:rowOff>3810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26180" y="13609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13335</xdr:rowOff>
    </xdr:from>
    <xdr:ext cx="736600" cy="24955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31540" y="133864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131,318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156845</xdr:rowOff>
    </xdr:from>
    <xdr:to>
      <xdr:col>15</xdr:col>
      <xdr:colOff>133350</xdr:colOff>
      <xdr:row>82</xdr:row>
      <xdr:rowOff>89535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908300" y="1352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99060</xdr:rowOff>
    </xdr:from>
    <xdr:ext cx="762000" cy="24955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613660" y="133070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122,752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108585</xdr:rowOff>
    </xdr:from>
    <xdr:to>
      <xdr:col>11</xdr:col>
      <xdr:colOff>82550</xdr:colOff>
      <xdr:row>82</xdr:row>
      <xdr:rowOff>41275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108200" y="134816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51435</xdr:rowOff>
    </xdr:from>
    <xdr:ext cx="762000" cy="2463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95780" y="1325943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117,628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4445</xdr:rowOff>
    </xdr:from>
    <xdr:to>
      <xdr:col>7</xdr:col>
      <xdr:colOff>31750</xdr:colOff>
      <xdr:row>81</xdr:row>
      <xdr:rowOff>102235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90320" y="133775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111760</xdr:rowOff>
    </xdr:from>
    <xdr:ext cx="762000" cy="24955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7900" y="131546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116205</xdr:rowOff>
    </xdr:from>
    <xdr:to>
      <xdr:col>85</xdr:col>
      <xdr:colOff>95250</xdr:colOff>
      <xdr:row>75</xdr:row>
      <xdr:rowOff>92075</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134620</xdr:rowOff>
    </xdr:from>
    <xdr:ext cx="1653540" cy="29781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109855</xdr:rowOff>
    </xdr:from>
    <xdr:ext cx="1647825" cy="3460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133830" y="12492355"/>
          <a:ext cx="164782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109855</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48895</xdr:rowOff>
    </xdr:from>
    <xdr:to>
      <xdr:col>93</xdr:col>
      <xdr:colOff>6350</xdr:colOff>
      <xdr:row>77</xdr:row>
      <xdr:rowOff>128270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109855</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48895</xdr:rowOff>
    </xdr:from>
    <xdr:to>
      <xdr:col>99</xdr:col>
      <xdr:colOff>146050</xdr:colOff>
      <xdr:row>77</xdr:row>
      <xdr:rowOff>128270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109855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48895</xdr:rowOff>
    </xdr:from>
    <xdr:to>
      <xdr:col>106</xdr:col>
      <xdr:colOff>139700</xdr:colOff>
      <xdr:row>77</xdr:row>
      <xdr:rowOff>128270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36830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36830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104140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140335</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給料月額が高い職員の職層変動及び人事異動に伴う職種区分間の異動等によりラスパイレス指数が増加した。</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64770</xdr:rowOff>
    </xdr:from>
    <xdr:ext cx="762000" cy="24955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144780</xdr:rowOff>
    </xdr:from>
    <xdr:to>
      <xdr:col>85</xdr:col>
      <xdr:colOff>95250</xdr:colOff>
      <xdr:row>89</xdr:row>
      <xdr:rowOff>144780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62000" cy="24892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051540" y="147015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87630</xdr:rowOff>
    </xdr:from>
    <xdr:to>
      <xdr:col>85</xdr:col>
      <xdr:colOff>95250</xdr:colOff>
      <xdr:row>87</xdr:row>
      <xdr:rowOff>87630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116205</xdr:rowOff>
    </xdr:from>
    <xdr:ext cx="762000" cy="2463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051540" y="14314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30480</xdr:rowOff>
    </xdr:from>
    <xdr:to>
      <xdr:col>85</xdr:col>
      <xdr:colOff>95250</xdr:colOff>
      <xdr:row>85</xdr:row>
      <xdr:rowOff>30480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59055</xdr:rowOff>
    </xdr:from>
    <xdr:ext cx="762000" cy="24701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051540" y="1392745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138430</xdr:rowOff>
    </xdr:from>
    <xdr:to>
      <xdr:col>85</xdr:col>
      <xdr:colOff>95250</xdr:colOff>
      <xdr:row>82</xdr:row>
      <xdr:rowOff>138430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4955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81280</xdr:rowOff>
    </xdr:from>
    <xdr:to>
      <xdr:col>85</xdr:col>
      <xdr:colOff>95250</xdr:colOff>
      <xdr:row>80</xdr:row>
      <xdr:rowOff>81280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109220</xdr:rowOff>
    </xdr:from>
    <xdr:ext cx="762000" cy="24892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62000" cy="2463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051540" y="127654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36830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130175</xdr:rowOff>
    </xdr:from>
    <xdr:to>
      <xdr:col>81</xdr:col>
      <xdr:colOff>44450</xdr:colOff>
      <xdr:row>89</xdr:row>
      <xdr:rowOff>163830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577820" y="13173075"/>
          <a:ext cx="0" cy="1684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137160</xdr:rowOff>
    </xdr:from>
    <xdr:ext cx="758825" cy="24955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666720" y="1483106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163830</xdr:rowOff>
    </xdr:from>
    <xdr:to>
      <xdr:col>81</xdr:col>
      <xdr:colOff>133350</xdr:colOff>
      <xdr:row>89</xdr:row>
      <xdr:rowOff>163830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506700" y="14857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48260</xdr:rowOff>
    </xdr:from>
    <xdr:ext cx="758825" cy="24955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666720" y="1292606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130175</xdr:rowOff>
    </xdr:from>
    <xdr:to>
      <xdr:col>81</xdr:col>
      <xdr:colOff>133350</xdr:colOff>
      <xdr:row>79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506700" y="131730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20320</xdr:rowOff>
    </xdr:from>
    <xdr:to>
      <xdr:col>81</xdr:col>
      <xdr:colOff>44450</xdr:colOff>
      <xdr:row>88</xdr:row>
      <xdr:rowOff>154940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810740" y="14218920"/>
          <a:ext cx="76708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55880</xdr:rowOff>
    </xdr:from>
    <xdr:ext cx="758825" cy="24701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666720" y="13924280"/>
          <a:ext cx="7588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85</xdr:row>
      <xdr:rowOff>39370</xdr:rowOff>
    </xdr:from>
    <xdr:to>
      <xdr:col>81</xdr:col>
      <xdr:colOff>95250</xdr:colOff>
      <xdr:row>85</xdr:row>
      <xdr:rowOff>137795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533370" y="1407287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86</xdr:row>
      <xdr:rowOff>20320</xdr:rowOff>
    </xdr:from>
    <xdr:to>
      <xdr:col>77</xdr:col>
      <xdr:colOff>44450</xdr:colOff>
      <xdr:row>86</xdr:row>
      <xdr:rowOff>59690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999210" y="14218920"/>
          <a:ext cx="81153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85</xdr:row>
      <xdr:rowOff>39370</xdr:rowOff>
    </xdr:from>
    <xdr:to>
      <xdr:col>77</xdr:col>
      <xdr:colOff>95250</xdr:colOff>
      <xdr:row>85</xdr:row>
      <xdr:rowOff>137795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766290" y="1407287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147320</xdr:rowOff>
    </xdr:from>
    <xdr:ext cx="733425" cy="24955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465300" y="13850620"/>
          <a:ext cx="7334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59690</xdr:rowOff>
    </xdr:from>
    <xdr:to>
      <xdr:col>72</xdr:col>
      <xdr:colOff>191770</xdr:colOff>
      <xdr:row>86</xdr:row>
      <xdr:rowOff>156210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3192760" y="14258290"/>
          <a:ext cx="8064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59690</xdr:rowOff>
    </xdr:from>
    <xdr:to>
      <xdr:col>73</xdr:col>
      <xdr:colOff>44450</xdr:colOff>
      <xdr:row>85</xdr:row>
      <xdr:rowOff>157480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959840" y="140931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1905</xdr:rowOff>
    </xdr:from>
    <xdr:ext cx="758825" cy="24955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647420" y="1387030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156210</xdr:rowOff>
    </xdr:from>
    <xdr:to>
      <xdr:col>68</xdr:col>
      <xdr:colOff>152400</xdr:colOff>
      <xdr:row>88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2374880" y="14354810"/>
          <a:ext cx="81788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1270</xdr:rowOff>
    </xdr:from>
    <xdr:to>
      <xdr:col>68</xdr:col>
      <xdr:colOff>191770</xdr:colOff>
      <xdr:row>85</xdr:row>
      <xdr:rowOff>99060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141960" y="1403477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108585</xdr:rowOff>
    </xdr:from>
    <xdr:ext cx="758825" cy="24955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847320" y="1381188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127000</xdr:rowOff>
    </xdr:from>
    <xdr:to>
      <xdr:col>64</xdr:col>
      <xdr:colOff>152400</xdr:colOff>
      <xdr:row>85</xdr:row>
      <xdr:rowOff>60325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324080" y="139954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69850</xdr:rowOff>
    </xdr:from>
    <xdr:ext cx="758825" cy="24955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029440" y="1377315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58825" cy="24955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379700" y="152234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58825" cy="24955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612620" y="152234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34290</xdr:rowOff>
    </xdr:from>
    <xdr:ext cx="762000" cy="24955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58825" cy="24955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94640" y="152234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58825" cy="24955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176760" y="152234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88</xdr:row>
      <xdr:rowOff>105410</xdr:rowOff>
    </xdr:from>
    <xdr:to>
      <xdr:col>81</xdr:col>
      <xdr:colOff>95250</xdr:colOff>
      <xdr:row>89</xdr:row>
      <xdr:rowOff>38735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533370" y="1463421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78740</xdr:rowOff>
    </xdr:from>
    <xdr:ext cx="758825" cy="24955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666720" y="1460754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85</xdr:row>
      <xdr:rowOff>136525</xdr:rowOff>
    </xdr:from>
    <xdr:to>
      <xdr:col>77</xdr:col>
      <xdr:colOff>95250</xdr:colOff>
      <xdr:row>86</xdr:row>
      <xdr:rowOff>69215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766290" y="141700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54610</xdr:rowOff>
    </xdr:from>
    <xdr:ext cx="733425" cy="2463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465300" y="14253210"/>
          <a:ext cx="7334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10160</xdr:rowOff>
    </xdr:from>
    <xdr:to>
      <xdr:col>73</xdr:col>
      <xdr:colOff>44450</xdr:colOff>
      <xdr:row>86</xdr:row>
      <xdr:rowOff>107950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959840" y="142087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93980</xdr:rowOff>
    </xdr:from>
    <xdr:ext cx="758825" cy="2463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647420" y="1429258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106680</xdr:rowOff>
    </xdr:from>
    <xdr:to>
      <xdr:col>68</xdr:col>
      <xdr:colOff>191770</xdr:colOff>
      <xdr:row>87</xdr:row>
      <xdr:rowOff>39370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141960" y="143052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25400</xdr:rowOff>
    </xdr:from>
    <xdr:ext cx="758825" cy="24701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847320" y="14389100"/>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116205</xdr:rowOff>
    </xdr:from>
    <xdr:to>
      <xdr:col>64</xdr:col>
      <xdr:colOff>152400</xdr:colOff>
      <xdr:row>88</xdr:row>
      <xdr:rowOff>48895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324080" y="14479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34290</xdr:rowOff>
    </xdr:from>
    <xdr:ext cx="758825" cy="24955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029440" y="145630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79375</xdr:rowOff>
    </xdr:from>
    <xdr:to>
      <xdr:col>85</xdr:col>
      <xdr:colOff>95250</xdr:colOff>
      <xdr:row>53</xdr:row>
      <xdr:rowOff>55245</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97790</xdr:rowOff>
    </xdr:from>
    <xdr:ext cx="2259965" cy="29464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226290" y="8848090"/>
          <a:ext cx="2259965"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47825" cy="34480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403070" y="8823325"/>
          <a:ext cx="1647825" cy="3448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159385</xdr:rowOff>
    </xdr:from>
    <xdr:to>
      <xdr:col>93</xdr:col>
      <xdr:colOff>6350</xdr:colOff>
      <xdr:row>54</xdr:row>
      <xdr:rowOff>73025</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92075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159385</xdr:rowOff>
    </xdr:from>
    <xdr:to>
      <xdr:col>99</xdr:col>
      <xdr:colOff>146050</xdr:colOff>
      <xdr:row>54</xdr:row>
      <xdr:rowOff>73025</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92075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159385</xdr:rowOff>
    </xdr:from>
    <xdr:to>
      <xdr:col>106</xdr:col>
      <xdr:colOff>139700</xdr:colOff>
      <xdr:row>54</xdr:row>
      <xdr:rowOff>73025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12065</xdr:rowOff>
    </xdr:from>
    <xdr:to>
      <xdr:col>106</xdr:col>
      <xdr:colOff>139700</xdr:colOff>
      <xdr:row>55</xdr:row>
      <xdr:rowOff>92075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153035</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104</xdr:col>
      <xdr:colOff>114300</xdr:colOff>
      <xdr:row>57</xdr:row>
      <xdr:rowOff>67310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128270</xdr:rowOff>
    </xdr:from>
    <xdr:to>
      <xdr:col>114</xdr:col>
      <xdr:colOff>114300</xdr:colOff>
      <xdr:row>69</xdr:row>
      <xdr:rowOff>104140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a:t>
          </a:r>
          <a:r>
            <a:rPr kumimoji="1" lang="ja-JP" altLang="en-US" sz="1100">
              <a:solidFill>
                <a:schemeClr val="tx1"/>
              </a:solidFill>
              <a:latin typeface="ＭＳ Ｐゴシック"/>
              <a:ea typeface="ＭＳ Ｐゴシック"/>
            </a:rPr>
            <a:t>和５年４月１日現在の職員数は408人となり、前年度の404人から４人の増となっ</a:t>
          </a:r>
          <a:r>
            <a:rPr kumimoji="1" lang="ja-JP" altLang="en-US" sz="1100">
              <a:latin typeface="ＭＳ Ｐゴシック"/>
              <a:ea typeface="ＭＳ Ｐゴシック"/>
            </a:rPr>
            <a:t>た。</a:t>
          </a:r>
        </a:p>
        <a:p>
          <a:r>
            <a:rPr kumimoji="1" lang="ja-JP" altLang="en-US" sz="1100">
              <a:latin typeface="ＭＳ Ｐゴシック"/>
              <a:ea typeface="ＭＳ Ｐゴシック"/>
            </a:rPr>
            <a:t>　令和６年１月１日現在の人口は82,102人となり、前年度の82,749人から647人の減となった。　</a:t>
          </a:r>
        </a:p>
        <a:p>
          <a:r>
            <a:rPr kumimoji="1" lang="ja-JP" altLang="en-US" sz="1100">
              <a:latin typeface="ＭＳ Ｐゴシック"/>
              <a:ea typeface="ＭＳ Ｐゴシック"/>
            </a:rPr>
            <a:t>　人口1,000人当たりの職員数については、職員減・人口減の結果、前年度の4.88人から4.97人に増となっている</a:t>
          </a:r>
          <a:r>
            <a:rPr kumimoji="1" lang="ja-JP" altLang="en-US" sz="1300">
              <a:latin typeface="ＭＳ Ｐゴシック"/>
              <a:ea typeface="ＭＳ Ｐゴシック"/>
            </a:rPr>
            <a:t>。</a:t>
          </a:r>
        </a:p>
      </xdr:txBody>
    </xdr:sp>
    <xdr:clientData/>
  </xdr:twoCellAnchor>
  <xdr:oneCellAnchor>
    <xdr:from>
      <xdr:col>61</xdr:col>
      <xdr:colOff>6350</xdr:colOff>
      <xdr:row>54</xdr:row>
      <xdr:rowOff>134620</xdr:rowOff>
    </xdr:from>
    <xdr:ext cx="349885" cy="21717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27940</xdr:rowOff>
    </xdr:from>
    <xdr:ext cx="762000" cy="24638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051540" y="1141984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107950</xdr:rowOff>
    </xdr:from>
    <xdr:to>
      <xdr:col>85</xdr:col>
      <xdr:colOff>95250</xdr:colOff>
      <xdr:row>67</xdr:row>
      <xdr:rowOff>107950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136525</xdr:rowOff>
    </xdr:from>
    <xdr:ext cx="762000" cy="24955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50800</xdr:rowOff>
    </xdr:from>
    <xdr:to>
      <xdr:col>85</xdr:col>
      <xdr:colOff>95250</xdr:colOff>
      <xdr:row>65</xdr:row>
      <xdr:rowOff>50800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78740</xdr:rowOff>
    </xdr:from>
    <xdr:ext cx="762000" cy="24955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159385</xdr:rowOff>
    </xdr:from>
    <xdr:to>
      <xdr:col>85</xdr:col>
      <xdr:colOff>95250</xdr:colOff>
      <xdr:row>62</xdr:row>
      <xdr:rowOff>159385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62000" cy="24701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051540" y="102584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102235</xdr:rowOff>
    </xdr:from>
    <xdr:to>
      <xdr:col>85</xdr:col>
      <xdr:colOff>95250</xdr:colOff>
      <xdr:row>60</xdr:row>
      <xdr:rowOff>102235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130175</xdr:rowOff>
    </xdr:from>
    <xdr:ext cx="762000" cy="2463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051540" y="987107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44450</xdr:rowOff>
    </xdr:from>
    <xdr:to>
      <xdr:col>85</xdr:col>
      <xdr:colOff>95250</xdr:colOff>
      <xdr:row>58</xdr:row>
      <xdr:rowOff>44450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72390</xdr:rowOff>
    </xdr:from>
    <xdr:ext cx="762000" cy="24892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051540" y="94830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55</xdr:row>
      <xdr:rowOff>153035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2000" cy="24955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xdr:rowOff>
    </xdr:from>
    <xdr:to>
      <xdr:col>81</xdr:col>
      <xdr:colOff>44450</xdr:colOff>
      <xdr:row>67</xdr:row>
      <xdr:rowOff>60325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577820" y="9585325"/>
          <a:ext cx="0" cy="1536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33020</xdr:rowOff>
    </xdr:from>
    <xdr:ext cx="758825" cy="24955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5666720" y="1109472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60325</xdr:rowOff>
    </xdr:from>
    <xdr:to>
      <xdr:col>81</xdr:col>
      <xdr:colOff>133350</xdr:colOff>
      <xdr:row>67</xdr:row>
      <xdr:rowOff>60325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506700" y="111220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93345</xdr:rowOff>
    </xdr:from>
    <xdr:ext cx="758825" cy="24701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5666720" y="933894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xdr:rowOff>
    </xdr:from>
    <xdr:to>
      <xdr:col>81</xdr:col>
      <xdr:colOff>133350</xdr:colOff>
      <xdr:row>58</xdr:row>
      <xdr:rowOff>9525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506700" y="95853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50165</xdr:rowOff>
    </xdr:from>
    <xdr:to>
      <xdr:col>81</xdr:col>
      <xdr:colOff>44450</xdr:colOff>
      <xdr:row>59</xdr:row>
      <xdr:rowOff>67945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810740" y="9791065"/>
          <a:ext cx="7670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146050</xdr:rowOff>
    </xdr:from>
    <xdr:ext cx="758825" cy="24955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5666720" y="10052050"/>
          <a:ext cx="7588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61</xdr:row>
      <xdr:rowOff>7620</xdr:rowOff>
    </xdr:from>
    <xdr:to>
      <xdr:col>81</xdr:col>
      <xdr:colOff>95250</xdr:colOff>
      <xdr:row>61</xdr:row>
      <xdr:rowOff>105410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533370" y="100787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59</xdr:row>
      <xdr:rowOff>50165</xdr:rowOff>
    </xdr:from>
    <xdr:to>
      <xdr:col>77</xdr:col>
      <xdr:colOff>44450</xdr:colOff>
      <xdr:row>59</xdr:row>
      <xdr:rowOff>61595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999210" y="9791065"/>
          <a:ext cx="8115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60</xdr:row>
      <xdr:rowOff>158115</xdr:rowOff>
    </xdr:from>
    <xdr:to>
      <xdr:col>77</xdr:col>
      <xdr:colOff>95250</xdr:colOff>
      <xdr:row>61</xdr:row>
      <xdr:rowOff>90805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766290" y="100641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75565</xdr:rowOff>
    </xdr:from>
    <xdr:ext cx="733425" cy="24955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465300" y="10146665"/>
          <a:ext cx="7334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58420</xdr:rowOff>
    </xdr:from>
    <xdr:to>
      <xdr:col>72</xdr:col>
      <xdr:colOff>191770</xdr:colOff>
      <xdr:row>59</xdr:row>
      <xdr:rowOff>61595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192760" y="979932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151765</xdr:rowOff>
    </xdr:from>
    <xdr:to>
      <xdr:col>73</xdr:col>
      <xdr:colOff>44450</xdr:colOff>
      <xdr:row>61</xdr:row>
      <xdr:rowOff>84455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959840" y="100577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69850</xdr:rowOff>
    </xdr:from>
    <xdr:ext cx="758825" cy="24955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647420" y="1014095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58420</xdr:rowOff>
    </xdr:from>
    <xdr:to>
      <xdr:col>68</xdr:col>
      <xdr:colOff>152400</xdr:colOff>
      <xdr:row>59</xdr:row>
      <xdr:rowOff>67945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2374880" y="9799320"/>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149225</xdr:rowOff>
    </xdr:from>
    <xdr:to>
      <xdr:col>68</xdr:col>
      <xdr:colOff>191770</xdr:colOff>
      <xdr:row>63</xdr:row>
      <xdr:rowOff>81280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141960" y="10385425"/>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66675</xdr:rowOff>
    </xdr:from>
    <xdr:ext cx="758825" cy="24955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2847320" y="1046797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156845</xdr:rowOff>
    </xdr:from>
    <xdr:to>
      <xdr:col>64</xdr:col>
      <xdr:colOff>152400</xdr:colOff>
      <xdr:row>63</xdr:row>
      <xdr:rowOff>89535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2324080" y="10393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74295</xdr:rowOff>
    </xdr:from>
    <xdr:ext cx="758825" cy="24892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029440" y="10475595"/>
          <a:ext cx="758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162560</xdr:rowOff>
    </xdr:from>
    <xdr:ext cx="758825" cy="2463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379700" y="1155446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162560</xdr:rowOff>
    </xdr:from>
    <xdr:ext cx="758825" cy="2463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612620" y="1155446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162560</xdr:rowOff>
    </xdr:from>
    <xdr:ext cx="762000" cy="2463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807440" y="115544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162560</xdr:rowOff>
    </xdr:from>
    <xdr:ext cx="758825" cy="2463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994640" y="1155446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162560</xdr:rowOff>
    </xdr:from>
    <xdr:ext cx="758825" cy="2463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2176760" y="1155446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59</xdr:row>
      <xdr:rowOff>19050</xdr:rowOff>
    </xdr:from>
    <xdr:to>
      <xdr:col>81</xdr:col>
      <xdr:colOff>95250</xdr:colOff>
      <xdr:row>59</xdr:row>
      <xdr:rowOff>116840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533370" y="97599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34925</xdr:rowOff>
    </xdr:from>
    <xdr:ext cx="758825" cy="24955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5666720" y="961072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59</xdr:row>
      <xdr:rowOff>1270</xdr:rowOff>
    </xdr:from>
    <xdr:to>
      <xdr:col>77</xdr:col>
      <xdr:colOff>95250</xdr:colOff>
      <xdr:row>59</xdr:row>
      <xdr:rowOff>99060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766290" y="974217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108585</xdr:rowOff>
    </xdr:from>
    <xdr:ext cx="733425" cy="24955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465300" y="9519285"/>
          <a:ext cx="7334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12700</xdr:rowOff>
    </xdr:from>
    <xdr:to>
      <xdr:col>73</xdr:col>
      <xdr:colOff>44450</xdr:colOff>
      <xdr:row>59</xdr:row>
      <xdr:rowOff>110490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959840" y="97536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120650</xdr:rowOff>
    </xdr:from>
    <xdr:ext cx="758825" cy="2463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47420" y="953135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8890</xdr:rowOff>
    </xdr:from>
    <xdr:to>
      <xdr:col>68</xdr:col>
      <xdr:colOff>191770</xdr:colOff>
      <xdr:row>59</xdr:row>
      <xdr:rowOff>106680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141960" y="97497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116840</xdr:rowOff>
    </xdr:from>
    <xdr:ext cx="758825" cy="2463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847320" y="952754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19050</xdr:rowOff>
    </xdr:from>
    <xdr:to>
      <xdr:col>64</xdr:col>
      <xdr:colOff>152400</xdr:colOff>
      <xdr:row>59</xdr:row>
      <xdr:rowOff>116840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2324080" y="975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127000</xdr:rowOff>
    </xdr:from>
    <xdr:ext cx="758825" cy="2463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029440" y="953770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18415</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60960</xdr:rowOff>
    </xdr:from>
    <xdr:ext cx="1602740" cy="29527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519660" y="5179060"/>
          <a:ext cx="1602740"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47825" cy="34544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109700" y="5154930"/>
          <a:ext cx="164782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122555</xdr:rowOff>
    </xdr:from>
    <xdr:to>
      <xdr:col>93</xdr:col>
      <xdr:colOff>6350</xdr:colOff>
      <xdr:row>32</xdr:row>
      <xdr:rowOff>36830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55245</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122555</xdr:rowOff>
    </xdr:from>
    <xdr:to>
      <xdr:col>99</xdr:col>
      <xdr:colOff>146050</xdr:colOff>
      <xdr:row>32</xdr:row>
      <xdr:rowOff>36830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55245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122555</xdr:rowOff>
    </xdr:from>
    <xdr:to>
      <xdr:col>106</xdr:col>
      <xdr:colOff>139700</xdr:colOff>
      <xdr:row>32</xdr:row>
      <xdr:rowOff>36830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140335</xdr:rowOff>
    </xdr:from>
    <xdr:to>
      <xdr:col>106</xdr:col>
      <xdr:colOff>139700</xdr:colOff>
      <xdr:row>33</xdr:row>
      <xdr:rowOff>55245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1.5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115</xdr:col>
      <xdr:colOff>31750</xdr:colOff>
      <xdr:row>47</xdr:row>
      <xdr:rowOff>128270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104</xdr:col>
      <xdr:colOff>114300</xdr:colOff>
      <xdr:row>35</xdr:row>
      <xdr:rowOff>30480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92075</xdr:rowOff>
    </xdr:from>
    <xdr:to>
      <xdr:col>114</xdr:col>
      <xdr:colOff>114300</xdr:colOff>
      <xdr:row>47</xdr:row>
      <xdr:rowOff>67310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実質公債費比率（３カ年平均）は</a:t>
          </a:r>
          <a:r>
            <a:rPr kumimoji="1" lang="en-US" altLang="ja-JP" sz="1100">
              <a:latin typeface="ＭＳ Ｐゴシック"/>
              <a:ea typeface="ＭＳ Ｐゴシック"/>
            </a:rPr>
            <a:t>0.2</a:t>
          </a:r>
          <a:r>
            <a:rPr kumimoji="1" lang="ja-JP" altLang="en-US" sz="1100">
              <a:latin typeface="ＭＳ Ｐゴシック"/>
              <a:ea typeface="ＭＳ Ｐゴシック"/>
            </a:rPr>
            <a:t>ポイント改善の0.9％となった。</a:t>
          </a:r>
        </a:p>
        <a:p>
          <a:r>
            <a:rPr kumimoji="1" lang="en-US" altLang="ja-JP" sz="1100">
              <a:latin typeface="ＭＳ Ｐゴシック"/>
              <a:ea typeface="ＭＳ Ｐゴシック"/>
            </a:rPr>
            <a:t>【</a:t>
          </a:r>
          <a:r>
            <a:rPr kumimoji="1" lang="ja-JP" altLang="en-US" sz="1100">
              <a:latin typeface="ＭＳ Ｐゴシック"/>
              <a:ea typeface="ＭＳ Ｐゴシック"/>
            </a:rPr>
            <a:t>分母（単年度）</a:t>
          </a:r>
          <a:r>
            <a:rPr kumimoji="1" lang="en-US" altLang="ja-JP" sz="1100">
              <a:latin typeface="ＭＳ Ｐゴシック"/>
              <a:ea typeface="ＭＳ Ｐゴシック"/>
            </a:rPr>
            <a:t>】</a:t>
          </a:r>
        </a:p>
        <a:p>
          <a:r>
            <a:rPr kumimoji="1" lang="ja-JP" altLang="en-US" sz="1100">
              <a:latin typeface="ＭＳ Ｐゴシック"/>
              <a:ea typeface="ＭＳ Ｐゴシック"/>
            </a:rPr>
            <a:t>　標準財政規模が２億5,686万７千円の増となり、２億8,359万円（</a:t>
          </a:r>
          <a:r>
            <a:rPr kumimoji="1" lang="en-US" altLang="ja-JP" sz="1100">
              <a:latin typeface="ＭＳ Ｐゴシック"/>
              <a:ea typeface="ＭＳ Ｐゴシック"/>
            </a:rPr>
            <a:t>1.8</a:t>
          </a:r>
          <a:r>
            <a:rPr kumimoji="1" lang="ja-JP" altLang="en-US" sz="1100">
              <a:latin typeface="ＭＳ Ｐゴシック"/>
              <a:ea typeface="ＭＳ Ｐゴシック"/>
            </a:rPr>
            <a:t>％）の増となった。</a:t>
          </a:r>
        </a:p>
        <a:p>
          <a:r>
            <a:rPr kumimoji="1" lang="en-US" altLang="ja-JP" sz="1100">
              <a:latin typeface="ＭＳ Ｐゴシック"/>
              <a:ea typeface="ＭＳ Ｐゴシック"/>
            </a:rPr>
            <a:t>【</a:t>
          </a:r>
          <a:r>
            <a:rPr kumimoji="1" lang="ja-JP" altLang="en-US" sz="1100">
              <a:latin typeface="ＭＳ Ｐゴシック"/>
              <a:ea typeface="ＭＳ Ｐゴシック"/>
            </a:rPr>
            <a:t>分子（単年度）</a:t>
          </a:r>
          <a:r>
            <a:rPr kumimoji="1" lang="en-US" altLang="ja-JP" sz="1100">
              <a:latin typeface="ＭＳ Ｐゴシック"/>
              <a:ea typeface="ＭＳ Ｐゴシック"/>
            </a:rPr>
            <a:t>】</a:t>
          </a:r>
        </a:p>
        <a:p>
          <a:r>
            <a:rPr kumimoji="1" lang="ja-JP" altLang="en-US" sz="1100">
              <a:latin typeface="ＭＳ Ｐゴシック"/>
              <a:ea typeface="ＭＳ Ｐゴシック"/>
            </a:rPr>
            <a:t>　起債の発行抑制のため元利償還金の額が9,357万３千円（△5.7％）の減により、4,712万７千円（△32.6％）の減となった。</a:t>
          </a:r>
          <a:endParaRPr kumimoji="1" lang="ja-JP" altLang="en-US" sz="1300">
            <a:latin typeface="ＭＳ Ｐゴシック"/>
            <a:ea typeface="ＭＳ Ｐゴシック"/>
          </a:endParaRPr>
        </a:p>
        <a:p>
          <a:r>
            <a:rPr kumimoji="1" lang="ja-JP" altLang="en-US" sz="1100">
              <a:latin typeface="ＭＳ Ｐゴシック"/>
              <a:ea typeface="ＭＳ Ｐゴシック"/>
            </a:rPr>
            <a:t>　新図書館整備事業や旧第四小学校跡地整備事業などの大規模工事の予定がされていることから、引き続き、中期財政計画に基づき、規律ある財政運営を行っていく。</a:t>
          </a:r>
        </a:p>
      </xdr:txBody>
    </xdr:sp>
    <xdr:clientData/>
  </xdr:twoCellAnchor>
  <xdr:oneCellAnchor>
    <xdr:from>
      <xdr:col>61</xdr:col>
      <xdr:colOff>6350</xdr:colOff>
      <xdr:row>32</xdr:row>
      <xdr:rowOff>97790</xdr:rowOff>
    </xdr:from>
    <xdr:ext cx="298450" cy="21653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128270</xdr:rowOff>
    </xdr:from>
    <xdr:to>
      <xdr:col>85</xdr:col>
      <xdr:colOff>95250</xdr:colOff>
      <xdr:row>47</xdr:row>
      <xdr:rowOff>128270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156845</xdr:rowOff>
    </xdr:from>
    <xdr:ext cx="762000" cy="24701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051540" y="775144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71755</xdr:rowOff>
    </xdr:from>
    <xdr:to>
      <xdr:col>85</xdr:col>
      <xdr:colOff>95250</xdr:colOff>
      <xdr:row>45</xdr:row>
      <xdr:rowOff>71755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99695</xdr:rowOff>
    </xdr:from>
    <xdr:ext cx="762000" cy="24955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13970</xdr:rowOff>
    </xdr:from>
    <xdr:to>
      <xdr:col>85</xdr:col>
      <xdr:colOff>95250</xdr:colOff>
      <xdr:row>43</xdr:row>
      <xdr:rowOff>13970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41910</xdr:rowOff>
    </xdr:from>
    <xdr:ext cx="762000" cy="24892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051540" y="69761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122555</xdr:rowOff>
    </xdr:from>
    <xdr:to>
      <xdr:col>85</xdr:col>
      <xdr:colOff>95250</xdr:colOff>
      <xdr:row>40</xdr:row>
      <xdr:rowOff>122555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150495</xdr:rowOff>
    </xdr:from>
    <xdr:ext cx="762000" cy="2463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051540" y="658939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65405</xdr:rowOff>
    </xdr:from>
    <xdr:to>
      <xdr:col>85</xdr:col>
      <xdr:colOff>95250</xdr:colOff>
      <xdr:row>38</xdr:row>
      <xdr:rowOff>65405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93980</xdr:rowOff>
    </xdr:from>
    <xdr:ext cx="762000" cy="2463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051540" y="620268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33</xdr:row>
      <xdr:rowOff>116205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13335</xdr:rowOff>
    </xdr:from>
    <xdr:to>
      <xdr:col>81</xdr:col>
      <xdr:colOff>44450</xdr:colOff>
      <xdr:row>45</xdr:row>
      <xdr:rowOff>1905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577820" y="6122035"/>
          <a:ext cx="0" cy="1309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139700</xdr:rowOff>
    </xdr:from>
    <xdr:ext cx="758825" cy="248920"/>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5666720" y="7404100"/>
          <a:ext cx="758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1905</xdr:rowOff>
    </xdr:from>
    <xdr:to>
      <xdr:col>81</xdr:col>
      <xdr:colOff>133350</xdr:colOff>
      <xdr:row>45</xdr:row>
      <xdr:rowOff>1905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506700" y="74314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96520</xdr:rowOff>
    </xdr:from>
    <xdr:ext cx="758825" cy="246380"/>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5666720" y="587502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13335</xdr:rowOff>
    </xdr:from>
    <xdr:to>
      <xdr:col>81</xdr:col>
      <xdr:colOff>133350</xdr:colOff>
      <xdr:row>37</xdr:row>
      <xdr:rowOff>13335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506700" y="61220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135255</xdr:rowOff>
    </xdr:from>
    <xdr:to>
      <xdr:col>81</xdr:col>
      <xdr:colOff>44450</xdr:colOff>
      <xdr:row>38</xdr:row>
      <xdr:rowOff>150495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810740" y="6409055"/>
          <a:ext cx="7670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107950</xdr:rowOff>
    </xdr:from>
    <xdr:ext cx="758825" cy="248920"/>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5666720" y="6711950"/>
          <a:ext cx="7588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40</xdr:row>
      <xdr:rowOff>135255</xdr:rowOff>
    </xdr:from>
    <xdr:to>
      <xdr:col>81</xdr:col>
      <xdr:colOff>95250</xdr:colOff>
      <xdr:row>41</xdr:row>
      <xdr:rowOff>67945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533370" y="67392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38</xdr:row>
      <xdr:rowOff>150495</xdr:rowOff>
    </xdr:from>
    <xdr:to>
      <xdr:col>77</xdr:col>
      <xdr:colOff>44450</xdr:colOff>
      <xdr:row>39</xdr:row>
      <xdr:rowOff>8255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999210" y="6424295"/>
          <a:ext cx="81153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40</xdr:row>
      <xdr:rowOff>135255</xdr:rowOff>
    </xdr:from>
    <xdr:to>
      <xdr:col>77</xdr:col>
      <xdr:colOff>95250</xdr:colOff>
      <xdr:row>41</xdr:row>
      <xdr:rowOff>67945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766290" y="67392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53340</xdr:rowOff>
    </xdr:from>
    <xdr:ext cx="733425" cy="246380"/>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465300" y="6822440"/>
          <a:ext cx="7334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8255</xdr:rowOff>
    </xdr:from>
    <xdr:to>
      <xdr:col>72</xdr:col>
      <xdr:colOff>191770</xdr:colOff>
      <xdr:row>39</xdr:row>
      <xdr:rowOff>31750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192760" y="6447155"/>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127635</xdr:rowOff>
    </xdr:from>
    <xdr:to>
      <xdr:col>73</xdr:col>
      <xdr:colOff>44450</xdr:colOff>
      <xdr:row>41</xdr:row>
      <xdr:rowOff>60960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959840" y="6731635"/>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45720</xdr:rowOff>
    </xdr:from>
    <xdr:ext cx="758825" cy="24955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647420" y="681482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31750</xdr:rowOff>
    </xdr:from>
    <xdr:to>
      <xdr:col>68</xdr:col>
      <xdr:colOff>152400</xdr:colOff>
      <xdr:row>39</xdr:row>
      <xdr:rowOff>46990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2374880" y="6470650"/>
          <a:ext cx="8178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102235</xdr:rowOff>
    </xdr:from>
    <xdr:to>
      <xdr:col>68</xdr:col>
      <xdr:colOff>191770</xdr:colOff>
      <xdr:row>42</xdr:row>
      <xdr:rowOff>34925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141960" y="687133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20320</xdr:rowOff>
    </xdr:from>
    <xdr:ext cx="758825" cy="2463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2847320" y="695452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117475</xdr:rowOff>
    </xdr:from>
    <xdr:to>
      <xdr:col>64</xdr:col>
      <xdr:colOff>152400</xdr:colOff>
      <xdr:row>42</xdr:row>
      <xdr:rowOff>50165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2324080" y="6886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35560</xdr:rowOff>
    </xdr:from>
    <xdr:ext cx="758825" cy="24955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029440" y="696976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126365</xdr:rowOff>
    </xdr:from>
    <xdr:ext cx="758825" cy="24701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379700" y="788606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126365</xdr:rowOff>
    </xdr:from>
    <xdr:ext cx="758825" cy="24701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612620" y="788606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126365</xdr:rowOff>
    </xdr:from>
    <xdr:ext cx="762000" cy="24701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807440" y="78860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126365</xdr:rowOff>
    </xdr:from>
    <xdr:ext cx="758825" cy="24701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994640" y="788606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126365</xdr:rowOff>
    </xdr:from>
    <xdr:ext cx="758825" cy="24701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2176760" y="788606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38</xdr:row>
      <xdr:rowOff>86360</xdr:rowOff>
    </xdr:from>
    <xdr:to>
      <xdr:col>81</xdr:col>
      <xdr:colOff>95250</xdr:colOff>
      <xdr:row>39</xdr:row>
      <xdr:rowOff>19050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533370" y="63601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102235</xdr:rowOff>
    </xdr:from>
    <xdr:ext cx="758825" cy="24955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5666720" y="621093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38</xdr:row>
      <xdr:rowOff>101600</xdr:rowOff>
    </xdr:from>
    <xdr:to>
      <xdr:col>77</xdr:col>
      <xdr:colOff>95250</xdr:colOff>
      <xdr:row>39</xdr:row>
      <xdr:rowOff>34290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766290" y="63754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43815</xdr:rowOff>
    </xdr:from>
    <xdr:ext cx="733425" cy="24955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465300" y="6152515"/>
          <a:ext cx="7334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125095</xdr:rowOff>
    </xdr:from>
    <xdr:to>
      <xdr:col>73</xdr:col>
      <xdr:colOff>44450</xdr:colOff>
      <xdr:row>39</xdr:row>
      <xdr:rowOff>57785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959840" y="63988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67310</xdr:rowOff>
    </xdr:from>
    <xdr:ext cx="758825" cy="24955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647420" y="617601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147955</xdr:rowOff>
    </xdr:from>
    <xdr:to>
      <xdr:col>68</xdr:col>
      <xdr:colOff>191770</xdr:colOff>
      <xdr:row>39</xdr:row>
      <xdr:rowOff>80645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141960" y="642175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90805</xdr:rowOff>
    </xdr:from>
    <xdr:ext cx="758825" cy="24701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847320" y="619950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163195</xdr:rowOff>
    </xdr:from>
    <xdr:to>
      <xdr:col>64</xdr:col>
      <xdr:colOff>152400</xdr:colOff>
      <xdr:row>39</xdr:row>
      <xdr:rowOff>95885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2324080" y="6436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105410</xdr:rowOff>
    </xdr:from>
    <xdr:ext cx="758825" cy="24892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029440" y="6214110"/>
          <a:ext cx="758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146685</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5735" cy="29591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602845" y="1510665"/>
          <a:ext cx="143573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4544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85725</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18415</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85725</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18415</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85725</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104140</xdr:rowOff>
    </xdr:from>
    <xdr:to>
      <xdr:col>106</xdr:col>
      <xdr:colOff>139700</xdr:colOff>
      <xdr:row>11</xdr:row>
      <xdr:rowOff>18415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79375</xdr:rowOff>
    </xdr:from>
    <xdr:to>
      <xdr:col>85</xdr:col>
      <xdr:colOff>95250</xdr:colOff>
      <xdr:row>25</xdr:row>
      <xdr:rowOff>92075</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115</xdr:col>
      <xdr:colOff>31750</xdr:colOff>
      <xdr:row>25</xdr:row>
      <xdr:rowOff>92075</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104</xdr:col>
      <xdr:colOff>114300</xdr:colOff>
      <xdr:row>12</xdr:row>
      <xdr:rowOff>159385</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55245</xdr:rowOff>
    </xdr:from>
    <xdr:to>
      <xdr:col>114</xdr:col>
      <xdr:colOff>114300</xdr:colOff>
      <xdr:row>25</xdr:row>
      <xdr:rowOff>30480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将来負担比率は、2.5ポイント改善し-16.2％となった。マイナスは表記しないことから昨年度に引き続き0.0（-）％となった。</a:t>
          </a:r>
        </a:p>
        <a:p>
          <a:r>
            <a:rPr kumimoji="1" lang="ja-JP" altLang="en-US" sz="1100">
              <a:latin typeface="ＭＳ Ｐゴシック"/>
              <a:ea typeface="ＭＳ Ｐゴシック"/>
            </a:rPr>
            <a:t>【分母】</a:t>
          </a:r>
        </a:p>
        <a:p>
          <a:r>
            <a:rPr kumimoji="1" lang="ja-JP" altLang="en-US" sz="1100">
              <a:latin typeface="ＭＳ Ｐゴシック"/>
              <a:ea typeface="ＭＳ Ｐゴシック"/>
            </a:rPr>
            <a:t>　標準財政規模が２億5,686万７千円の増となり、２億8,359万円（1.8％）の増となった。</a:t>
          </a:r>
        </a:p>
        <a:p>
          <a:r>
            <a:rPr kumimoji="1" lang="ja-JP" altLang="en-US" sz="1100">
              <a:latin typeface="ＭＳ Ｐゴシック"/>
              <a:ea typeface="ＭＳ Ｐゴシック"/>
            </a:rPr>
            <a:t>【分子】</a:t>
          </a:r>
        </a:p>
        <a:p>
          <a:r>
            <a:rPr kumimoji="1" lang="ja-JP" altLang="en-US" sz="1100">
              <a:latin typeface="ＭＳ Ｐゴシック"/>
              <a:ea typeface="ＭＳ Ｐゴシック"/>
            </a:rPr>
            <a:t>　将来負担額は、債務負担行為に基づく支出予定額が３億3,451万円の増（633.1％）となったものの、起債の発行抑制のため、地方債の現在高が10億3,534万８千円の減となったこと等により、４億5,005万円の減となった。</a:t>
          </a:r>
          <a:endParaRPr kumimoji="1" lang="ja-JP" altLang="en-US" sz="1300">
            <a:latin typeface="ＭＳ Ｐゴシック"/>
            <a:ea typeface="ＭＳ Ｐゴシック"/>
          </a:endParaRPr>
        </a:p>
        <a:p>
          <a:r>
            <a:rPr kumimoji="1" lang="ja-JP" altLang="en-US" sz="1100">
              <a:latin typeface="ＭＳ Ｐゴシック"/>
              <a:ea typeface="ＭＳ Ｐゴシック"/>
            </a:rPr>
            <a:t>　今後も起債の発行抑制と基金への積み増しを行い、将来負担の削減に努める。</a:t>
          </a:r>
        </a:p>
      </xdr:txBody>
    </xdr:sp>
    <xdr:clientData/>
  </xdr:twoCellAnchor>
  <xdr:oneCellAnchor>
    <xdr:from>
      <xdr:col>61</xdr:col>
      <xdr:colOff>6350</xdr:colOff>
      <xdr:row>10</xdr:row>
      <xdr:rowOff>60960</xdr:rowOff>
    </xdr:from>
    <xdr:ext cx="298450" cy="21399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1704320" y="1711960"/>
          <a:ext cx="29845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120015</xdr:rowOff>
    </xdr:from>
    <xdr:ext cx="762000" cy="24701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051540" y="408241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90170</xdr:rowOff>
    </xdr:from>
    <xdr:to>
      <xdr:col>85</xdr:col>
      <xdr:colOff>95250</xdr:colOff>
      <xdr:row>23</xdr:row>
      <xdr:rowOff>90170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118110</xdr:rowOff>
    </xdr:from>
    <xdr:ext cx="762000" cy="2463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051540" y="375031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88265</xdr:rowOff>
    </xdr:from>
    <xdr:to>
      <xdr:col>85</xdr:col>
      <xdr:colOff>95250</xdr:colOff>
      <xdr:row>21</xdr:row>
      <xdr:rowOff>88265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116205</xdr:rowOff>
    </xdr:from>
    <xdr:ext cx="762000" cy="2463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051540" y="34182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86360</xdr:rowOff>
    </xdr:from>
    <xdr:to>
      <xdr:col>85</xdr:col>
      <xdr:colOff>95250</xdr:colOff>
      <xdr:row>19</xdr:row>
      <xdr:rowOff>86360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114300</xdr:rowOff>
    </xdr:from>
    <xdr:ext cx="762000" cy="24955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85090</xdr:rowOff>
    </xdr:from>
    <xdr:to>
      <xdr:col>85</xdr:col>
      <xdr:colOff>95250</xdr:colOff>
      <xdr:row>17</xdr:row>
      <xdr:rowOff>85090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113030</xdr:rowOff>
    </xdr:from>
    <xdr:ext cx="762000" cy="24955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83185</xdr:rowOff>
    </xdr:from>
    <xdr:to>
      <xdr:col>85</xdr:col>
      <xdr:colOff>95250</xdr:colOff>
      <xdr:row>15</xdr:row>
      <xdr:rowOff>83185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111125</xdr:rowOff>
    </xdr:from>
    <xdr:ext cx="762000" cy="24955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81280</xdr:rowOff>
    </xdr:from>
    <xdr:to>
      <xdr:col>85</xdr:col>
      <xdr:colOff>95250</xdr:colOff>
      <xdr:row>13</xdr:row>
      <xdr:rowOff>81280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109220</xdr:rowOff>
    </xdr:from>
    <xdr:ext cx="762000" cy="24892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79375</xdr:rowOff>
    </xdr:from>
    <xdr:to>
      <xdr:col>85</xdr:col>
      <xdr:colOff>95250</xdr:colOff>
      <xdr:row>11</xdr:row>
      <xdr:rowOff>79375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79375</xdr:rowOff>
    </xdr:from>
    <xdr:to>
      <xdr:col>85</xdr:col>
      <xdr:colOff>95250</xdr:colOff>
      <xdr:row>25</xdr:row>
      <xdr:rowOff>92075</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81280</xdr:rowOff>
    </xdr:from>
    <xdr:to>
      <xdr:col>81</xdr:col>
      <xdr:colOff>44450</xdr:colOff>
      <xdr:row>22</xdr:row>
      <xdr:rowOff>109855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577820" y="2227580"/>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83185</xdr:rowOff>
    </xdr:from>
    <xdr:ext cx="758825" cy="246380"/>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5666720" y="371538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109855</xdr:rowOff>
    </xdr:from>
    <xdr:to>
      <xdr:col>81</xdr:col>
      <xdr:colOff>133350</xdr:colOff>
      <xdr:row>22</xdr:row>
      <xdr:rowOff>109855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506700" y="37420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164465</xdr:rowOff>
    </xdr:from>
    <xdr:ext cx="758825" cy="248920"/>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5666720" y="1980565"/>
          <a:ext cx="758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81280</xdr:rowOff>
    </xdr:from>
    <xdr:to>
      <xdr:col>81</xdr:col>
      <xdr:colOff>133350</xdr:colOff>
      <xdr:row>13</xdr:row>
      <xdr:rowOff>81280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151130</xdr:rowOff>
    </xdr:from>
    <xdr:to>
      <xdr:col>68</xdr:col>
      <xdr:colOff>152400</xdr:colOff>
      <xdr:row>14</xdr:row>
      <xdr:rowOff>27940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2374880" y="2297430"/>
          <a:ext cx="8178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52070</xdr:rowOff>
    </xdr:from>
    <xdr:ext cx="758825" cy="246380"/>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5666720" y="2198370"/>
          <a:ext cx="75882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13</xdr:row>
      <xdr:rowOff>78740</xdr:rowOff>
    </xdr:from>
    <xdr:to>
      <xdr:col>81</xdr:col>
      <xdr:colOff>95250</xdr:colOff>
      <xdr:row>14</xdr:row>
      <xdr:rowOff>11430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533370" y="22250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191770</xdr:colOff>
      <xdr:row>13</xdr:row>
      <xdr:rowOff>83185</xdr:rowOff>
    </xdr:from>
    <xdr:to>
      <xdr:col>77</xdr:col>
      <xdr:colOff>95250</xdr:colOff>
      <xdr:row>14</xdr:row>
      <xdr:rowOff>15875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766290" y="22294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26035</xdr:rowOff>
    </xdr:from>
    <xdr:ext cx="733425" cy="24701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465300" y="2007235"/>
          <a:ext cx="7334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156845</xdr:rowOff>
    </xdr:from>
    <xdr:to>
      <xdr:col>73</xdr:col>
      <xdr:colOff>44450</xdr:colOff>
      <xdr:row>14</xdr:row>
      <xdr:rowOff>89535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959840" y="23031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99060</xdr:rowOff>
    </xdr:from>
    <xdr:ext cx="758825" cy="24955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647420" y="208026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9525</xdr:rowOff>
    </xdr:from>
    <xdr:to>
      <xdr:col>68</xdr:col>
      <xdr:colOff>191770</xdr:colOff>
      <xdr:row>15</xdr:row>
      <xdr:rowOff>107315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141960" y="24860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93345</xdr:rowOff>
    </xdr:from>
    <xdr:ext cx="758825" cy="24701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847320" y="256984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118745</xdr:rowOff>
    </xdr:from>
    <xdr:to>
      <xdr:col>64</xdr:col>
      <xdr:colOff>152400</xdr:colOff>
      <xdr:row>15</xdr:row>
      <xdr:rowOff>51435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2324080" y="2430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36830</xdr:rowOff>
    </xdr:from>
    <xdr:ext cx="758825" cy="24955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29440" y="251333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58825" cy="24701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379700" y="421703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58825" cy="24701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612620" y="421703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89535</xdr:rowOff>
    </xdr:from>
    <xdr:ext cx="762000" cy="24701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807440" y="421703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58825" cy="24701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994640" y="421703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58825" cy="24701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176760" y="421703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68</xdr:col>
      <xdr:colOff>101600</xdr:colOff>
      <xdr:row>13</xdr:row>
      <xdr:rowOff>102235</xdr:rowOff>
    </xdr:from>
    <xdr:to>
      <xdr:col>68</xdr:col>
      <xdr:colOff>191770</xdr:colOff>
      <xdr:row>14</xdr:row>
      <xdr:rowOff>34925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141960" y="224853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44450</xdr:rowOff>
    </xdr:from>
    <xdr:ext cx="758825" cy="24955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847320" y="202565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13</xdr:row>
      <xdr:rowOff>144145</xdr:rowOff>
    </xdr:from>
    <xdr:to>
      <xdr:col>64</xdr:col>
      <xdr:colOff>152400</xdr:colOff>
      <xdr:row>14</xdr:row>
      <xdr:rowOff>76835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2324080" y="2290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86995</xdr:rowOff>
    </xdr:from>
    <xdr:ext cx="758825" cy="24701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029440" y="206819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82,102
80,610
6.39
36,422,351
34,434,964
1,786,290
17,552,109
16,770,540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92500"/>
          <a:ext cx="88963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7465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人件費の経常収支比率は0.1ポイント増の22.8％となった。</a:t>
          </a:r>
        </a:p>
        <a:p>
          <a:r>
            <a:rPr kumimoji="1" lang="ja-JP" altLang="en-US" sz="1100">
              <a:latin typeface="ＭＳ Ｐゴシック"/>
              <a:ea typeface="ＭＳ Ｐゴシック"/>
            </a:rPr>
            <a:t>　市町村職員退職手当組合負担金の減があるものの、一般職給や期末勤勉手当の増などにより、40億6,395万７千円、前年度比5,260万９千円、1.3％の増となった。</a:t>
          </a:r>
        </a:p>
        <a:p>
          <a:r>
            <a:rPr kumimoji="1" lang="ja-JP" altLang="en-US" sz="1100">
              <a:latin typeface="ＭＳ Ｐゴシック"/>
              <a:ea typeface="ＭＳ Ｐゴシック"/>
            </a:rPr>
            <a:t>　今後とも、狛江市第６次行財政改革推進計画 （令和２年度～令和６年度）を推進し、人件費の抑制に努める。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414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182880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182880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8000" cy="25590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76148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182880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8000"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182880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182880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8000" cy="25590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781675"/>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182880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800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590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36855" y="5128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43815</xdr:rowOff>
    </xdr:from>
    <xdr:to>
      <xdr:col>24</xdr:col>
      <xdr:colOff>25400</xdr:colOff>
      <xdr:row>40</xdr:row>
      <xdr:rowOff>143510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41452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115570</xdr:rowOff>
    </xdr:from>
    <xdr:ext cx="758825" cy="25908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503420" y="69735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143510</xdr:rowOff>
    </xdr:from>
    <xdr:to>
      <xdr:col>24</xdr:col>
      <xdr:colOff>114300</xdr:colOff>
      <xdr:row>40</xdr:row>
      <xdr:rowOff>143510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42765" y="70015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130175</xdr:rowOff>
    </xdr:from>
    <xdr:ext cx="758825"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503420" y="54451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43815</xdr:rowOff>
    </xdr:from>
    <xdr:to>
      <xdr:col>24</xdr:col>
      <xdr:colOff>114300</xdr:colOff>
      <xdr:row>33</xdr:row>
      <xdr:rowOff>43815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342765" y="570166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35</xdr:row>
      <xdr:rowOff>99060</xdr:rowOff>
    </xdr:from>
    <xdr:to>
      <xdr:col>24</xdr:col>
      <xdr:colOff>25400</xdr:colOff>
      <xdr:row>35</xdr:row>
      <xdr:rowOff>106045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657600" y="6099810"/>
          <a:ext cx="7569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118745</xdr:rowOff>
    </xdr:from>
    <xdr:ext cx="758825" cy="25908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503420" y="611949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146685</xdr:rowOff>
    </xdr:from>
    <xdr:to>
      <xdr:col>24</xdr:col>
      <xdr:colOff>76200</xdr:colOff>
      <xdr:row>36</xdr:row>
      <xdr:rowOff>76835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380865" y="61474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99060</xdr:rowOff>
    </xdr:from>
    <xdr:to>
      <xdr:col>19</xdr:col>
      <xdr:colOff>182880</xdr:colOff>
      <xdr:row>35</xdr:row>
      <xdr:rowOff>106045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841625" y="6099810"/>
          <a:ext cx="8159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139700</xdr:rowOff>
    </xdr:from>
    <xdr:to>
      <xdr:col>20</xdr:col>
      <xdr:colOff>38100</xdr:colOff>
      <xdr:row>36</xdr:row>
      <xdr:rowOff>69850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611245" y="61404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54610</xdr:rowOff>
    </xdr:from>
    <xdr:ext cx="736600" cy="25590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298190" y="62268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106045</xdr:rowOff>
    </xdr:from>
    <xdr:to>
      <xdr:col>15</xdr:col>
      <xdr:colOff>98425</xdr:colOff>
      <xdr:row>36</xdr:row>
      <xdr:rowOff>19050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021205" y="6106795"/>
          <a:ext cx="82042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100965</xdr:rowOff>
    </xdr:from>
    <xdr:to>
      <xdr:col>15</xdr:col>
      <xdr:colOff>149225</xdr:colOff>
      <xdr:row>36</xdr:row>
      <xdr:rowOff>31115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790825"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15875</xdr:rowOff>
    </xdr:from>
    <xdr:ext cx="758825"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494915" y="61880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19050</xdr:rowOff>
    </xdr:from>
    <xdr:to>
      <xdr:col>11</xdr:col>
      <xdr:colOff>9525</xdr:colOff>
      <xdr:row>36</xdr:row>
      <xdr:rowOff>45085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217930" y="6191250"/>
          <a:ext cx="8032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33655</xdr:rowOff>
    </xdr:from>
    <xdr:to>
      <xdr:col>11</xdr:col>
      <xdr:colOff>60325</xdr:colOff>
      <xdr:row>36</xdr:row>
      <xdr:rowOff>135255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987550" y="62058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120650</xdr:rowOff>
    </xdr:from>
    <xdr:ext cx="762000" cy="25590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674495" y="62928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16713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27940</xdr:rowOff>
    </xdr:from>
    <xdr:ext cx="75882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871220" y="58572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82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215765"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8825"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46329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82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019175"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55245</xdr:rowOff>
    </xdr:from>
    <xdr:to>
      <xdr:col>24</xdr:col>
      <xdr:colOff>76200</xdr:colOff>
      <xdr:row>35</xdr:row>
      <xdr:rowOff>156845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380865" y="60559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71755</xdr:rowOff>
    </xdr:from>
    <xdr:ext cx="758825"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503420" y="59010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48260</xdr:rowOff>
    </xdr:from>
    <xdr:to>
      <xdr:col>20</xdr:col>
      <xdr:colOff>38100</xdr:colOff>
      <xdr:row>35</xdr:row>
      <xdr:rowOff>149860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611245" y="60490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160020</xdr:rowOff>
    </xdr:from>
    <xdr:ext cx="7366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298190" y="581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55245</xdr:rowOff>
    </xdr:from>
    <xdr:to>
      <xdr:col>15</xdr:col>
      <xdr:colOff>149225</xdr:colOff>
      <xdr:row>35</xdr:row>
      <xdr:rowOff>156845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790825"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167005</xdr:rowOff>
    </xdr:from>
    <xdr:ext cx="758825" cy="25590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494915" y="58248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139700</xdr:rowOff>
    </xdr:from>
    <xdr:to>
      <xdr:col>11</xdr:col>
      <xdr:colOff>60325</xdr:colOff>
      <xdr:row>36</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987550" y="6140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80010</xdr:rowOff>
    </xdr:from>
    <xdr:ext cx="76200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674495" y="5909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166370</xdr:rowOff>
    </xdr:from>
    <xdr:to>
      <xdr:col>6</xdr:col>
      <xdr:colOff>171450</xdr:colOff>
      <xdr:row>36</xdr:row>
      <xdr:rowOff>95885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16713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80645</xdr:rowOff>
    </xdr:from>
    <xdr:ext cx="75882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871220" y="62528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物件費の経常収支比率は0.9ポイント増の17.9％となった。</a:t>
          </a:r>
        </a:p>
        <a:p>
          <a:r>
            <a:rPr kumimoji="1" lang="ja-JP" altLang="en-US" sz="1100">
              <a:latin typeface="ＭＳ Ｐゴシック"/>
              <a:ea typeface="ＭＳ Ｐゴシック"/>
            </a:rPr>
            <a:t>　プラスチック類ごみ処理関係費の皆増などにより、31億8,738万２千円、前年度比１億8,584万８千円、6.2％の増となった。</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8450"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985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8000"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35280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8000"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30708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8000" cy="2559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26136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8000" cy="25590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926445" y="21564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590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926445" y="1699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42545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10411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14605</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17904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42545</xdr:rowOff>
    </xdr:from>
    <xdr:to>
      <xdr:col>82</xdr:col>
      <xdr:colOff>182880</xdr:colOff>
      <xdr:row>21</xdr:row>
      <xdr:rowOff>42545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015210" y="36429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11</xdr:row>
      <xdr:rowOff>92075</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17904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182880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015210" y="22352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106680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334490" y="2938780"/>
          <a:ext cx="7696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15</xdr:row>
      <xdr:rowOff>152400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179040" y="2724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135890</xdr:rowOff>
    </xdr:from>
    <xdr:to>
      <xdr:col>82</xdr:col>
      <xdr:colOff>158750</xdr:colOff>
      <xdr:row>17</xdr:row>
      <xdr:rowOff>66040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05331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140970</xdr:rowOff>
    </xdr:from>
    <xdr:to>
      <xdr:col>78</xdr:col>
      <xdr:colOff>69850</xdr:colOff>
      <xdr:row>17</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531215" y="2884170"/>
          <a:ext cx="80327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90170</xdr:rowOff>
    </xdr:from>
    <xdr:to>
      <xdr:col>78</xdr:col>
      <xdr:colOff>120650</xdr:colOff>
      <xdr:row>17</xdr:row>
      <xdr:rowOff>20320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28369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30480</xdr:rowOff>
    </xdr:from>
    <xdr:ext cx="733425" cy="25590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987780" y="260223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140970</xdr:rowOff>
    </xdr:from>
    <xdr:to>
      <xdr:col>73</xdr:col>
      <xdr:colOff>180975</xdr:colOff>
      <xdr:row>16</xdr:row>
      <xdr:rowOff>168275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710795" y="2884170"/>
          <a:ext cx="8204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151765</xdr:rowOff>
    </xdr:from>
    <xdr:to>
      <xdr:col>74</xdr:col>
      <xdr:colOff>31750</xdr:colOff>
      <xdr:row>16</xdr:row>
      <xdr:rowOff>81915</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480415" y="27235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92075</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167360" y="24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67310</xdr:rowOff>
    </xdr:from>
    <xdr:to>
      <xdr:col>69</xdr:col>
      <xdr:colOff>92075</xdr:colOff>
      <xdr:row>16</xdr:row>
      <xdr:rowOff>168275</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890375" y="2810510"/>
          <a:ext cx="82042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5080</xdr:rowOff>
    </xdr:from>
    <xdr:to>
      <xdr:col>69</xdr:col>
      <xdr:colOff>142875</xdr:colOff>
      <xdr:row>15</xdr:row>
      <xdr:rowOff>106680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659995"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116840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364085" y="234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114935</xdr:rowOff>
    </xdr:from>
    <xdr:to>
      <xdr:col>65</xdr:col>
      <xdr:colOff>53975</xdr:colOff>
      <xdr:row>16</xdr:row>
      <xdr:rowOff>45085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856720" y="26866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55245</xdr:rowOff>
    </xdr:from>
    <xdr:ext cx="758825" cy="25590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543665" y="24555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882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905355"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882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51204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17</xdr:row>
      <xdr:rowOff>55880</xdr:rowOff>
    </xdr:from>
    <xdr:to>
      <xdr:col>82</xdr:col>
      <xdr:colOff>158750</xdr:colOff>
      <xdr:row>17</xdr:row>
      <xdr:rowOff>157480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053310" y="2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17</xdr:row>
      <xdr:rowOff>27940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179040" y="294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28369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59690</xdr:rowOff>
    </xdr:from>
    <xdr:ext cx="73342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987780" y="29743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90170</xdr:rowOff>
    </xdr:from>
    <xdr:to>
      <xdr:col>74</xdr:col>
      <xdr:colOff>31750</xdr:colOff>
      <xdr:row>17</xdr:row>
      <xdr:rowOff>20320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480415" y="28333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5080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16736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117475</xdr:rowOff>
    </xdr:from>
    <xdr:to>
      <xdr:col>69</xdr:col>
      <xdr:colOff>142875</xdr:colOff>
      <xdr:row>17</xdr:row>
      <xdr:rowOff>47625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659995" y="2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32385</xdr:rowOff>
    </xdr:from>
    <xdr:ext cx="762000" cy="25590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364085" y="2947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16510</xdr:rowOff>
    </xdr:from>
    <xdr:to>
      <xdr:col>65</xdr:col>
      <xdr:colOff>53975</xdr:colOff>
      <xdr:row>16</xdr:row>
      <xdr:rowOff>118110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856720" y="2759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102870</xdr:rowOff>
    </xdr:from>
    <xdr:ext cx="75882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543665" y="28460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扶助費の経常収支比率は0.7ポイント増の13.3％となった。</a:t>
          </a:r>
        </a:p>
        <a:p>
          <a:r>
            <a:rPr kumimoji="1" lang="ja-JP" altLang="en-US" sz="1100">
              <a:latin typeface="ＭＳ Ｐゴシック"/>
              <a:ea typeface="ＭＳ Ｐゴシック"/>
            </a:rPr>
            <a:t>　市立外保育園児童運営費負担金や生活保護費の医療扶助の増などにより、23億7,067万８千円、前年度比１億3,859万７千円、6.2％の増となった。</a:t>
          </a:r>
        </a:p>
        <a:p>
          <a:r>
            <a:rPr kumimoji="1" lang="ja-JP" altLang="en-US" sz="1100">
              <a:latin typeface="ＭＳ Ｐゴシック"/>
              <a:ea typeface="ＭＳ Ｐゴシック"/>
            </a:rPr>
            <a:t>　扶助費は増加傾向となる見込みであるものの、あいとぴあレインボープランや第２期 こまえ子ども・若者応援プラン（令和２年度～令和６年度）に基づき、過度な財政負担とならないよう、適切な事業実施に努める。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590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855" y="10843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182880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182880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182880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590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9700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182880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182880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590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6855" y="8557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41452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91440</xdr:rowOff>
    </xdr:from>
    <xdr:ext cx="758825"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503420" y="103784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42765" y="104063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xdr:rowOff>
    </xdr:from>
    <xdr:ext cx="758825" cy="25590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503420" y="89230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42765" y="91795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56</xdr:row>
      <xdr:rowOff>58420</xdr:rowOff>
    </xdr:from>
    <xdr:to>
      <xdr:col>24</xdr:col>
      <xdr:colOff>25400</xdr:colOff>
      <xdr:row>56</xdr:row>
      <xdr:rowOff>111760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657600" y="9659620"/>
          <a:ext cx="7569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69850</xdr:rowOff>
    </xdr:from>
    <xdr:ext cx="758825"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503420" y="949960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80865" y="9654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182880</xdr:colOff>
      <xdr:row>57</xdr:row>
      <xdr:rowOff>16510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841625" y="9659620"/>
          <a:ext cx="815975"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611245" y="95935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104140</xdr:rowOff>
    </xdr:from>
    <xdr:ext cx="7366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98190" y="936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104140</xdr:rowOff>
    </xdr:from>
    <xdr:to>
      <xdr:col>15</xdr:col>
      <xdr:colOff>98425</xdr:colOff>
      <xdr:row>57</xdr:row>
      <xdr:rowOff>16510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021205" y="9705340"/>
          <a:ext cx="8204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90825"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66040</xdr:rowOff>
    </xdr:from>
    <xdr:ext cx="758825" cy="25590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94915" y="93243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104140</xdr:rowOff>
    </xdr:from>
    <xdr:to>
      <xdr:col>11</xdr:col>
      <xdr:colOff>9525</xdr:colOff>
      <xdr:row>57</xdr:row>
      <xdr:rowOff>85090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217930" y="9705340"/>
          <a:ext cx="80327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87550" y="9425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107950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74495"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6713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5080</xdr:rowOff>
    </xdr:from>
    <xdr:ext cx="75882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71220" y="92633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82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215765"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882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6329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82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19175"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60960</xdr:rowOff>
    </xdr:from>
    <xdr:to>
      <xdr:col>24</xdr:col>
      <xdr:colOff>76200</xdr:colOff>
      <xdr:row>56</xdr:row>
      <xdr:rowOff>162560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80865" y="96621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33020</xdr:rowOff>
    </xdr:from>
    <xdr:ext cx="758825"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503420" y="96342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611245" y="9608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93980</xdr:rowOff>
    </xdr:from>
    <xdr:ext cx="7366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98190" y="9695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137160</xdr:rowOff>
    </xdr:from>
    <xdr:to>
      <xdr:col>15</xdr:col>
      <xdr:colOff>149225</xdr:colOff>
      <xdr:row>57</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90825"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52070</xdr:rowOff>
    </xdr:from>
    <xdr:ext cx="758825" cy="25590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94915" y="98247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87550" y="96545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139700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74495"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34290</xdr:rowOff>
    </xdr:from>
    <xdr:to>
      <xdr:col>6</xdr:col>
      <xdr:colOff>171450</xdr:colOff>
      <xdr:row>57</xdr:row>
      <xdr:rowOff>135890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6713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120650</xdr:rowOff>
    </xdr:from>
    <xdr:ext cx="758825" cy="25590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71220" y="98933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その他の経常収支比率は、0.6ポイント増の</a:t>
          </a:r>
          <a:r>
            <a:rPr kumimoji="1" lang="en-US" altLang="ja-JP" sz="1100">
              <a:latin typeface="ＭＳ Ｐゴシック"/>
              <a:ea typeface="ＭＳ Ｐゴシック"/>
            </a:rPr>
            <a:t>12.8</a:t>
          </a:r>
          <a:r>
            <a:rPr kumimoji="1" lang="ja-JP" altLang="en-US" sz="1100">
              <a:latin typeface="ＭＳ Ｐゴシック"/>
              <a:ea typeface="ＭＳ Ｐゴシック"/>
            </a:rPr>
            <a:t>％となった。　</a:t>
          </a:r>
        </a:p>
        <a:p>
          <a:r>
            <a:rPr kumimoji="1" lang="ja-JP" altLang="en-US" sz="1100">
              <a:latin typeface="ＭＳ Ｐゴシック"/>
              <a:ea typeface="ＭＳ Ｐゴシック"/>
            </a:rPr>
            <a:t>　高齢化に伴う後期高齢者医療特別会計繰出金や介護保険特別会計繰出金の増などにより、22億277万８千円、前年度比9,219万２千円、4.4％の増となった。</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845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590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926445" y="10843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800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8000" cy="25590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926445" y="1019048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8000"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800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8000" cy="25590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926445" y="9210675"/>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800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590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926445" y="8557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4445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10411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60</xdr:row>
      <xdr:rowOff>147955</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517904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182880</xdr:colOff>
      <xdr:row>61</xdr:row>
      <xdr:rowOff>4445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015210" y="104628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51</xdr:row>
      <xdr:rowOff>80010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517904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165100</xdr:rowOff>
    </xdr:from>
    <xdr:to>
      <xdr:col>82</xdr:col>
      <xdr:colOff>182880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015210" y="9080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99695</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334490" y="9700895"/>
          <a:ext cx="7696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56</xdr:row>
      <xdr:rowOff>97790</xdr:rowOff>
    </xdr:from>
    <xdr:ext cx="762000" cy="25590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5179040" y="969899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125095</xdr:rowOff>
    </xdr:from>
    <xdr:to>
      <xdr:col>82</xdr:col>
      <xdr:colOff>158750</xdr:colOff>
      <xdr:row>57</xdr:row>
      <xdr:rowOff>55245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05331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99695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531215" y="9690100"/>
          <a:ext cx="8032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92710</xdr:rowOff>
    </xdr:from>
    <xdr:to>
      <xdr:col>78</xdr:col>
      <xdr:colOff>120650</xdr:colOff>
      <xdr:row>57</xdr:row>
      <xdr:rowOff>22860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28369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7620</xdr:rowOff>
    </xdr:from>
    <xdr:ext cx="733425" cy="25590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987780" y="978027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88900</xdr:rowOff>
    </xdr:from>
    <xdr:to>
      <xdr:col>73</xdr:col>
      <xdr:colOff>180975</xdr:colOff>
      <xdr:row>56</xdr:row>
      <xdr:rowOff>132715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2710795" y="9690100"/>
          <a:ext cx="8204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xdr:rowOff>
    </xdr:from>
    <xdr:to>
      <xdr:col>74</xdr:col>
      <xdr:colOff>31750</xdr:colOff>
      <xdr:row>56</xdr:row>
      <xdr:rowOff>118110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480415" y="9617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128270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16736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132715</xdr:rowOff>
    </xdr:from>
    <xdr:to>
      <xdr:col>69</xdr:col>
      <xdr:colOff>92075</xdr:colOff>
      <xdr:row>58</xdr:row>
      <xdr:rowOff>116205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890375" y="9733915"/>
          <a:ext cx="82042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146685</xdr:rowOff>
    </xdr:from>
    <xdr:to>
      <xdr:col>69</xdr:col>
      <xdr:colOff>142875</xdr:colOff>
      <xdr:row>57</xdr:row>
      <xdr:rowOff>76835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659995"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61595</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364085" y="9834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856720" y="9944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111760</xdr:rowOff>
    </xdr:from>
    <xdr:ext cx="758825" cy="25590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543665" y="9712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882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905355"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882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51204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05331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55</xdr:row>
      <xdr:rowOff>130810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517904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48895</xdr:rowOff>
    </xdr:from>
    <xdr:to>
      <xdr:col>78</xdr:col>
      <xdr:colOff>120650</xdr:colOff>
      <xdr:row>56</xdr:row>
      <xdr:rowOff>150495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28369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160655</xdr:rowOff>
    </xdr:from>
    <xdr:ext cx="73342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987780" y="941895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480415" y="9639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124460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16736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81915</xdr:rowOff>
    </xdr:from>
    <xdr:to>
      <xdr:col>69</xdr:col>
      <xdr:colOff>142875</xdr:colOff>
      <xdr:row>57</xdr:row>
      <xdr:rowOff>12065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659995"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22225</xdr:rowOff>
    </xdr:from>
    <xdr:ext cx="762000"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364085"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65405</xdr:rowOff>
    </xdr:from>
    <xdr:to>
      <xdr:col>65</xdr:col>
      <xdr:colOff>53975</xdr:colOff>
      <xdr:row>58</xdr:row>
      <xdr:rowOff>167005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856720" y="100095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151765</xdr:rowOff>
    </xdr:from>
    <xdr:ext cx="75882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543665" y="100958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補助費等の経常収支比率は0.2ポイント増の11.8％となった。</a:t>
          </a:r>
        </a:p>
        <a:p>
          <a:r>
            <a:rPr kumimoji="1" lang="ja-JP" altLang="en-US" sz="1100">
              <a:latin typeface="ＭＳ Ｐゴシック"/>
              <a:ea typeface="ＭＳ Ｐゴシック"/>
            </a:rPr>
            <a:t>多摩川衛生組合負担金や市議会議員選挙公費負担金などの増により、21億234万６千円、前年度比5,566万２千円、2.7％の増となった。</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845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590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926445" y="7414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83010" y="717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800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92644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679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8000"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8000"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926445" y="6271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83010" y="603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800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92644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383010" y="565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800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92644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10411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42</xdr:row>
      <xdr:rowOff>7620</xdr:rowOff>
    </xdr:from>
    <xdr:ext cx="762000" cy="25590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5179040" y="7208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35560</xdr:rowOff>
    </xdr:from>
    <xdr:to>
      <xdr:col>82</xdr:col>
      <xdr:colOff>182880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015210" y="72364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32</xdr:row>
      <xdr:rowOff>152400</xdr:rowOff>
    </xdr:from>
    <xdr:ext cx="762000" cy="25908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517904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66040</xdr:rowOff>
    </xdr:from>
    <xdr:to>
      <xdr:col>82</xdr:col>
      <xdr:colOff>182880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015210" y="58953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334490" y="6535420"/>
          <a:ext cx="7696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38</xdr:row>
      <xdr:rowOff>2540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5179040" y="6517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05331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73660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531215" y="6535420"/>
          <a:ext cx="80327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28369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109220</xdr:rowOff>
    </xdr:from>
    <xdr:ext cx="733425" cy="25590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987780" y="662432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73660</xdr:rowOff>
    </xdr:from>
    <xdr:to>
      <xdr:col>73</xdr:col>
      <xdr:colOff>180975</xdr:colOff>
      <xdr:row>38</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2710795" y="658876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480415" y="65227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119380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167360" y="629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107950</xdr:rowOff>
    </xdr:from>
    <xdr:to>
      <xdr:col>69</xdr:col>
      <xdr:colOff>92075</xdr:colOff>
      <xdr:row>38</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1890375" y="6451600"/>
          <a:ext cx="82042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659995"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104140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364085" y="627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1856720" y="6400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168910</xdr:rowOff>
    </xdr:from>
    <xdr:ext cx="758825" cy="25590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543665" y="61696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882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905355"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882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51204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05331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37</xdr:row>
      <xdr:rowOff>1270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5179040" y="634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28369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81280</xdr:rowOff>
    </xdr:from>
    <xdr:ext cx="733425"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987780" y="62534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22860</xdr:rowOff>
    </xdr:from>
    <xdr:to>
      <xdr:col>74</xdr:col>
      <xdr:colOff>31750</xdr:colOff>
      <xdr:row>38</xdr:row>
      <xdr:rowOff>124460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480415" y="65379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109220</xdr:rowOff>
    </xdr:from>
    <xdr:ext cx="762000" cy="25590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167360" y="6624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659995"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139700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364085"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1856720" y="6400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143510</xdr:rowOff>
    </xdr:from>
    <xdr:ext cx="758825" cy="25590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1543665" y="64871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公債費の経常収支比率は0.6ポイント改善し、8.7％となった。</a:t>
          </a:r>
        </a:p>
        <a:p>
          <a:r>
            <a:rPr kumimoji="1" lang="ja-JP" altLang="en-US" sz="1100">
              <a:latin typeface="ＭＳ Ｐゴシック"/>
              <a:ea typeface="ＭＳ Ｐゴシック"/>
            </a:rPr>
            <a:t>　継続的な発行抑制に努めていることにより15億5,540万６千円、前年度比9,357万４千円、5.7％の減となった。</a:t>
          </a:r>
        </a:p>
        <a:p>
          <a:r>
            <a:rPr kumimoji="1" lang="ja-JP" altLang="en-US" sz="1100">
              <a:latin typeface="ＭＳ Ｐゴシック"/>
              <a:ea typeface="ＭＳ Ｐゴシック"/>
            </a:rPr>
            <a:t>　過去の都市整備事業債の償還はピークを過ぎたものの、大規模事業が続き、一時的な借入額の増が見込まれる。引き続き、中期財政計画に基づく財政規律の遵守に努める。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590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6855" y="14272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182880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182880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182880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590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6855" y="13129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182880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182880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8000" cy="25590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36855" y="11986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41452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58825" cy="25590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503420" y="138607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342765" y="138887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57150</xdr:rowOff>
    </xdr:from>
    <xdr:ext cx="758825" cy="259080"/>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503420" y="12230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342765" y="124866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74</xdr:row>
      <xdr:rowOff>104140</xdr:rowOff>
    </xdr:from>
    <xdr:to>
      <xdr:col>24</xdr:col>
      <xdr:colOff>25400</xdr:colOff>
      <xdr:row>74</xdr:row>
      <xdr:rowOff>149860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657600" y="1279144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758825" cy="25590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503420" y="13116560"/>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380865" y="13144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182880</xdr:colOff>
      <xdr:row>75</xdr:row>
      <xdr:rowOff>16510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841625" y="1283716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137160</xdr:rowOff>
    </xdr:from>
    <xdr:to>
      <xdr:col>20</xdr:col>
      <xdr:colOff>38100</xdr:colOff>
      <xdr:row>77</xdr:row>
      <xdr:rowOff>67310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611245" y="131673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52070</xdr:rowOff>
    </xdr:from>
    <xdr:ext cx="736600" cy="25590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298190" y="132537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16510</xdr:rowOff>
    </xdr:from>
    <xdr:to>
      <xdr:col>15</xdr:col>
      <xdr:colOff>98425</xdr:colOff>
      <xdr:row>75</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021205" y="1287526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790825"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21590</xdr:rowOff>
    </xdr:from>
    <xdr:ext cx="75882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494915" y="132232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69850</xdr:rowOff>
    </xdr:from>
    <xdr:to>
      <xdr:col>11</xdr:col>
      <xdr:colOff>9525</xdr:colOff>
      <xdr:row>75</xdr:row>
      <xdr:rowOff>138430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217930" y="12928600"/>
          <a:ext cx="8032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91440</xdr:rowOff>
    </xdr:from>
    <xdr:to>
      <xdr:col>11</xdr:col>
      <xdr:colOff>60325</xdr:colOff>
      <xdr:row>79</xdr:row>
      <xdr:rowOff>21590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987550" y="13464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6350</xdr:rowOff>
    </xdr:from>
    <xdr:ext cx="762000" cy="25590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674495" y="135509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91440</xdr:rowOff>
    </xdr:from>
    <xdr:to>
      <xdr:col>6</xdr:col>
      <xdr:colOff>171450</xdr:colOff>
      <xdr:row>79</xdr:row>
      <xdr:rowOff>21590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16713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6350</xdr:rowOff>
    </xdr:from>
    <xdr:ext cx="758825" cy="25590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871220" y="135509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82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215765"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882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46329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82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019175"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380865" y="127406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69850</xdr:rowOff>
    </xdr:from>
    <xdr:ext cx="758825" cy="259080"/>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503420" y="125857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611245" y="127863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39370</xdr:rowOff>
    </xdr:from>
    <xdr:ext cx="7366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298190" y="12555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790825"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77470</xdr:rowOff>
    </xdr:from>
    <xdr:ext cx="758825" cy="25590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494915" y="125933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987550" y="12877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674495" y="1264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16713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27940</xdr:rowOff>
    </xdr:from>
    <xdr:ext cx="758825"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871220" y="127152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公債費以外の経常収支比率は2.5ポイント増の78.6％となった。</a:t>
          </a:r>
        </a:p>
        <a:p>
          <a:r>
            <a:rPr kumimoji="1" lang="ja-JP" altLang="en-US" sz="1100">
              <a:latin typeface="ＭＳ Ｐゴシック"/>
              <a:ea typeface="ＭＳ Ｐゴシック"/>
            </a:rPr>
            <a:t>　狛江市の特徴としては類似団体や東京都平均と比較し、扶助費の割合が高かったが、令和４年度からは、全国平均とほぼ同水準となった。</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8450"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590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926445" y="14272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383010" y="13843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8000" cy="25590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926445" y="137007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8000" cy="25590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926445" y="13129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383010" y="12700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8000" cy="25590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926445" y="125577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590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926445" y="11986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10411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80</xdr:row>
      <xdr:rowOff>121920</xdr:rowOff>
    </xdr:from>
    <xdr:ext cx="762000" cy="25590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5179040" y="13837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149860</xdr:rowOff>
    </xdr:from>
    <xdr:to>
      <xdr:col>82</xdr:col>
      <xdr:colOff>182880</xdr:colOff>
      <xdr:row>80</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015210" y="138658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72</xdr:row>
      <xdr:rowOff>13335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517904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98425</xdr:rowOff>
    </xdr:from>
    <xdr:to>
      <xdr:col>82</xdr:col>
      <xdr:colOff>182880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015210" y="126142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18415</xdr:rowOff>
    </xdr:from>
    <xdr:to>
      <xdr:col>82</xdr:col>
      <xdr:colOff>107950</xdr:colOff>
      <xdr:row>76</xdr:row>
      <xdr:rowOff>161290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334490" y="13048615"/>
          <a:ext cx="76962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76</xdr:row>
      <xdr:rowOff>139700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517904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05331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18415</xdr:rowOff>
    </xdr:from>
    <xdr:to>
      <xdr:col>78</xdr:col>
      <xdr:colOff>69850</xdr:colOff>
      <xdr:row>76</xdr:row>
      <xdr:rowOff>121285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531215" y="13048615"/>
          <a:ext cx="80327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28369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151130</xdr:rowOff>
    </xdr:from>
    <xdr:ext cx="733425"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987780" y="1318133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121285</xdr:rowOff>
    </xdr:from>
    <xdr:to>
      <xdr:col>73</xdr:col>
      <xdr:colOff>180975</xdr:colOff>
      <xdr:row>77</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2710795" y="13151485"/>
          <a:ext cx="82042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480415" y="129120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165100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16736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24130</xdr:rowOff>
    </xdr:from>
    <xdr:to>
      <xdr:col>69</xdr:col>
      <xdr:colOff>92075</xdr:colOff>
      <xdr:row>77</xdr:row>
      <xdr:rowOff>144145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1890375" y="13225780"/>
          <a:ext cx="82042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659995"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125095</xdr:rowOff>
    </xdr:from>
    <xdr:ext cx="762000" cy="2584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364085" y="12640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53340</xdr:rowOff>
    </xdr:from>
    <xdr:to>
      <xdr:col>65</xdr:col>
      <xdr:colOff>53975</xdr:colOff>
      <xdr:row>75</xdr:row>
      <xdr:rowOff>154940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1856720" y="129120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165100</xdr:rowOff>
    </xdr:from>
    <xdr:ext cx="75882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1543665" y="126809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882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905355"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882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51204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110490</xdr:rowOff>
    </xdr:from>
    <xdr:to>
      <xdr:col>82</xdr:col>
      <xdr:colOff>158750</xdr:colOff>
      <xdr:row>77</xdr:row>
      <xdr:rowOff>40640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05331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75</xdr:row>
      <xdr:rowOff>127000</xdr:rowOff>
    </xdr:from>
    <xdr:ext cx="762000" cy="25908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5179040" y="1298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139065</xdr:rowOff>
    </xdr:from>
    <xdr:to>
      <xdr:col>78</xdr:col>
      <xdr:colOff>120650</xdr:colOff>
      <xdr:row>76</xdr:row>
      <xdr:rowOff>69215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28369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79375</xdr:rowOff>
    </xdr:from>
    <xdr:ext cx="733425" cy="2584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987780" y="1276667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70485</xdr:rowOff>
    </xdr:from>
    <xdr:to>
      <xdr:col>74</xdr:col>
      <xdr:colOff>31750</xdr:colOff>
      <xdr:row>77</xdr:row>
      <xdr:rowOff>635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480415" y="131006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156845</xdr:rowOff>
    </xdr:from>
    <xdr:ext cx="762000" cy="25590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167360" y="131870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659995"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59690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364085"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93345</xdr:rowOff>
    </xdr:from>
    <xdr:to>
      <xdr:col>65</xdr:col>
      <xdr:colOff>53975</xdr:colOff>
      <xdr:row>78</xdr:row>
      <xdr:rowOff>23495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1856720" y="132949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8255</xdr:rowOff>
    </xdr:from>
    <xdr:ext cx="758825" cy="25590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1543665" y="133813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40</xdr:col>
      <xdr:colOff>280035</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東京都狛江市</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622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49400" y="1228090"/>
          <a:ext cx="4114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892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73175" y="36969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76200</xdr:rowOff>
    </xdr:from>
    <xdr:to>
      <xdr:col>33</xdr:col>
      <xdr:colOff>114300</xdr:colOff>
      <xdr:row>20</xdr:row>
      <xdr:rowOff>76200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104775</xdr:rowOff>
    </xdr:from>
    <xdr:ext cx="762000" cy="24892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73175" y="33305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39370</xdr:rowOff>
    </xdr:from>
    <xdr:to>
      <xdr:col>33</xdr:col>
      <xdr:colOff>114300</xdr:colOff>
      <xdr:row>18</xdr:row>
      <xdr:rowOff>39370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67945</xdr:rowOff>
    </xdr:from>
    <xdr:ext cx="762000" cy="24955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31115</xdr:rowOff>
    </xdr:from>
    <xdr:ext cx="762000" cy="2463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73175" y="25965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73175" y="22174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5273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73175" y="1457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15875</xdr:rowOff>
    </xdr:from>
    <xdr:to>
      <xdr:col>29</xdr:col>
      <xdr:colOff>127000</xdr:colOff>
      <xdr:row>18</xdr:row>
      <xdr:rowOff>133350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191125" y="1895475"/>
          <a:ext cx="0" cy="12985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106680</xdr:rowOff>
    </xdr:from>
    <xdr:ext cx="762000" cy="24892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264150" y="3167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133350</xdr:rowOff>
    </xdr:from>
    <xdr:to>
      <xdr:col>30</xdr:col>
      <xdr:colOff>25400</xdr:colOff>
      <xdr:row>18</xdr:row>
      <xdr:rowOff>133350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102225" y="31940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102235</xdr:rowOff>
    </xdr:from>
    <xdr:ext cx="762000"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264150" y="1638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15875</xdr:rowOff>
    </xdr:from>
    <xdr:to>
      <xdr:col>30</xdr:col>
      <xdr:colOff>25400</xdr:colOff>
      <xdr:row>11</xdr:row>
      <xdr:rowOff>15875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102225" y="18954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30480</xdr:rowOff>
    </xdr:from>
    <xdr:to>
      <xdr:col>29</xdr:col>
      <xdr:colOff>127000</xdr:colOff>
      <xdr:row>18</xdr:row>
      <xdr:rowOff>50800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591050" y="3091180"/>
          <a:ext cx="600075"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151765</xdr:rowOff>
    </xdr:from>
    <xdr:ext cx="762000" cy="2463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264150" y="2717165"/>
          <a:ext cx="7620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135890</xdr:rowOff>
    </xdr:from>
    <xdr:to>
      <xdr:col>29</xdr:col>
      <xdr:colOff>174625</xdr:colOff>
      <xdr:row>17</xdr:row>
      <xdr:rowOff>68580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140325" y="286639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50800</xdr:rowOff>
    </xdr:from>
    <xdr:to>
      <xdr:col>26</xdr:col>
      <xdr:colOff>50800</xdr:colOff>
      <xdr:row>18</xdr:row>
      <xdr:rowOff>65405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956050" y="3111500"/>
          <a:ext cx="6350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164465</xdr:rowOff>
    </xdr:from>
    <xdr:to>
      <xdr:col>26</xdr:col>
      <xdr:colOff>101600</xdr:colOff>
      <xdr:row>17</xdr:row>
      <xdr:rowOff>97155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540250" y="28949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106680</xdr:rowOff>
    </xdr:from>
    <xdr:ext cx="736600" cy="24892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241800" y="26720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18</xdr:row>
      <xdr:rowOff>65405</xdr:rowOff>
    </xdr:from>
    <xdr:to>
      <xdr:col>22</xdr:col>
      <xdr:colOff>114300</xdr:colOff>
      <xdr:row>18</xdr:row>
      <xdr:rowOff>77470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317875" y="3126105"/>
          <a:ext cx="6381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1905</xdr:rowOff>
    </xdr:from>
    <xdr:to>
      <xdr:col>22</xdr:col>
      <xdr:colOff>165100</xdr:colOff>
      <xdr:row>17</xdr:row>
      <xdr:rowOff>99695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905250" y="289750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109220</xdr:rowOff>
    </xdr:from>
    <xdr:ext cx="762000" cy="24892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606800" y="26746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77470</xdr:rowOff>
    </xdr:from>
    <xdr:to>
      <xdr:col>18</xdr:col>
      <xdr:colOff>174625</xdr:colOff>
      <xdr:row>18</xdr:row>
      <xdr:rowOff>125095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670175" y="3138170"/>
          <a:ext cx="6477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163830</xdr:rowOff>
    </xdr:from>
    <xdr:to>
      <xdr:col>19</xdr:col>
      <xdr:colOff>38100</xdr:colOff>
      <xdr:row>16</xdr:row>
      <xdr:rowOff>96520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270250" y="272923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14</xdr:row>
      <xdr:rowOff>110490</xdr:rowOff>
    </xdr:from>
    <xdr:ext cx="762000" cy="24892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68625" y="25044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27940</xdr:rowOff>
    </xdr:from>
    <xdr:to>
      <xdr:col>15</xdr:col>
      <xdr:colOff>101600</xdr:colOff>
      <xdr:row>16</xdr:row>
      <xdr:rowOff>125730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619375" y="27584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140335</xdr:rowOff>
    </xdr:from>
    <xdr:ext cx="762000" cy="25082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320925" y="25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58825" cy="24955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029200" y="385635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955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955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955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955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146685</xdr:rowOff>
    </xdr:from>
    <xdr:to>
      <xdr:col>29</xdr:col>
      <xdr:colOff>174625</xdr:colOff>
      <xdr:row>18</xdr:row>
      <xdr:rowOff>79375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140325" y="304228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59055</xdr:rowOff>
    </xdr:from>
    <xdr:ext cx="762000" cy="24701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264150" y="295465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60,745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1905</xdr:rowOff>
    </xdr:from>
    <xdr:to>
      <xdr:col>26</xdr:col>
      <xdr:colOff>101600</xdr:colOff>
      <xdr:row>18</xdr:row>
      <xdr:rowOff>99695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540250" y="306260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85090</xdr:rowOff>
    </xdr:from>
    <xdr:ext cx="736600" cy="2463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241800" y="3145790"/>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59,109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17145</xdr:rowOff>
    </xdr:from>
    <xdr:to>
      <xdr:col>22</xdr:col>
      <xdr:colOff>165100</xdr:colOff>
      <xdr:row>18</xdr:row>
      <xdr:rowOff>114300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905250" y="30778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99695</xdr:rowOff>
    </xdr:from>
    <xdr:ext cx="762000" cy="24955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606800" y="3160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57,905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28575</xdr:rowOff>
    </xdr:from>
    <xdr:to>
      <xdr:col>19</xdr:col>
      <xdr:colOff>38100</xdr:colOff>
      <xdr:row>18</xdr:row>
      <xdr:rowOff>127000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270250" y="3089275"/>
          <a:ext cx="85725"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18</xdr:row>
      <xdr:rowOff>111760</xdr:rowOff>
    </xdr:from>
    <xdr:ext cx="762000" cy="24955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68625" y="3172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75565</xdr:rowOff>
    </xdr:from>
    <xdr:to>
      <xdr:col>15</xdr:col>
      <xdr:colOff>101600</xdr:colOff>
      <xdr:row>19</xdr:row>
      <xdr:rowOff>8255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619375" y="313626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159385</xdr:rowOff>
    </xdr:from>
    <xdr:ext cx="762000" cy="24701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320925" y="322008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53,030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7051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137795</xdr:rowOff>
    </xdr:from>
    <xdr:to>
      <xdr:col>33</xdr:col>
      <xdr:colOff>114300</xdr:colOff>
      <xdr:row>38</xdr:row>
      <xdr:rowOff>137795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73175" y="699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73175" y="6010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73175" y="53574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165100</xdr:rowOff>
    </xdr:from>
    <xdr:to>
      <xdr:col>29</xdr:col>
      <xdr:colOff>127000</xdr:colOff>
      <xdr:row>38</xdr:row>
      <xdr:rowOff>2540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191125" y="576580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317500</xdr:rowOff>
    </xdr:from>
    <xdr:ext cx="762000" cy="24828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264150" y="728980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2540</xdr:rowOff>
    </xdr:from>
    <xdr:to>
      <xdr:col>30</xdr:col>
      <xdr:colOff>25400</xdr:colOff>
      <xdr:row>38</xdr:row>
      <xdr:rowOff>2540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102225" y="73177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251460</xdr:rowOff>
    </xdr:from>
    <xdr:ext cx="762000" cy="25908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26415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165100</xdr:rowOff>
    </xdr:from>
    <xdr:to>
      <xdr:col>30</xdr:col>
      <xdr:colOff>25400</xdr:colOff>
      <xdr:row>32</xdr:row>
      <xdr:rowOff>165100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102225" y="57658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103505</xdr:rowOff>
    </xdr:from>
    <xdr:to>
      <xdr:col>29</xdr:col>
      <xdr:colOff>127000</xdr:colOff>
      <xdr:row>37</xdr:row>
      <xdr:rowOff>121285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4591050" y="7075805"/>
          <a:ext cx="600075"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69850</xdr:rowOff>
    </xdr:from>
    <xdr:ext cx="762000" cy="25971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264150" y="6527800"/>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226060</xdr:rowOff>
    </xdr:from>
    <xdr:to>
      <xdr:col>29</xdr:col>
      <xdr:colOff>174625</xdr:colOff>
      <xdr:row>35</xdr:row>
      <xdr:rowOff>327025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140325" y="6684010"/>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79375</xdr:rowOff>
    </xdr:from>
    <xdr:to>
      <xdr:col>26</xdr:col>
      <xdr:colOff>50800</xdr:colOff>
      <xdr:row>37</xdr:row>
      <xdr:rowOff>103505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3956050" y="7051675"/>
          <a:ext cx="6350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219075</xdr:rowOff>
    </xdr:from>
    <xdr:to>
      <xdr:col>26</xdr:col>
      <xdr:colOff>101600</xdr:colOff>
      <xdr:row>35</xdr:row>
      <xdr:rowOff>321310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540250" y="66770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332105</xdr:rowOff>
    </xdr:from>
    <xdr:ext cx="736600"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241800" y="64471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37</xdr:row>
      <xdr:rowOff>79375</xdr:rowOff>
    </xdr:from>
    <xdr:to>
      <xdr:col>22</xdr:col>
      <xdr:colOff>114300</xdr:colOff>
      <xdr:row>37</xdr:row>
      <xdr:rowOff>79375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317875" y="7051675"/>
          <a:ext cx="6381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233680</xdr:rowOff>
    </xdr:from>
    <xdr:to>
      <xdr:col>22</xdr:col>
      <xdr:colOff>165100</xdr:colOff>
      <xdr:row>35</xdr:row>
      <xdr:rowOff>335915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905250" y="66916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2540</xdr:rowOff>
    </xdr:from>
    <xdr:ext cx="762000"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606800" y="64604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59055</xdr:rowOff>
    </xdr:from>
    <xdr:to>
      <xdr:col>18</xdr:col>
      <xdr:colOff>174625</xdr:colOff>
      <xdr:row>37</xdr:row>
      <xdr:rowOff>79375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2670175" y="7031355"/>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53975</xdr:rowOff>
    </xdr:from>
    <xdr:to>
      <xdr:col>19</xdr:col>
      <xdr:colOff>38100</xdr:colOff>
      <xdr:row>35</xdr:row>
      <xdr:rowOff>154940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270250" y="6511925"/>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34</xdr:row>
      <xdr:rowOff>165100</xdr:rowOff>
    </xdr:from>
    <xdr:ext cx="762000" cy="2584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968625" y="6280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46990</xdr:rowOff>
    </xdr:from>
    <xdr:to>
      <xdr:col>15</xdr:col>
      <xdr:colOff>101600</xdr:colOff>
      <xdr:row>35</xdr:row>
      <xdr:rowOff>149225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619375" y="65049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160020</xdr:rowOff>
    </xdr:from>
    <xdr:ext cx="76200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320925" y="6275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019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029200" y="780161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69850</xdr:rowOff>
    </xdr:from>
    <xdr:to>
      <xdr:col>29</xdr:col>
      <xdr:colOff>174625</xdr:colOff>
      <xdr:row>37</xdr:row>
      <xdr:rowOff>172085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140325" y="7042150"/>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41910</xdr:rowOff>
    </xdr:from>
    <xdr:ext cx="762000" cy="255270"/>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264150" y="7014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52705</xdr:rowOff>
    </xdr:from>
    <xdr:to>
      <xdr:col>26</xdr:col>
      <xdr:colOff>101600</xdr:colOff>
      <xdr:row>37</xdr:row>
      <xdr:rowOff>153035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540250" y="70250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138430</xdr:rowOff>
    </xdr:from>
    <xdr:ext cx="736600" cy="25717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241800" y="71107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27940</xdr:rowOff>
    </xdr:from>
    <xdr:to>
      <xdr:col>22</xdr:col>
      <xdr:colOff>165100</xdr:colOff>
      <xdr:row>37</xdr:row>
      <xdr:rowOff>128905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905250" y="70002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114300</xdr:rowOff>
    </xdr:from>
    <xdr:ext cx="762000" cy="25781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606800" y="7086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27940</xdr:rowOff>
    </xdr:from>
    <xdr:to>
      <xdr:col>19</xdr:col>
      <xdr:colOff>38100</xdr:colOff>
      <xdr:row>37</xdr:row>
      <xdr:rowOff>130175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270250" y="7000240"/>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37</xdr:row>
      <xdr:rowOff>114300</xdr:rowOff>
    </xdr:from>
    <xdr:ext cx="762000" cy="25781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968625" y="7086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8255</xdr:rowOff>
    </xdr:from>
    <xdr:to>
      <xdr:col>15</xdr:col>
      <xdr:colOff>101600</xdr:colOff>
      <xdr:row>37</xdr:row>
      <xdr:rowOff>110490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619375" y="6980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93980</xdr:rowOff>
    </xdr:from>
    <xdr:ext cx="762000" cy="2584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320925" y="7066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82,102
80,610
6.39
36,422,351
34,434,964
1,786,290
17,552,109
16,770,540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638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50875" y="306387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638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50875" y="3369310"/>
          <a:ext cx="82315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653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762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107315</xdr:rowOff>
    </xdr:from>
    <xdr:ext cx="528320"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4630" y="671766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71120</xdr:rowOff>
    </xdr:from>
    <xdr:ext cx="528320" cy="24955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4630" y="635127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34290</xdr:rowOff>
    </xdr:from>
    <xdr:ext cx="528320" cy="24955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4630" y="59842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162560</xdr:rowOff>
    </xdr:from>
    <xdr:ext cx="528320" cy="2463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4630" y="56172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126365</xdr:rowOff>
    </xdr:from>
    <xdr:ext cx="595630" cy="24701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25081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89535</xdr:rowOff>
    </xdr:from>
    <xdr:ext cx="595630" cy="24701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883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63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16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34925</xdr:rowOff>
    </xdr:from>
    <xdr:to>
      <xdr:col>24</xdr:col>
      <xdr:colOff>62865</xdr:colOff>
      <xdr:row>38</xdr:row>
      <xdr:rowOff>111125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252595" y="499427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114935</xdr:rowOff>
    </xdr:from>
    <xdr:ext cx="534670" cy="24955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305300" y="63950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111125</xdr:rowOff>
    </xdr:from>
    <xdr:to>
      <xdr:col>24</xdr:col>
      <xdr:colOff>152400</xdr:colOff>
      <xdr:row>38</xdr:row>
      <xdr:rowOff>111125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81475" y="6391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149225</xdr:rowOff>
    </xdr:from>
    <xdr:ext cx="598805" cy="2463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305300" y="477837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34925</xdr:rowOff>
    </xdr:from>
    <xdr:to>
      <xdr:col>24</xdr:col>
      <xdr:colOff>152400</xdr:colOff>
      <xdr:row>30</xdr:row>
      <xdr:rowOff>34925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81475" y="499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37</xdr:row>
      <xdr:rowOff>33655</xdr:rowOff>
    </xdr:from>
    <xdr:to>
      <xdr:col>24</xdr:col>
      <xdr:colOff>63500</xdr:colOff>
      <xdr:row>37</xdr:row>
      <xdr:rowOff>47625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92500" y="6148705"/>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25400</xdr:rowOff>
    </xdr:from>
    <xdr:ext cx="534670" cy="24701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305300" y="5810250"/>
          <a:ext cx="53467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3175</xdr:rowOff>
    </xdr:from>
    <xdr:to>
      <xdr:col>24</xdr:col>
      <xdr:colOff>114300</xdr:colOff>
      <xdr:row>36</xdr:row>
      <xdr:rowOff>100965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203700" y="5953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174625</xdr:colOff>
      <xdr:row>37</xdr:row>
      <xdr:rowOff>81280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70175" y="6162675"/>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25400</xdr:rowOff>
    </xdr:from>
    <xdr:to>
      <xdr:col>20</xdr:col>
      <xdr:colOff>38100</xdr:colOff>
      <xdr:row>36</xdr:row>
      <xdr:rowOff>123190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444875" y="5975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138430</xdr:rowOff>
    </xdr:from>
    <xdr:ext cx="531495" cy="24892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244215" y="575818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81280</xdr:rowOff>
    </xdr:from>
    <xdr:to>
      <xdr:col>15</xdr:col>
      <xdr:colOff>50800</xdr:colOff>
      <xdr:row>37</xdr:row>
      <xdr:rowOff>102870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60550" y="6196330"/>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29845</xdr:rowOff>
    </xdr:from>
    <xdr:to>
      <xdr:col>15</xdr:col>
      <xdr:colOff>101600</xdr:colOff>
      <xdr:row>36</xdr:row>
      <xdr:rowOff>127635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619375" y="5979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143510</xdr:rowOff>
    </xdr:from>
    <xdr:ext cx="531495" cy="24955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434590" y="5763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37</xdr:row>
      <xdr:rowOff>102870</xdr:rowOff>
    </xdr:from>
    <xdr:to>
      <xdr:col>10</xdr:col>
      <xdr:colOff>114300</xdr:colOff>
      <xdr:row>37</xdr:row>
      <xdr:rowOff>118110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47750" y="621792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63500</xdr:rowOff>
    </xdr:from>
    <xdr:to>
      <xdr:col>10</xdr:col>
      <xdr:colOff>165100</xdr:colOff>
      <xdr:row>34</xdr:row>
      <xdr:rowOff>161290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809750" y="5683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12065</xdr:rowOff>
    </xdr:from>
    <xdr:ext cx="531495" cy="24955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609090" y="546671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46355</xdr:rowOff>
    </xdr:from>
    <xdr:to>
      <xdr:col>6</xdr:col>
      <xdr:colOff>38100</xdr:colOff>
      <xdr:row>35</xdr:row>
      <xdr:rowOff>144145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00125" y="58312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160655</xdr:rowOff>
    </xdr:from>
    <xdr:ext cx="531495" cy="2463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99465" y="561530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149860</xdr:rowOff>
    </xdr:from>
    <xdr:to>
      <xdr:col>24</xdr:col>
      <xdr:colOff>114300</xdr:colOff>
      <xdr:row>37</xdr:row>
      <xdr:rowOff>83185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203700" y="60998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128905</xdr:rowOff>
    </xdr:from>
    <xdr:ext cx="534670" cy="2463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305300" y="607885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163830</xdr:rowOff>
    </xdr:from>
    <xdr:to>
      <xdr:col>20</xdr:col>
      <xdr:colOff>38100</xdr:colOff>
      <xdr:row>37</xdr:row>
      <xdr:rowOff>96520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444875" y="6113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88265</xdr:rowOff>
    </xdr:from>
    <xdr:ext cx="531495" cy="24701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244215" y="620331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32385</xdr:rowOff>
    </xdr:from>
    <xdr:to>
      <xdr:col>15</xdr:col>
      <xdr:colOff>101600</xdr:colOff>
      <xdr:row>37</xdr:row>
      <xdr:rowOff>130175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619375" y="6147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121920</xdr:rowOff>
    </xdr:from>
    <xdr:ext cx="531495" cy="24701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434590" y="623697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53975</xdr:rowOff>
    </xdr:from>
    <xdr:to>
      <xdr:col>10</xdr:col>
      <xdr:colOff>165100</xdr:colOff>
      <xdr:row>37</xdr:row>
      <xdr:rowOff>151765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809750" y="616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142875</xdr:rowOff>
    </xdr:from>
    <xdr:ext cx="531495" cy="24955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609090" y="62579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69215</xdr:rowOff>
    </xdr:from>
    <xdr:to>
      <xdr:col>6</xdr:col>
      <xdr:colOff>38100</xdr:colOff>
      <xdr:row>38</xdr:row>
      <xdr:rowOff>1905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00125" y="61842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159385</xdr:rowOff>
    </xdr:from>
    <xdr:ext cx="531495" cy="24701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99465" y="627443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653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762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107315</xdr:rowOff>
    </xdr:from>
    <xdr:ext cx="248920" cy="24892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81330" y="10019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42545</xdr:rowOff>
    </xdr:from>
    <xdr:to>
      <xdr:col>28</xdr:col>
      <xdr:colOff>114300</xdr:colOff>
      <xdr:row>59</xdr:row>
      <xdr:rowOff>42545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71120</xdr:rowOff>
    </xdr:from>
    <xdr:ext cx="528320" cy="24955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4630" y="965327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34290</xdr:rowOff>
    </xdr:from>
    <xdr:ext cx="528320" cy="24955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4630" y="92862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162560</xdr:rowOff>
    </xdr:from>
    <xdr:ext cx="528320" cy="2463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4630" y="89192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701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5281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701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85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63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7818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26035</xdr:rowOff>
    </xdr:from>
    <xdr:to>
      <xdr:col>24</xdr:col>
      <xdr:colOff>62865</xdr:colOff>
      <xdr:row>58</xdr:row>
      <xdr:rowOff>51435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252595" y="8287385"/>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55245</xdr:rowOff>
    </xdr:from>
    <xdr:ext cx="534670" cy="24701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305300" y="963739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51435</xdr:rowOff>
    </xdr:from>
    <xdr:to>
      <xdr:col>24</xdr:col>
      <xdr:colOff>152400</xdr:colOff>
      <xdr:row>58</xdr:row>
      <xdr:rowOff>51435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81475" y="9633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139065</xdr:rowOff>
    </xdr:from>
    <xdr:ext cx="598805" cy="24892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305300" y="80702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26035</xdr:rowOff>
    </xdr:from>
    <xdr:to>
      <xdr:col>24</xdr:col>
      <xdr:colOff>152400</xdr:colOff>
      <xdr:row>50</xdr:row>
      <xdr:rowOff>26035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81475" y="8287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55</xdr:row>
      <xdr:rowOff>149225</xdr:rowOff>
    </xdr:from>
    <xdr:to>
      <xdr:col>24</xdr:col>
      <xdr:colOff>63500</xdr:colOff>
      <xdr:row>56</xdr:row>
      <xdr:rowOff>6985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492500" y="923607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15240</xdr:rowOff>
    </xdr:from>
    <xdr:ext cx="534670" cy="24955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305300" y="926719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36195</xdr:rowOff>
    </xdr:from>
    <xdr:to>
      <xdr:col>24</xdr:col>
      <xdr:colOff>114300</xdr:colOff>
      <xdr:row>56</xdr:row>
      <xdr:rowOff>133985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203700" y="9288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149225</xdr:rowOff>
    </xdr:from>
    <xdr:to>
      <xdr:col>19</xdr:col>
      <xdr:colOff>174625</xdr:colOff>
      <xdr:row>56</xdr:row>
      <xdr:rowOff>73025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70175" y="9236075"/>
          <a:ext cx="82232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5080</xdr:rowOff>
    </xdr:from>
    <xdr:to>
      <xdr:col>20</xdr:col>
      <xdr:colOff>38100</xdr:colOff>
      <xdr:row>56</xdr:row>
      <xdr:rowOff>102870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444875" y="92570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93980</xdr:rowOff>
    </xdr:from>
    <xdr:ext cx="531495" cy="2463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244215" y="93459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73025</xdr:rowOff>
    </xdr:from>
    <xdr:to>
      <xdr:col>15</xdr:col>
      <xdr:colOff>50800</xdr:colOff>
      <xdr:row>56</xdr:row>
      <xdr:rowOff>122555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60550" y="9324975"/>
          <a:ext cx="8096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50800</xdr:rowOff>
    </xdr:from>
    <xdr:to>
      <xdr:col>15</xdr:col>
      <xdr:colOff>101600</xdr:colOff>
      <xdr:row>56</xdr:row>
      <xdr:rowOff>149225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619375" y="93027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139700</xdr:rowOff>
    </xdr:from>
    <xdr:ext cx="531495" cy="24892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434590" y="939165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56</xdr:row>
      <xdr:rowOff>122555</xdr:rowOff>
    </xdr:from>
    <xdr:to>
      <xdr:col>10</xdr:col>
      <xdr:colOff>114300</xdr:colOff>
      <xdr:row>57</xdr:row>
      <xdr:rowOff>85090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47750" y="9374505"/>
          <a:ext cx="8128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147955</xdr:rowOff>
    </xdr:from>
    <xdr:to>
      <xdr:col>10</xdr:col>
      <xdr:colOff>165100</xdr:colOff>
      <xdr:row>56</xdr:row>
      <xdr:rowOff>80645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809750" y="9234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96520</xdr:rowOff>
    </xdr:from>
    <xdr:ext cx="531495" cy="2463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609090" y="901827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18415</xdr:rowOff>
    </xdr:from>
    <xdr:to>
      <xdr:col>6</xdr:col>
      <xdr:colOff>38100</xdr:colOff>
      <xdr:row>56</xdr:row>
      <xdr:rowOff>116205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00125" y="92703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132080</xdr:rowOff>
    </xdr:from>
    <xdr:ext cx="531495" cy="24955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99465" y="90538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123825</xdr:rowOff>
    </xdr:from>
    <xdr:to>
      <xdr:col>24</xdr:col>
      <xdr:colOff>114300</xdr:colOff>
      <xdr:row>56</xdr:row>
      <xdr:rowOff>56515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203700" y="921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145415</xdr:rowOff>
    </xdr:from>
    <xdr:ext cx="534670" cy="24955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305300" y="90671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99695</xdr:rowOff>
    </xdr:from>
    <xdr:to>
      <xdr:col>20</xdr:col>
      <xdr:colOff>38100</xdr:colOff>
      <xdr:row>56</xdr:row>
      <xdr:rowOff>32385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444875" y="9186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48260</xdr:rowOff>
    </xdr:from>
    <xdr:ext cx="531495" cy="24955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244215" y="89700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24765</xdr:rowOff>
    </xdr:from>
    <xdr:to>
      <xdr:col>15</xdr:col>
      <xdr:colOff>101600</xdr:colOff>
      <xdr:row>56</xdr:row>
      <xdr:rowOff>122555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619375" y="9276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137795</xdr:rowOff>
    </xdr:from>
    <xdr:ext cx="531495" cy="24892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434590" y="905954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73025</xdr:rowOff>
    </xdr:from>
    <xdr:to>
      <xdr:col>10</xdr:col>
      <xdr:colOff>165100</xdr:colOff>
      <xdr:row>57</xdr:row>
      <xdr:rowOff>5715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809750" y="9324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162560</xdr:rowOff>
    </xdr:from>
    <xdr:ext cx="531495" cy="2463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09090" y="941451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36195</xdr:rowOff>
    </xdr:from>
    <xdr:to>
      <xdr:col>6</xdr:col>
      <xdr:colOff>38100</xdr:colOff>
      <xdr:row>57</xdr:row>
      <xdr:rowOff>133985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00125" y="94532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125730</xdr:rowOff>
    </xdr:from>
    <xdr:ext cx="531495" cy="24701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99465" y="954278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653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762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42545</xdr:rowOff>
    </xdr:from>
    <xdr:to>
      <xdr:col>28</xdr:col>
      <xdr:colOff>114300</xdr:colOff>
      <xdr:row>79</xdr:row>
      <xdr:rowOff>42545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71120</xdr:rowOff>
    </xdr:from>
    <xdr:ext cx="248920" cy="24955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34290</xdr:rowOff>
    </xdr:from>
    <xdr:ext cx="528320" cy="24955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4630" y="125882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162560</xdr:rowOff>
    </xdr:from>
    <xdr:ext cx="528320" cy="2463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4630" y="122212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97790</xdr:rowOff>
    </xdr:from>
    <xdr:to>
      <xdr:col>28</xdr:col>
      <xdr:colOff>114300</xdr:colOff>
      <xdr:row>72</xdr:row>
      <xdr:rowOff>97790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126365</xdr:rowOff>
    </xdr:from>
    <xdr:ext cx="528320" cy="24701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4630" y="1185481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60960</xdr:rowOff>
    </xdr:from>
    <xdr:to>
      <xdr:col>28</xdr:col>
      <xdr:colOff>114300</xdr:colOff>
      <xdr:row>70</xdr:row>
      <xdr:rowOff>60960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89535</xdr:rowOff>
    </xdr:from>
    <xdr:ext cx="528320" cy="24701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4630" y="1148778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28320" cy="2463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4630" y="1112075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86360</xdr:rowOff>
    </xdr:from>
    <xdr:to>
      <xdr:col>24</xdr:col>
      <xdr:colOff>62865</xdr:colOff>
      <xdr:row>79</xdr:row>
      <xdr:rowOff>24765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252595" y="11649710"/>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27940</xdr:rowOff>
    </xdr:from>
    <xdr:ext cx="378460" cy="2463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305300" y="1307719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24765</xdr:rowOff>
    </xdr:from>
    <xdr:to>
      <xdr:col>24</xdr:col>
      <xdr:colOff>152400</xdr:colOff>
      <xdr:row>79</xdr:row>
      <xdr:rowOff>24765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81475" y="13074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34925</xdr:rowOff>
    </xdr:from>
    <xdr:ext cx="534670" cy="24955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305300" y="114331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86360</xdr:rowOff>
    </xdr:from>
    <xdr:to>
      <xdr:col>24</xdr:col>
      <xdr:colOff>152400</xdr:colOff>
      <xdr:row>70</xdr:row>
      <xdr:rowOff>86360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81475" y="11649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79</xdr:row>
      <xdr:rowOff>19685</xdr:rowOff>
    </xdr:from>
    <xdr:to>
      <xdr:col>24</xdr:col>
      <xdr:colOff>63500</xdr:colOff>
      <xdr:row>79</xdr:row>
      <xdr:rowOff>20955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492500" y="1306893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17145</xdr:rowOff>
    </xdr:from>
    <xdr:ext cx="469900" cy="2463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305300" y="12736195"/>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160020</xdr:rowOff>
    </xdr:from>
    <xdr:to>
      <xdr:col>24</xdr:col>
      <xdr:colOff>114300</xdr:colOff>
      <xdr:row>78</xdr:row>
      <xdr:rowOff>92710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203700" y="1287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20320</xdr:rowOff>
    </xdr:from>
    <xdr:to>
      <xdr:col>19</xdr:col>
      <xdr:colOff>174625</xdr:colOff>
      <xdr:row>79</xdr:row>
      <xdr:rowOff>20955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670175" y="1306957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635</xdr:rowOff>
    </xdr:from>
    <xdr:to>
      <xdr:col>20</xdr:col>
      <xdr:colOff>38100</xdr:colOff>
      <xdr:row>78</xdr:row>
      <xdr:rowOff>98425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444875" y="12884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114300</xdr:rowOff>
    </xdr:from>
    <xdr:ext cx="466725" cy="24955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276600" y="12668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20320</xdr:rowOff>
    </xdr:from>
    <xdr:to>
      <xdr:col>15</xdr:col>
      <xdr:colOff>50800</xdr:colOff>
      <xdr:row>79</xdr:row>
      <xdr:rowOff>20955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860550" y="1306957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165100</xdr:rowOff>
    </xdr:from>
    <xdr:to>
      <xdr:col>15</xdr:col>
      <xdr:colOff>101600</xdr:colOff>
      <xdr:row>78</xdr:row>
      <xdr:rowOff>97790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619375" y="12884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113665</xdr:rowOff>
    </xdr:from>
    <xdr:ext cx="466725" cy="24955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51100" y="1266761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79</xdr:row>
      <xdr:rowOff>13335</xdr:rowOff>
    </xdr:from>
    <xdr:to>
      <xdr:col>10</xdr:col>
      <xdr:colOff>114300</xdr:colOff>
      <xdr:row>79</xdr:row>
      <xdr:rowOff>20955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047750" y="1306258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31750</xdr:rowOff>
    </xdr:from>
    <xdr:to>
      <xdr:col>10</xdr:col>
      <xdr:colOff>165100</xdr:colOff>
      <xdr:row>77</xdr:row>
      <xdr:rowOff>129540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809750" y="1275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145415</xdr:rowOff>
    </xdr:from>
    <xdr:ext cx="466725" cy="24955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41475" y="125342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104140</xdr:rowOff>
    </xdr:from>
    <xdr:to>
      <xdr:col>6</xdr:col>
      <xdr:colOff>38100</xdr:colOff>
      <xdr:row>78</xdr:row>
      <xdr:rowOff>36830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00125" y="12823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52705</xdr:rowOff>
    </xdr:from>
    <xdr:ext cx="466725" cy="2463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31850" y="1260665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135890</xdr:rowOff>
    </xdr:from>
    <xdr:to>
      <xdr:col>24</xdr:col>
      <xdr:colOff>114300</xdr:colOff>
      <xdr:row>79</xdr:row>
      <xdr:rowOff>68580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203700" y="1302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53975</xdr:rowOff>
    </xdr:from>
    <xdr:ext cx="378460" cy="24701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305300" y="12938125"/>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137160</xdr:rowOff>
    </xdr:from>
    <xdr:to>
      <xdr:col>20</xdr:col>
      <xdr:colOff>38100</xdr:colOff>
      <xdr:row>79</xdr:row>
      <xdr:rowOff>69850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444875" y="130213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174625</xdr:colOff>
      <xdr:row>79</xdr:row>
      <xdr:rowOff>60960</xdr:rowOff>
    </xdr:from>
    <xdr:ext cx="378460" cy="2463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317875" y="1311021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136525</xdr:rowOff>
    </xdr:from>
    <xdr:to>
      <xdr:col>15</xdr:col>
      <xdr:colOff>101600</xdr:colOff>
      <xdr:row>79</xdr:row>
      <xdr:rowOff>69215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619375" y="1302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60960</xdr:rowOff>
    </xdr:from>
    <xdr:ext cx="375285" cy="2463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96820" y="13110210"/>
          <a:ext cx="375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137160</xdr:rowOff>
    </xdr:from>
    <xdr:to>
      <xdr:col>10</xdr:col>
      <xdr:colOff>165100</xdr:colOff>
      <xdr:row>79</xdr:row>
      <xdr:rowOff>69850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809750" y="1302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60960</xdr:rowOff>
    </xdr:from>
    <xdr:ext cx="375285" cy="2463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87195" y="13110210"/>
          <a:ext cx="375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129540</xdr:rowOff>
    </xdr:from>
    <xdr:to>
      <xdr:col>6</xdr:col>
      <xdr:colOff>38100</xdr:colOff>
      <xdr:row>79</xdr:row>
      <xdr:rowOff>62230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00125" y="130136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174625</xdr:colOff>
      <xdr:row>79</xdr:row>
      <xdr:rowOff>53975</xdr:rowOff>
    </xdr:from>
    <xdr:ext cx="378460" cy="24701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73125" y="13103225"/>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653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762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8320" cy="25590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4630" y="166852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8320"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4630" y="16358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8320" cy="25590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4630" y="160318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590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797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955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63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422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111125</xdr:rowOff>
    </xdr:from>
    <xdr:to>
      <xdr:col>24</xdr:col>
      <xdr:colOff>62865</xdr:colOff>
      <xdr:row>98</xdr:row>
      <xdr:rowOff>60960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252595" y="1481137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64770</xdr:rowOff>
    </xdr:from>
    <xdr:ext cx="534670" cy="25590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305300" y="162953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60960</xdr:rowOff>
    </xdr:from>
    <xdr:to>
      <xdr:col>24</xdr:col>
      <xdr:colOff>152400</xdr:colOff>
      <xdr:row>98</xdr:row>
      <xdr:rowOff>60960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81475" y="16291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60325</xdr:rowOff>
    </xdr:from>
    <xdr:ext cx="598805" cy="24701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305300" y="1459547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111125</xdr:rowOff>
    </xdr:from>
    <xdr:to>
      <xdr:col>24</xdr:col>
      <xdr:colOff>152400</xdr:colOff>
      <xdr:row>89</xdr:row>
      <xdr:rowOff>111125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81475" y="14811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95</xdr:row>
      <xdr:rowOff>92710</xdr:rowOff>
    </xdr:from>
    <xdr:to>
      <xdr:col>24</xdr:col>
      <xdr:colOff>63500</xdr:colOff>
      <xdr:row>95</xdr:row>
      <xdr:rowOff>144780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492500" y="15808960"/>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80010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305300" y="156248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57150</xdr:rowOff>
    </xdr:from>
    <xdr:to>
      <xdr:col>24</xdr:col>
      <xdr:colOff>114300</xdr:colOff>
      <xdr:row>95</xdr:row>
      <xdr:rowOff>158750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203700" y="157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19050</xdr:rowOff>
    </xdr:from>
    <xdr:to>
      <xdr:col>19</xdr:col>
      <xdr:colOff>174625</xdr:colOff>
      <xdr:row>95</xdr:row>
      <xdr:rowOff>92710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670175" y="15735300"/>
          <a:ext cx="8223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147320</xdr:rowOff>
    </xdr:from>
    <xdr:to>
      <xdr:col>20</xdr:col>
      <xdr:colOff>38100</xdr:colOff>
      <xdr:row>96</xdr:row>
      <xdr:rowOff>77470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444875" y="15863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68580</xdr:rowOff>
    </xdr:from>
    <xdr:ext cx="59880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211830" y="15956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19050</xdr:rowOff>
    </xdr:from>
    <xdr:to>
      <xdr:col>15</xdr:col>
      <xdr:colOff>50800</xdr:colOff>
      <xdr:row>96</xdr:row>
      <xdr:rowOff>73660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860550" y="15735300"/>
          <a:ext cx="809625"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9525</xdr:rowOff>
    </xdr:from>
    <xdr:to>
      <xdr:col>15</xdr:col>
      <xdr:colOff>101600</xdr:colOff>
      <xdr:row>95</xdr:row>
      <xdr:rowOff>111125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619375" y="1572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102235</xdr:rowOff>
    </xdr:from>
    <xdr:ext cx="598805" cy="2584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402205" y="158184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96</xdr:row>
      <xdr:rowOff>73660</xdr:rowOff>
    </xdr:from>
    <xdr:to>
      <xdr:col>10</xdr:col>
      <xdr:colOff>114300</xdr:colOff>
      <xdr:row>96</xdr:row>
      <xdr:rowOff>158115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47750" y="15961360"/>
          <a:ext cx="8128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87630</xdr:rowOff>
    </xdr:from>
    <xdr:to>
      <xdr:col>10</xdr:col>
      <xdr:colOff>165100</xdr:colOff>
      <xdr:row>97</xdr:row>
      <xdr:rowOff>17780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809750" y="159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8890</xdr:rowOff>
    </xdr:from>
    <xdr:ext cx="598805" cy="25590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76705" y="160680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119380</xdr:rowOff>
    </xdr:from>
    <xdr:to>
      <xdr:col>6</xdr:col>
      <xdr:colOff>38100</xdr:colOff>
      <xdr:row>97</xdr:row>
      <xdr:rowOff>49530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00125" y="16007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40640</xdr:rowOff>
    </xdr:from>
    <xdr:ext cx="598805" cy="25590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67080" y="160997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93980</xdr:rowOff>
    </xdr:from>
    <xdr:to>
      <xdr:col>24</xdr:col>
      <xdr:colOff>114300</xdr:colOff>
      <xdr:row>96</xdr:row>
      <xdr:rowOff>24130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203700" y="158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72390</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305300" y="1578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118,802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41910</xdr:rowOff>
    </xdr:from>
    <xdr:to>
      <xdr:col>20</xdr:col>
      <xdr:colOff>38100</xdr:colOff>
      <xdr:row>95</xdr:row>
      <xdr:rowOff>143510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444875" y="157581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160020</xdr:rowOff>
    </xdr:from>
    <xdr:ext cx="59880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211830" y="15533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139700</xdr:rowOff>
    </xdr:from>
    <xdr:to>
      <xdr:col>15</xdr:col>
      <xdr:colOff>101600</xdr:colOff>
      <xdr:row>95</xdr:row>
      <xdr:rowOff>69850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619375" y="156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86360</xdr:rowOff>
    </xdr:from>
    <xdr:ext cx="598805" cy="25590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402205" y="154597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22860</xdr:rowOff>
    </xdr:from>
    <xdr:to>
      <xdr:col>10</xdr:col>
      <xdr:colOff>165100</xdr:colOff>
      <xdr:row>96</xdr:row>
      <xdr:rowOff>124460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809750" y="159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140970</xdr:rowOff>
    </xdr:from>
    <xdr:ext cx="59880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576705" y="15685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107315</xdr:rowOff>
    </xdr:from>
    <xdr:to>
      <xdr:col>6</xdr:col>
      <xdr:colOff>38100</xdr:colOff>
      <xdr:row>97</xdr:row>
      <xdr:rowOff>37465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00125" y="159950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53975</xdr:rowOff>
    </xdr:from>
    <xdr:ext cx="598805" cy="25590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67080" y="157702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653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26150"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42545</xdr:rowOff>
    </xdr:from>
    <xdr:to>
      <xdr:col>59</xdr:col>
      <xdr:colOff>50800</xdr:colOff>
      <xdr:row>39</xdr:row>
      <xdr:rowOff>42545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71120</xdr:rowOff>
    </xdr:from>
    <xdr:ext cx="248920" cy="24955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34290</xdr:rowOff>
    </xdr:from>
    <xdr:ext cx="528320" cy="24955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580380" y="59842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134620</xdr:rowOff>
    </xdr:from>
    <xdr:to>
      <xdr:col>59</xdr:col>
      <xdr:colOff>50800</xdr:colOff>
      <xdr:row>34</xdr:row>
      <xdr:rowOff>134620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162560</xdr:rowOff>
    </xdr:from>
    <xdr:ext cx="595630" cy="2463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516245" y="56172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97790</xdr:rowOff>
    </xdr:from>
    <xdr:to>
      <xdr:col>59</xdr:col>
      <xdr:colOff>50800</xdr:colOff>
      <xdr:row>32</xdr:row>
      <xdr:rowOff>97790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126365</xdr:rowOff>
    </xdr:from>
    <xdr:ext cx="595630" cy="24701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516245" y="525081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60960</xdr:rowOff>
    </xdr:from>
    <xdr:to>
      <xdr:col>59</xdr:col>
      <xdr:colOff>50800</xdr:colOff>
      <xdr:row>30</xdr:row>
      <xdr:rowOff>60960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89535</xdr:rowOff>
    </xdr:from>
    <xdr:ext cx="595630" cy="24701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516245" y="4883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638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516245" y="4516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81915</xdr:rowOff>
    </xdr:from>
    <xdr:to>
      <xdr:col>54</xdr:col>
      <xdr:colOff>174625</xdr:colOff>
      <xdr:row>38</xdr:row>
      <xdr:rowOff>24130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04375" y="5041265"/>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27940</xdr:rowOff>
    </xdr:from>
    <xdr:ext cx="534670" cy="24638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9655175" y="630809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24130</xdr:rowOff>
    </xdr:from>
    <xdr:to>
      <xdr:col>55</xdr:col>
      <xdr:colOff>88900</xdr:colOff>
      <xdr:row>38</xdr:row>
      <xdr:rowOff>24130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531350" y="6304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30480</xdr:rowOff>
    </xdr:from>
    <xdr:ext cx="598805" cy="2463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9655175" y="482473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81915</xdr:rowOff>
    </xdr:from>
    <xdr:to>
      <xdr:col>55</xdr:col>
      <xdr:colOff>88900</xdr:colOff>
      <xdr:row>30</xdr:row>
      <xdr:rowOff>81915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531350" y="5041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88265</xdr:rowOff>
    </xdr:from>
    <xdr:to>
      <xdr:col>55</xdr:col>
      <xdr:colOff>0</xdr:colOff>
      <xdr:row>36</xdr:row>
      <xdr:rowOff>127000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845550" y="6038215"/>
          <a:ext cx="7588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60960</xdr:rowOff>
    </xdr:from>
    <xdr:ext cx="534670" cy="24638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9655175" y="6010910"/>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81280</xdr:rowOff>
    </xdr:from>
    <xdr:to>
      <xdr:col>55</xdr:col>
      <xdr:colOff>50800</xdr:colOff>
      <xdr:row>37</xdr:row>
      <xdr:rowOff>13970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69450" y="6031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36</xdr:row>
      <xdr:rowOff>127000</xdr:rowOff>
    </xdr:from>
    <xdr:to>
      <xdr:col>50</xdr:col>
      <xdr:colOff>114300</xdr:colOff>
      <xdr:row>37</xdr:row>
      <xdr:rowOff>6985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032750" y="6076950"/>
          <a:ext cx="8128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71120</xdr:rowOff>
    </xdr:from>
    <xdr:to>
      <xdr:col>50</xdr:col>
      <xdr:colOff>165100</xdr:colOff>
      <xdr:row>37</xdr:row>
      <xdr:rowOff>3810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794750" y="6021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19685</xdr:rowOff>
    </xdr:from>
    <xdr:ext cx="531495" cy="2463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94090" y="580453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100330</xdr:rowOff>
    </xdr:from>
    <xdr:to>
      <xdr:col>45</xdr:col>
      <xdr:colOff>174625</xdr:colOff>
      <xdr:row>37</xdr:row>
      <xdr:rowOff>6985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210425" y="5389880"/>
          <a:ext cx="822325" cy="732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109220</xdr:rowOff>
    </xdr:from>
    <xdr:to>
      <xdr:col>46</xdr:col>
      <xdr:colOff>38100</xdr:colOff>
      <xdr:row>37</xdr:row>
      <xdr:rowOff>41910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985125" y="6059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58420</xdr:rowOff>
    </xdr:from>
    <xdr:ext cx="531495" cy="24701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784465" y="584327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100330</xdr:rowOff>
    </xdr:from>
    <xdr:to>
      <xdr:col>41</xdr:col>
      <xdr:colOff>50800</xdr:colOff>
      <xdr:row>37</xdr:row>
      <xdr:rowOff>86360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400800" y="5389880"/>
          <a:ext cx="809625" cy="811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33655</xdr:rowOff>
    </xdr:from>
    <xdr:to>
      <xdr:col>41</xdr:col>
      <xdr:colOff>101600</xdr:colOff>
      <xdr:row>31</xdr:row>
      <xdr:rowOff>131445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159625" y="5158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147320</xdr:rowOff>
    </xdr:from>
    <xdr:ext cx="598805" cy="24955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942455" y="49415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88900</xdr:rowOff>
    </xdr:from>
    <xdr:to>
      <xdr:col>36</xdr:col>
      <xdr:colOff>165100</xdr:colOff>
      <xdr:row>37</xdr:row>
      <xdr:rowOff>21590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350000" y="6038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37465</xdr:rowOff>
    </xdr:from>
    <xdr:ext cx="531495" cy="24955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149340" y="582231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38735</xdr:rowOff>
    </xdr:from>
    <xdr:to>
      <xdr:col>55</xdr:col>
      <xdr:colOff>50800</xdr:colOff>
      <xdr:row>36</xdr:row>
      <xdr:rowOff>137160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69450" y="59886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60960</xdr:rowOff>
    </xdr:from>
    <xdr:ext cx="534670" cy="2463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9655175" y="584581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78105</xdr:rowOff>
    </xdr:from>
    <xdr:to>
      <xdr:col>50</xdr:col>
      <xdr:colOff>165100</xdr:colOff>
      <xdr:row>37</xdr:row>
      <xdr:rowOff>10795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794750" y="602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2540</xdr:rowOff>
    </xdr:from>
    <xdr:ext cx="531495" cy="24955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94090" y="611759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123825</xdr:rowOff>
    </xdr:from>
    <xdr:to>
      <xdr:col>46</xdr:col>
      <xdr:colOff>38100</xdr:colOff>
      <xdr:row>37</xdr:row>
      <xdr:rowOff>56515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985125" y="6073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47625</xdr:rowOff>
    </xdr:from>
    <xdr:ext cx="531495" cy="24955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784465" y="61626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51435</xdr:rowOff>
    </xdr:from>
    <xdr:to>
      <xdr:col>41</xdr:col>
      <xdr:colOff>101600</xdr:colOff>
      <xdr:row>32</xdr:row>
      <xdr:rowOff>149225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159625" y="5340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140335</xdr:rowOff>
    </xdr:from>
    <xdr:ext cx="598805" cy="24892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942455" y="54298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37465</xdr:rowOff>
    </xdr:from>
    <xdr:to>
      <xdr:col>36</xdr:col>
      <xdr:colOff>165100</xdr:colOff>
      <xdr:row>37</xdr:row>
      <xdr:rowOff>135255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350000" y="6152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127000</xdr:rowOff>
    </xdr:from>
    <xdr:ext cx="531495" cy="2463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149340" y="624205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653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26150"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28320" cy="24955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580380" y="92862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162560</xdr:rowOff>
    </xdr:from>
    <xdr:ext cx="528320" cy="2463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580380" y="89192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126365</xdr:rowOff>
    </xdr:from>
    <xdr:ext cx="528320" cy="24701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580380" y="855281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89535</xdr:rowOff>
    </xdr:from>
    <xdr:ext cx="595630" cy="24701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516245" y="8185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63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516245" y="7818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49</xdr:row>
      <xdr:rowOff>125095</xdr:rowOff>
    </xdr:from>
    <xdr:to>
      <xdr:col>54</xdr:col>
      <xdr:colOff>174625</xdr:colOff>
      <xdr:row>58</xdr:row>
      <xdr:rowOff>134620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04375" y="822134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137795</xdr:rowOff>
    </xdr:from>
    <xdr:ext cx="469900" cy="248920"/>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9655175" y="97199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134620</xdr:rowOff>
    </xdr:from>
    <xdr:to>
      <xdr:col>55</xdr:col>
      <xdr:colOff>88900</xdr:colOff>
      <xdr:row>58</xdr:row>
      <xdr:rowOff>134620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531350"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73025</xdr:rowOff>
    </xdr:from>
    <xdr:ext cx="598805" cy="248920"/>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9655175" y="80041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125095</xdr:rowOff>
    </xdr:from>
    <xdr:to>
      <xdr:col>55</xdr:col>
      <xdr:colOff>88900</xdr:colOff>
      <xdr:row>49</xdr:row>
      <xdr:rowOff>125095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531350" y="8221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30480</xdr:rowOff>
    </xdr:from>
    <xdr:to>
      <xdr:col>55</xdr:col>
      <xdr:colOff>0</xdr:colOff>
      <xdr:row>57</xdr:row>
      <xdr:rowOff>52705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845550" y="9447530"/>
          <a:ext cx="7588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113665</xdr:rowOff>
    </xdr:from>
    <xdr:ext cx="534670" cy="24955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9655175" y="90354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92075</xdr:rowOff>
    </xdr:from>
    <xdr:to>
      <xdr:col>55</xdr:col>
      <xdr:colOff>50800</xdr:colOff>
      <xdr:row>56</xdr:row>
      <xdr:rowOff>24765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69450" y="9178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57</xdr:row>
      <xdr:rowOff>52705</xdr:rowOff>
    </xdr:from>
    <xdr:to>
      <xdr:col>50</xdr:col>
      <xdr:colOff>114300</xdr:colOff>
      <xdr:row>57</xdr:row>
      <xdr:rowOff>66675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032750" y="946975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110490</xdr:rowOff>
    </xdr:from>
    <xdr:to>
      <xdr:col>50</xdr:col>
      <xdr:colOff>165100</xdr:colOff>
      <xdr:row>56</xdr:row>
      <xdr:rowOff>43180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794750" y="9197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59690</xdr:rowOff>
    </xdr:from>
    <xdr:ext cx="531495" cy="24701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94090" y="898144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66675</xdr:rowOff>
    </xdr:from>
    <xdr:to>
      <xdr:col>45</xdr:col>
      <xdr:colOff>174625</xdr:colOff>
      <xdr:row>57</xdr:row>
      <xdr:rowOff>92075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210425" y="9483725"/>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92710</xdr:rowOff>
    </xdr:from>
    <xdr:to>
      <xdr:col>46</xdr:col>
      <xdr:colOff>38100</xdr:colOff>
      <xdr:row>56</xdr:row>
      <xdr:rowOff>25400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985125" y="91795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40640</xdr:rowOff>
    </xdr:from>
    <xdr:ext cx="531495" cy="24892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784465" y="896239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50165</xdr:rowOff>
    </xdr:from>
    <xdr:to>
      <xdr:col>41</xdr:col>
      <xdr:colOff>50800</xdr:colOff>
      <xdr:row>57</xdr:row>
      <xdr:rowOff>92075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400800" y="9467215"/>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124460</xdr:rowOff>
    </xdr:from>
    <xdr:to>
      <xdr:col>41</xdr:col>
      <xdr:colOff>101600</xdr:colOff>
      <xdr:row>54</xdr:row>
      <xdr:rowOff>57150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159625" y="8881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72390</xdr:rowOff>
    </xdr:from>
    <xdr:ext cx="531495" cy="24892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974840" y="866394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53</xdr:row>
      <xdr:rowOff>127000</xdr:rowOff>
    </xdr:from>
    <xdr:to>
      <xdr:col>36</xdr:col>
      <xdr:colOff>165100</xdr:colOff>
      <xdr:row>54</xdr:row>
      <xdr:rowOff>59690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350000" y="888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74930</xdr:rowOff>
    </xdr:from>
    <xdr:ext cx="531495" cy="24892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149340" y="866648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146685</xdr:rowOff>
    </xdr:from>
    <xdr:to>
      <xdr:col>55</xdr:col>
      <xdr:colOff>50800</xdr:colOff>
      <xdr:row>57</xdr:row>
      <xdr:rowOff>79375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69450" y="93986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126365</xdr:rowOff>
    </xdr:from>
    <xdr:ext cx="534670" cy="24701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9655175" y="937831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3810</xdr:rowOff>
    </xdr:from>
    <xdr:to>
      <xdr:col>50</xdr:col>
      <xdr:colOff>165100</xdr:colOff>
      <xdr:row>57</xdr:row>
      <xdr:rowOff>101600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794750" y="9420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93345</xdr:rowOff>
    </xdr:from>
    <xdr:ext cx="531495" cy="24701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94090" y="951039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17780</xdr:rowOff>
    </xdr:from>
    <xdr:to>
      <xdr:col>46</xdr:col>
      <xdr:colOff>38100</xdr:colOff>
      <xdr:row>57</xdr:row>
      <xdr:rowOff>116205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985125" y="94348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107315</xdr:rowOff>
    </xdr:from>
    <xdr:ext cx="531495" cy="24892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784465" y="952436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42545</xdr:rowOff>
    </xdr:from>
    <xdr:to>
      <xdr:col>41</xdr:col>
      <xdr:colOff>101600</xdr:colOff>
      <xdr:row>57</xdr:row>
      <xdr:rowOff>140335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159625" y="9459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132715</xdr:rowOff>
    </xdr:from>
    <xdr:ext cx="531495" cy="24955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974840" y="954976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1270</xdr:rowOff>
    </xdr:from>
    <xdr:to>
      <xdr:col>36</xdr:col>
      <xdr:colOff>165100</xdr:colOff>
      <xdr:row>57</xdr:row>
      <xdr:rowOff>99060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350000" y="9418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90805</xdr:rowOff>
    </xdr:from>
    <xdr:ext cx="531495" cy="24701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149340" y="950785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653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26150"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8920" cy="24955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28320" cy="24955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580380" y="125882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162560</xdr:rowOff>
    </xdr:from>
    <xdr:ext cx="528320" cy="2463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580380" y="122212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126365</xdr:rowOff>
    </xdr:from>
    <xdr:ext cx="528320" cy="24701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580380" y="1185481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60960</xdr:rowOff>
    </xdr:from>
    <xdr:to>
      <xdr:col>59</xdr:col>
      <xdr:colOff>50800</xdr:colOff>
      <xdr:row>70</xdr:row>
      <xdr:rowOff>60960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89535</xdr:rowOff>
    </xdr:from>
    <xdr:ext cx="528320" cy="24701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580380" y="1148778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63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516245" y="11120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68580</xdr:rowOff>
    </xdr:from>
    <xdr:to>
      <xdr:col>54</xdr:col>
      <xdr:colOff>174625</xdr:colOff>
      <xdr:row>79</xdr:row>
      <xdr:rowOff>42545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04375" y="11631930"/>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46355</xdr:rowOff>
    </xdr:from>
    <xdr:ext cx="249555" cy="24955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42545</xdr:rowOff>
    </xdr:from>
    <xdr:to>
      <xdr:col>55</xdr:col>
      <xdr:colOff>88900</xdr:colOff>
      <xdr:row>79</xdr:row>
      <xdr:rowOff>42545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17145</xdr:rowOff>
    </xdr:from>
    <xdr:ext cx="534670" cy="246380"/>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9655175" y="1141539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68580</xdr:rowOff>
    </xdr:from>
    <xdr:to>
      <xdr:col>55</xdr:col>
      <xdr:colOff>88900</xdr:colOff>
      <xdr:row>70</xdr:row>
      <xdr:rowOff>68580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531350" y="11631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20320</xdr:rowOff>
    </xdr:from>
    <xdr:to>
      <xdr:col>55</xdr:col>
      <xdr:colOff>0</xdr:colOff>
      <xdr:row>79</xdr:row>
      <xdr:rowOff>42545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845550" y="13069570"/>
          <a:ext cx="7588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137795</xdr:rowOff>
    </xdr:from>
    <xdr:ext cx="534670" cy="248920"/>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9655175" y="126917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116205</xdr:rowOff>
    </xdr:from>
    <xdr:to>
      <xdr:col>55</xdr:col>
      <xdr:colOff>50800</xdr:colOff>
      <xdr:row>78</xdr:row>
      <xdr:rowOff>48260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69450" y="1283525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146685</xdr:rowOff>
    </xdr:from>
    <xdr:to>
      <xdr:col>50</xdr:col>
      <xdr:colOff>114300</xdr:colOff>
      <xdr:row>79</xdr:row>
      <xdr:rowOff>20320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032750" y="13030835"/>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137795</xdr:rowOff>
    </xdr:from>
    <xdr:to>
      <xdr:col>50</xdr:col>
      <xdr:colOff>165100</xdr:colOff>
      <xdr:row>78</xdr:row>
      <xdr:rowOff>71120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794750" y="128568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86995</xdr:rowOff>
    </xdr:from>
    <xdr:ext cx="531495" cy="24701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94090" y="1264094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125095</xdr:rowOff>
    </xdr:from>
    <xdr:to>
      <xdr:col>45</xdr:col>
      <xdr:colOff>174625</xdr:colOff>
      <xdr:row>78</xdr:row>
      <xdr:rowOff>146685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210425" y="13009245"/>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116840</xdr:rowOff>
    </xdr:from>
    <xdr:to>
      <xdr:col>46</xdr:col>
      <xdr:colOff>38100</xdr:colOff>
      <xdr:row>78</xdr:row>
      <xdr:rowOff>50165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985125" y="128358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65405</xdr:rowOff>
    </xdr:from>
    <xdr:ext cx="531495" cy="24892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784465" y="1261935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33655</xdr:rowOff>
    </xdr:from>
    <xdr:to>
      <xdr:col>41</xdr:col>
      <xdr:colOff>50800</xdr:colOff>
      <xdr:row>78</xdr:row>
      <xdr:rowOff>125095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400800" y="12917805"/>
          <a:ext cx="8096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158750</xdr:rowOff>
    </xdr:from>
    <xdr:to>
      <xdr:col>41</xdr:col>
      <xdr:colOff>101600</xdr:colOff>
      <xdr:row>77</xdr:row>
      <xdr:rowOff>91440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159625" y="1271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106680</xdr:rowOff>
    </xdr:from>
    <xdr:ext cx="531495" cy="24892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974840" y="124955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13970</xdr:rowOff>
    </xdr:from>
    <xdr:to>
      <xdr:col>36</xdr:col>
      <xdr:colOff>165100</xdr:colOff>
      <xdr:row>77</xdr:row>
      <xdr:rowOff>111760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350000" y="12733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127635</xdr:rowOff>
    </xdr:from>
    <xdr:ext cx="531495" cy="2463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149340" y="1251648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159385</xdr:rowOff>
    </xdr:from>
    <xdr:to>
      <xdr:col>55</xdr:col>
      <xdr:colOff>50800</xdr:colOff>
      <xdr:row>79</xdr:row>
      <xdr:rowOff>92075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69450" y="13043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76835</xdr:rowOff>
    </xdr:from>
    <xdr:ext cx="249555" cy="24955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9655175" y="12960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136525</xdr:rowOff>
    </xdr:from>
    <xdr:to>
      <xdr:col>50</xdr:col>
      <xdr:colOff>165100</xdr:colOff>
      <xdr:row>79</xdr:row>
      <xdr:rowOff>69215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794750" y="1302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60960</xdr:rowOff>
    </xdr:from>
    <xdr:ext cx="466725" cy="2463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626475" y="1311021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97790</xdr:rowOff>
    </xdr:from>
    <xdr:to>
      <xdr:col>46</xdr:col>
      <xdr:colOff>38100</xdr:colOff>
      <xdr:row>79</xdr:row>
      <xdr:rowOff>30480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985125" y="129819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22225</xdr:rowOff>
    </xdr:from>
    <xdr:ext cx="466725" cy="24701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816850" y="1307147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75565</xdr:rowOff>
    </xdr:from>
    <xdr:to>
      <xdr:col>41</xdr:col>
      <xdr:colOff>101600</xdr:colOff>
      <xdr:row>79</xdr:row>
      <xdr:rowOff>8255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159625" y="12959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0</xdr:rowOff>
    </xdr:from>
    <xdr:ext cx="466725" cy="24955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991350" y="1304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149860</xdr:rowOff>
    </xdr:from>
    <xdr:to>
      <xdr:col>36</xdr:col>
      <xdr:colOff>165100</xdr:colOff>
      <xdr:row>78</xdr:row>
      <xdr:rowOff>83185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350000" y="128689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73660</xdr:rowOff>
    </xdr:from>
    <xdr:ext cx="466725" cy="24892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181725" y="129578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653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26150"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920"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8320" cy="25590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580380" y="160318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8320"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580380" y="157054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8320" cy="25590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580380" y="1537970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28320" cy="2584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580380" y="150526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36830</xdr:rowOff>
    </xdr:from>
    <xdr:ext cx="595630" cy="24955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638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516245" y="14422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36195</xdr:rowOff>
    </xdr:from>
    <xdr:to>
      <xdr:col>54</xdr:col>
      <xdr:colOff>174625</xdr:colOff>
      <xdr:row>99</xdr:row>
      <xdr:rowOff>36195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04375" y="14901545"/>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40640</xdr:rowOff>
    </xdr:from>
    <xdr:ext cx="469900" cy="25590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9655175" y="164426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36195</xdr:rowOff>
    </xdr:from>
    <xdr:to>
      <xdr:col>55</xdr:col>
      <xdr:colOff>88900</xdr:colOff>
      <xdr:row>99</xdr:row>
      <xdr:rowOff>36195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531350" y="16438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149860</xdr:rowOff>
    </xdr:from>
    <xdr:ext cx="534670" cy="246380"/>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9655175" y="1468501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36195</xdr:rowOff>
    </xdr:from>
    <xdr:to>
      <xdr:col>55</xdr:col>
      <xdr:colOff>88900</xdr:colOff>
      <xdr:row>90</xdr:row>
      <xdr:rowOff>36195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531350" y="14901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104140</xdr:rowOff>
    </xdr:from>
    <xdr:to>
      <xdr:col>55</xdr:col>
      <xdr:colOff>0</xdr:colOff>
      <xdr:row>97</xdr:row>
      <xdr:rowOff>143510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845550" y="16163290"/>
          <a:ext cx="7588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149225</xdr:rowOff>
    </xdr:from>
    <xdr:ext cx="534670" cy="259080"/>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9655175" y="15865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126365</xdr:rowOff>
    </xdr:from>
    <xdr:to>
      <xdr:col>55</xdr:col>
      <xdr:colOff>50800</xdr:colOff>
      <xdr:row>97</xdr:row>
      <xdr:rowOff>56515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69450" y="160140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91440</xdr:rowOff>
    </xdr:from>
    <xdr:to>
      <xdr:col>50</xdr:col>
      <xdr:colOff>114300</xdr:colOff>
      <xdr:row>97</xdr:row>
      <xdr:rowOff>104140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032750" y="1615059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133350</xdr:rowOff>
    </xdr:from>
    <xdr:to>
      <xdr:col>50</xdr:col>
      <xdr:colOff>165100</xdr:colOff>
      <xdr:row>97</xdr:row>
      <xdr:rowOff>63500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794750" y="1602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80010</xdr:rowOff>
    </xdr:from>
    <xdr:ext cx="53149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94090" y="1579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91440</xdr:rowOff>
    </xdr:from>
    <xdr:to>
      <xdr:col>45</xdr:col>
      <xdr:colOff>174625</xdr:colOff>
      <xdr:row>97</xdr:row>
      <xdr:rowOff>169545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210425" y="16150590"/>
          <a:ext cx="82232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137160</xdr:rowOff>
    </xdr:from>
    <xdr:to>
      <xdr:col>46</xdr:col>
      <xdr:colOff>38100</xdr:colOff>
      <xdr:row>97</xdr:row>
      <xdr:rowOff>67310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985125" y="16024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83820</xdr:rowOff>
    </xdr:from>
    <xdr:ext cx="53149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784465" y="15800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169545</xdr:rowOff>
    </xdr:from>
    <xdr:to>
      <xdr:col>41</xdr:col>
      <xdr:colOff>50800</xdr:colOff>
      <xdr:row>98</xdr:row>
      <xdr:rowOff>83185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400800" y="16228695"/>
          <a:ext cx="8096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68580</xdr:rowOff>
    </xdr:from>
    <xdr:to>
      <xdr:col>41</xdr:col>
      <xdr:colOff>101600</xdr:colOff>
      <xdr:row>95</xdr:row>
      <xdr:rowOff>170180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159625" y="157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15240</xdr:rowOff>
    </xdr:from>
    <xdr:ext cx="53149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974840" y="15560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76835</xdr:rowOff>
    </xdr:from>
    <xdr:to>
      <xdr:col>36</xdr:col>
      <xdr:colOff>165100</xdr:colOff>
      <xdr:row>96</xdr:row>
      <xdr:rowOff>6985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350000" y="1579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23495</xdr:rowOff>
    </xdr:from>
    <xdr:ext cx="53149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149340" y="155682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92075</xdr:rowOff>
    </xdr:from>
    <xdr:to>
      <xdr:col>55</xdr:col>
      <xdr:colOff>50800</xdr:colOff>
      <xdr:row>98</xdr:row>
      <xdr:rowOff>22225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69450" y="161512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71120</xdr:rowOff>
    </xdr:from>
    <xdr:ext cx="534670" cy="259080"/>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9655175" y="16130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53340</xdr:rowOff>
    </xdr:from>
    <xdr:to>
      <xdr:col>50</xdr:col>
      <xdr:colOff>165100</xdr:colOff>
      <xdr:row>97</xdr:row>
      <xdr:rowOff>154940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794750" y="161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146050</xdr:rowOff>
    </xdr:from>
    <xdr:ext cx="531495" cy="25590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94090" y="16205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40640</xdr:rowOff>
    </xdr:from>
    <xdr:to>
      <xdr:col>46</xdr:col>
      <xdr:colOff>38100</xdr:colOff>
      <xdr:row>97</xdr:row>
      <xdr:rowOff>142240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985125" y="16099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133985</xdr:rowOff>
    </xdr:from>
    <xdr:ext cx="531495" cy="25590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784465" y="161931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118745</xdr:rowOff>
    </xdr:from>
    <xdr:to>
      <xdr:col>41</xdr:col>
      <xdr:colOff>101600</xdr:colOff>
      <xdr:row>98</xdr:row>
      <xdr:rowOff>48895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159625" y="161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40640</xdr:rowOff>
    </xdr:from>
    <xdr:ext cx="531495" cy="25590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974840" y="16271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32385</xdr:rowOff>
    </xdr:from>
    <xdr:to>
      <xdr:col>36</xdr:col>
      <xdr:colOff>165100</xdr:colOff>
      <xdr:row>98</xdr:row>
      <xdr:rowOff>133985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350000" y="162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125095</xdr:rowOff>
    </xdr:from>
    <xdr:ext cx="531495" cy="2584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149340" y="163556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653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37602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134620</xdr:rowOff>
    </xdr:from>
    <xdr:to>
      <xdr:col>89</xdr:col>
      <xdr:colOff>174625</xdr:colOff>
      <xdr:row>38</xdr:row>
      <xdr:rowOff>134620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162560</xdr:rowOff>
    </xdr:from>
    <xdr:ext cx="248920" cy="2463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181080" y="6277610"/>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174625</xdr:colOff>
      <xdr:row>36</xdr:row>
      <xdr:rowOff>24765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52705</xdr:rowOff>
    </xdr:from>
    <xdr:ext cx="528320" cy="2463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930255" y="583755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79375</xdr:rowOff>
    </xdr:from>
    <xdr:to>
      <xdr:col>89</xdr:col>
      <xdr:colOff>174625</xdr:colOff>
      <xdr:row>33</xdr:row>
      <xdr:rowOff>79375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107315</xdr:rowOff>
    </xdr:from>
    <xdr:ext cx="528320" cy="24892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930255" y="539686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134620</xdr:rowOff>
    </xdr:from>
    <xdr:to>
      <xdr:col>89</xdr:col>
      <xdr:colOff>174625</xdr:colOff>
      <xdr:row>30</xdr:row>
      <xdr:rowOff>134620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162560</xdr:rowOff>
    </xdr:from>
    <xdr:ext cx="528320" cy="24638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930255" y="49568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28320" cy="2463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0930255" y="451675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83185</xdr:rowOff>
    </xdr:from>
    <xdr:to>
      <xdr:col>85</xdr:col>
      <xdr:colOff>126365</xdr:colOff>
      <xdr:row>38</xdr:row>
      <xdr:rowOff>134620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968220" y="5372735"/>
          <a:ext cx="127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144780</xdr:rowOff>
    </xdr:from>
    <xdr:ext cx="249555" cy="24955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5017750" y="64249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134620</xdr:rowOff>
    </xdr:from>
    <xdr:to>
      <xdr:col>86</xdr:col>
      <xdr:colOff>25400</xdr:colOff>
      <xdr:row>38</xdr:row>
      <xdr:rowOff>134620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88122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31</xdr:row>
      <xdr:rowOff>31115</xdr:rowOff>
    </xdr:from>
    <xdr:ext cx="534670" cy="246380"/>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5017750" y="515556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83185</xdr:rowOff>
    </xdr:from>
    <xdr:to>
      <xdr:col>86</xdr:col>
      <xdr:colOff>25400</xdr:colOff>
      <xdr:row>32</xdr:row>
      <xdr:rowOff>83185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881225" y="5372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134620</xdr:rowOff>
    </xdr:from>
    <xdr:to>
      <xdr:col>85</xdr:col>
      <xdr:colOff>127000</xdr:colOff>
      <xdr:row>38</xdr:row>
      <xdr:rowOff>134620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195425" y="64147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65405</xdr:rowOff>
    </xdr:from>
    <xdr:ext cx="378460" cy="248920"/>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5017750" y="618045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43180</xdr:rowOff>
    </xdr:from>
    <xdr:to>
      <xdr:col>85</xdr:col>
      <xdr:colOff>174625</xdr:colOff>
      <xdr:row>38</xdr:row>
      <xdr:rowOff>140970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919325" y="63233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134620</xdr:rowOff>
    </xdr:from>
    <xdr:to>
      <xdr:col>81</xdr:col>
      <xdr:colOff>50800</xdr:colOff>
      <xdr:row>38</xdr:row>
      <xdr:rowOff>134620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38580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40005</xdr:rowOff>
    </xdr:from>
    <xdr:to>
      <xdr:col>81</xdr:col>
      <xdr:colOff>101600</xdr:colOff>
      <xdr:row>38</xdr:row>
      <xdr:rowOff>137795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144625" y="6320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154305</xdr:rowOff>
    </xdr:from>
    <xdr:ext cx="466725" cy="24701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976350" y="610425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77470</xdr:rowOff>
    </xdr:from>
    <xdr:to>
      <xdr:col>76</xdr:col>
      <xdr:colOff>114300</xdr:colOff>
      <xdr:row>38</xdr:row>
      <xdr:rowOff>134620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573000" y="6357620"/>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38735</xdr:rowOff>
    </xdr:from>
    <xdr:to>
      <xdr:col>76</xdr:col>
      <xdr:colOff>165100</xdr:colOff>
      <xdr:row>38</xdr:row>
      <xdr:rowOff>136525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335000" y="6318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152400</xdr:rowOff>
    </xdr:from>
    <xdr:ext cx="466725" cy="2463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166725" y="610235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77470</xdr:rowOff>
    </xdr:from>
    <xdr:to>
      <xdr:col>71</xdr:col>
      <xdr:colOff>174625</xdr:colOff>
      <xdr:row>38</xdr:row>
      <xdr:rowOff>134620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1750675" y="6357620"/>
          <a:ext cx="8223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72390</xdr:rowOff>
    </xdr:from>
    <xdr:to>
      <xdr:col>72</xdr:col>
      <xdr:colOff>38100</xdr:colOff>
      <xdr:row>37</xdr:row>
      <xdr:rowOff>5715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525375" y="602234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21590</xdr:rowOff>
    </xdr:from>
    <xdr:ext cx="466725" cy="2463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357100" y="580644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73660</xdr:rowOff>
    </xdr:from>
    <xdr:to>
      <xdr:col>67</xdr:col>
      <xdr:colOff>101600</xdr:colOff>
      <xdr:row>37</xdr:row>
      <xdr:rowOff>6350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1699875" y="602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22860</xdr:rowOff>
    </xdr:from>
    <xdr:ext cx="466725" cy="24701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531600" y="5807710"/>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85725</xdr:rowOff>
    </xdr:from>
    <xdr:to>
      <xdr:col>85</xdr:col>
      <xdr:colOff>174625</xdr:colOff>
      <xdr:row>39</xdr:row>
      <xdr:rowOff>18415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919325" y="63658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22860</xdr:rowOff>
    </xdr:from>
    <xdr:ext cx="249555" cy="24701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5017750" y="6303010"/>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85725</xdr:rowOff>
    </xdr:from>
    <xdr:to>
      <xdr:col>81</xdr:col>
      <xdr:colOff>101600</xdr:colOff>
      <xdr:row>39</xdr:row>
      <xdr:rowOff>18415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14462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9525</xdr:rowOff>
    </xdr:from>
    <xdr:ext cx="246380" cy="24955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086840" y="6454775"/>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85725</xdr:rowOff>
    </xdr:from>
    <xdr:to>
      <xdr:col>76</xdr:col>
      <xdr:colOff>165100</xdr:colOff>
      <xdr:row>39</xdr:row>
      <xdr:rowOff>18415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3350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39</xdr:row>
      <xdr:rowOff>9525</xdr:rowOff>
    </xdr:from>
    <xdr:ext cx="249555" cy="24955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27150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28575</xdr:rowOff>
    </xdr:from>
    <xdr:to>
      <xdr:col>72</xdr:col>
      <xdr:colOff>38100</xdr:colOff>
      <xdr:row>38</xdr:row>
      <xdr:rowOff>127000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525375" y="63087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118110</xdr:rowOff>
    </xdr:from>
    <xdr:ext cx="466725" cy="2463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357100" y="639826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85725</xdr:rowOff>
    </xdr:from>
    <xdr:to>
      <xdr:col>67</xdr:col>
      <xdr:colOff>101600</xdr:colOff>
      <xdr:row>39</xdr:row>
      <xdr:rowOff>18415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1699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9525</xdr:rowOff>
    </xdr:from>
    <xdr:ext cx="246380" cy="24955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1642090" y="6454775"/>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653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37602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134620</xdr:rowOff>
    </xdr:from>
    <xdr:to>
      <xdr:col>89</xdr:col>
      <xdr:colOff>174625</xdr:colOff>
      <xdr:row>54</xdr:row>
      <xdr:rowOff>134620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162560</xdr:rowOff>
    </xdr:from>
    <xdr:ext cx="248920" cy="24638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181080" y="8919210"/>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8920" cy="24638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1181080" y="781875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134620</xdr:rowOff>
    </xdr:from>
    <xdr:to>
      <xdr:col>85</xdr:col>
      <xdr:colOff>126365</xdr:colOff>
      <xdr:row>54</xdr:row>
      <xdr:rowOff>134620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9525</xdr:rowOff>
    </xdr:from>
    <xdr:ext cx="249555" cy="24955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9525</xdr:rowOff>
    </xdr:from>
    <xdr:ext cx="249555" cy="24955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134620</xdr:rowOff>
    </xdr:from>
    <xdr:to>
      <xdr:col>85</xdr:col>
      <xdr:colOff>127000</xdr:colOff>
      <xdr:row>54</xdr:row>
      <xdr:rowOff>134620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64770</xdr:rowOff>
    </xdr:from>
    <xdr:ext cx="249555" cy="24955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134620</xdr:rowOff>
    </xdr:from>
    <xdr:to>
      <xdr:col>81</xdr:col>
      <xdr:colOff>50800</xdr:colOff>
      <xdr:row>54</xdr:row>
      <xdr:rowOff>134620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85725</xdr:rowOff>
    </xdr:from>
    <xdr:to>
      <xdr:col>81</xdr:col>
      <xdr:colOff>101600</xdr:colOff>
      <xdr:row>55</xdr:row>
      <xdr:rowOff>18415</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6380" cy="24955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086840" y="9096375"/>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134620</xdr:rowOff>
    </xdr:from>
    <xdr:to>
      <xdr:col>76</xdr:col>
      <xdr:colOff>114300</xdr:colOff>
      <xdr:row>54</xdr:row>
      <xdr:rowOff>134620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85725</xdr:rowOff>
    </xdr:from>
    <xdr:to>
      <xdr:col>76</xdr:col>
      <xdr:colOff>165100</xdr:colOff>
      <xdr:row>55</xdr:row>
      <xdr:rowOff>18415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9525</xdr:rowOff>
    </xdr:from>
    <xdr:ext cx="249555" cy="24955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174625</xdr:colOff>
      <xdr:row>54</xdr:row>
      <xdr:rowOff>134620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85725</xdr:rowOff>
    </xdr:from>
    <xdr:to>
      <xdr:col>72</xdr:col>
      <xdr:colOff>38100</xdr:colOff>
      <xdr:row>55</xdr:row>
      <xdr:rowOff>18415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6380" cy="24955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451715" y="9096375"/>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6380" cy="24955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642090" y="9096375"/>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120015</xdr:rowOff>
    </xdr:from>
    <xdr:ext cx="249555" cy="24701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5017750" y="887666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85725</xdr:rowOff>
    </xdr:from>
    <xdr:to>
      <xdr:col>81</xdr:col>
      <xdr:colOff>101600</xdr:colOff>
      <xdr:row>55</xdr:row>
      <xdr:rowOff>18415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6380" cy="24955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086840" y="8790940"/>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85725</xdr:rowOff>
    </xdr:from>
    <xdr:to>
      <xdr:col>76</xdr:col>
      <xdr:colOff>165100</xdr:colOff>
      <xdr:row>55</xdr:row>
      <xdr:rowOff>18415</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34290</xdr:rowOff>
    </xdr:from>
    <xdr:ext cx="249555" cy="24955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85725</xdr:rowOff>
    </xdr:from>
    <xdr:to>
      <xdr:col>72</xdr:col>
      <xdr:colOff>38100</xdr:colOff>
      <xdr:row>55</xdr:row>
      <xdr:rowOff>18415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6380" cy="24955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51715" y="8790940"/>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6380" cy="24955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642090" y="8790940"/>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653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37602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28320" cy="24955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930255" y="125882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28320" cy="2463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930255" y="122212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126365</xdr:rowOff>
    </xdr:from>
    <xdr:ext cx="528320" cy="24701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930255" y="1185481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89535</xdr:rowOff>
    </xdr:from>
    <xdr:ext cx="595630" cy="24701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866120" y="11487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63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866120" y="11120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70485</xdr:rowOff>
    </xdr:from>
    <xdr:to>
      <xdr:col>85</xdr:col>
      <xdr:colOff>126365</xdr:colOff>
      <xdr:row>78</xdr:row>
      <xdr:rowOff>80010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968220" y="1163383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83820</xdr:rowOff>
    </xdr:from>
    <xdr:ext cx="534670" cy="246380"/>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5017750" y="1296797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80010</xdr:rowOff>
    </xdr:from>
    <xdr:to>
      <xdr:col>86</xdr:col>
      <xdr:colOff>25400</xdr:colOff>
      <xdr:row>78</xdr:row>
      <xdr:rowOff>80010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881225" y="12964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19050</xdr:rowOff>
    </xdr:from>
    <xdr:ext cx="598805" cy="246380"/>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5017750" y="1141730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70485</xdr:rowOff>
    </xdr:from>
    <xdr:to>
      <xdr:col>86</xdr:col>
      <xdr:colOff>25400</xdr:colOff>
      <xdr:row>70</xdr:row>
      <xdr:rowOff>70485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881225" y="11633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128905</xdr:rowOff>
    </xdr:from>
    <xdr:to>
      <xdr:col>85</xdr:col>
      <xdr:colOff>127000</xdr:colOff>
      <xdr:row>77</xdr:row>
      <xdr:rowOff>140970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195425" y="12847955"/>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75</xdr:row>
      <xdr:rowOff>75565</xdr:rowOff>
    </xdr:from>
    <xdr:ext cx="534670" cy="24955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5017750" y="124644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53975</xdr:rowOff>
    </xdr:from>
    <xdr:to>
      <xdr:col>85</xdr:col>
      <xdr:colOff>174625</xdr:colOff>
      <xdr:row>76</xdr:row>
      <xdr:rowOff>151765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919325" y="126079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124460</xdr:rowOff>
    </xdr:from>
    <xdr:to>
      <xdr:col>81</xdr:col>
      <xdr:colOff>50800</xdr:colOff>
      <xdr:row>77</xdr:row>
      <xdr:rowOff>128905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385800" y="1284351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46990</xdr:rowOff>
    </xdr:from>
    <xdr:to>
      <xdr:col>81</xdr:col>
      <xdr:colOff>101600</xdr:colOff>
      <xdr:row>76</xdr:row>
      <xdr:rowOff>144780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144625" y="1260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160655</xdr:rowOff>
    </xdr:from>
    <xdr:ext cx="531495" cy="2463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959840" y="1238440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77</xdr:row>
      <xdr:rowOff>124460</xdr:rowOff>
    </xdr:from>
    <xdr:to>
      <xdr:col>76</xdr:col>
      <xdr:colOff>114300</xdr:colOff>
      <xdr:row>77</xdr:row>
      <xdr:rowOff>124460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573000" y="128435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51435</xdr:rowOff>
    </xdr:from>
    <xdr:to>
      <xdr:col>76</xdr:col>
      <xdr:colOff>165100</xdr:colOff>
      <xdr:row>76</xdr:row>
      <xdr:rowOff>149225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335000" y="12605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165100</xdr:rowOff>
    </xdr:from>
    <xdr:ext cx="531495" cy="24955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134340" y="123888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108585</xdr:rowOff>
    </xdr:from>
    <xdr:to>
      <xdr:col>71</xdr:col>
      <xdr:colOff>174625</xdr:colOff>
      <xdr:row>77</xdr:row>
      <xdr:rowOff>124460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1750675" y="1282763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149225</xdr:rowOff>
    </xdr:from>
    <xdr:to>
      <xdr:col>72</xdr:col>
      <xdr:colOff>38100</xdr:colOff>
      <xdr:row>75</xdr:row>
      <xdr:rowOff>81280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525375" y="1237297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97155</xdr:rowOff>
    </xdr:from>
    <xdr:ext cx="531495" cy="2463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324715" y="1215580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152400</xdr:rowOff>
    </xdr:from>
    <xdr:to>
      <xdr:col>67</xdr:col>
      <xdr:colOff>101600</xdr:colOff>
      <xdr:row>75</xdr:row>
      <xdr:rowOff>85090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1699875" y="1237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100965</xdr:rowOff>
    </xdr:from>
    <xdr:ext cx="531495" cy="24955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515090" y="1215961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92710</xdr:rowOff>
    </xdr:from>
    <xdr:to>
      <xdr:col>85</xdr:col>
      <xdr:colOff>174625</xdr:colOff>
      <xdr:row>78</xdr:row>
      <xdr:rowOff>25400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919325" y="128117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77</xdr:row>
      <xdr:rowOff>10160</xdr:rowOff>
    </xdr:from>
    <xdr:ext cx="534670" cy="248920"/>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5017750" y="127292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80010</xdr:rowOff>
    </xdr:from>
    <xdr:to>
      <xdr:col>81</xdr:col>
      <xdr:colOff>101600</xdr:colOff>
      <xdr:row>78</xdr:row>
      <xdr:rowOff>12700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144625" y="1279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4445</xdr:rowOff>
    </xdr:from>
    <xdr:ext cx="531495" cy="24955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959840" y="1288859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74930</xdr:rowOff>
    </xdr:from>
    <xdr:to>
      <xdr:col>76</xdr:col>
      <xdr:colOff>165100</xdr:colOff>
      <xdr:row>78</xdr:row>
      <xdr:rowOff>7620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335000" y="12793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164465</xdr:rowOff>
    </xdr:from>
    <xdr:ext cx="531495" cy="24892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134340" y="1288351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74930</xdr:rowOff>
    </xdr:from>
    <xdr:to>
      <xdr:col>72</xdr:col>
      <xdr:colOff>38100</xdr:colOff>
      <xdr:row>78</xdr:row>
      <xdr:rowOff>7620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525375" y="12793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164465</xdr:rowOff>
    </xdr:from>
    <xdr:ext cx="531495" cy="24892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324715" y="1288351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60325</xdr:rowOff>
    </xdr:from>
    <xdr:to>
      <xdr:col>67</xdr:col>
      <xdr:colOff>101600</xdr:colOff>
      <xdr:row>77</xdr:row>
      <xdr:rowOff>158115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1699875" y="12779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149225</xdr:rowOff>
    </xdr:from>
    <xdr:ext cx="531495" cy="2463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515090" y="128682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653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37602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174625</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920" cy="25590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181080" y="162280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174625</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28320" cy="25590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930255" y="157708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174625</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590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866120" y="153136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134620</xdr:rowOff>
    </xdr:from>
    <xdr:to>
      <xdr:col>89</xdr:col>
      <xdr:colOff>174625</xdr:colOff>
      <xdr:row>90</xdr:row>
      <xdr:rowOff>134620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162560</xdr:rowOff>
    </xdr:from>
    <xdr:ext cx="595630" cy="24955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866120" y="1486281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63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866120" y="14422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3810</xdr:rowOff>
    </xdr:from>
    <xdr:to>
      <xdr:col>85</xdr:col>
      <xdr:colOff>126365</xdr:colOff>
      <xdr:row>98</xdr:row>
      <xdr:rowOff>137160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968220" y="1486916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140970</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5017750" y="16371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137160</xdr:rowOff>
    </xdr:from>
    <xdr:to>
      <xdr:col>86</xdr:col>
      <xdr:colOff>25400</xdr:colOff>
      <xdr:row>98</xdr:row>
      <xdr:rowOff>137160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881225" y="16367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88</xdr:row>
      <xdr:rowOff>117475</xdr:rowOff>
    </xdr:from>
    <xdr:ext cx="598805" cy="246380"/>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5017750" y="1465262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3810</xdr:rowOff>
    </xdr:from>
    <xdr:to>
      <xdr:col>86</xdr:col>
      <xdr:colOff>25400</xdr:colOff>
      <xdr:row>90</xdr:row>
      <xdr:rowOff>3810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881225" y="14869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120650</xdr:rowOff>
    </xdr:from>
    <xdr:to>
      <xdr:col>85</xdr:col>
      <xdr:colOff>127000</xdr:colOff>
      <xdr:row>97</xdr:row>
      <xdr:rowOff>156210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195425" y="16179800"/>
          <a:ext cx="7747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96</xdr:row>
      <xdr:rowOff>107315</xdr:rowOff>
    </xdr:from>
    <xdr:ext cx="534670" cy="259080"/>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5017750" y="15995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84455</xdr:rowOff>
    </xdr:from>
    <xdr:to>
      <xdr:col>85</xdr:col>
      <xdr:colOff>174625</xdr:colOff>
      <xdr:row>98</xdr:row>
      <xdr:rowOff>14605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919325" y="161436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120650</xdr:rowOff>
    </xdr:from>
    <xdr:to>
      <xdr:col>81</xdr:col>
      <xdr:colOff>50800</xdr:colOff>
      <xdr:row>98</xdr:row>
      <xdr:rowOff>23495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385800" y="16179800"/>
          <a:ext cx="80962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69850</xdr:rowOff>
    </xdr:from>
    <xdr:to>
      <xdr:col>81</xdr:col>
      <xdr:colOff>101600</xdr:colOff>
      <xdr:row>98</xdr:row>
      <xdr:rowOff>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144625" y="1612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162560</xdr:rowOff>
    </xdr:from>
    <xdr:ext cx="531495"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959840" y="16221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98</xdr:row>
      <xdr:rowOff>23495</xdr:rowOff>
    </xdr:from>
    <xdr:to>
      <xdr:col>76</xdr:col>
      <xdr:colOff>114300</xdr:colOff>
      <xdr:row>98</xdr:row>
      <xdr:rowOff>72390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573000" y="16254095"/>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52705</xdr:rowOff>
    </xdr:from>
    <xdr:to>
      <xdr:col>76</xdr:col>
      <xdr:colOff>165100</xdr:colOff>
      <xdr:row>97</xdr:row>
      <xdr:rowOff>154940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335000" y="16111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170815</xdr:rowOff>
    </xdr:from>
    <xdr:ext cx="531495" cy="2584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134340" y="158870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59055</xdr:rowOff>
    </xdr:from>
    <xdr:to>
      <xdr:col>71</xdr:col>
      <xdr:colOff>174625</xdr:colOff>
      <xdr:row>98</xdr:row>
      <xdr:rowOff>72390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1750675" y="1628965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115570</xdr:rowOff>
    </xdr:from>
    <xdr:to>
      <xdr:col>72</xdr:col>
      <xdr:colOff>38100</xdr:colOff>
      <xdr:row>98</xdr:row>
      <xdr:rowOff>45720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525375" y="16174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62230</xdr:rowOff>
    </xdr:from>
    <xdr:ext cx="53149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324715" y="15949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127635</xdr:rowOff>
    </xdr:from>
    <xdr:to>
      <xdr:col>67</xdr:col>
      <xdr:colOff>101600</xdr:colOff>
      <xdr:row>98</xdr:row>
      <xdr:rowOff>57785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1699875"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74930</xdr:rowOff>
    </xdr:from>
    <xdr:ext cx="531495" cy="25590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515090" y="159626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105410</xdr:rowOff>
    </xdr:from>
    <xdr:to>
      <xdr:col>85</xdr:col>
      <xdr:colOff>174625</xdr:colOff>
      <xdr:row>98</xdr:row>
      <xdr:rowOff>35560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919325" y="161645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97</xdr:row>
      <xdr:rowOff>83820</xdr:rowOff>
    </xdr:from>
    <xdr:ext cx="534670" cy="259080"/>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5017750" y="16142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69215</xdr:rowOff>
    </xdr:from>
    <xdr:to>
      <xdr:col>81</xdr:col>
      <xdr:colOff>101600</xdr:colOff>
      <xdr:row>97</xdr:row>
      <xdr:rowOff>170815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144625" y="161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15875</xdr:rowOff>
    </xdr:from>
    <xdr:ext cx="53149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959840" y="15903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144145</xdr:rowOff>
    </xdr:from>
    <xdr:to>
      <xdr:col>76</xdr:col>
      <xdr:colOff>165100</xdr:colOff>
      <xdr:row>98</xdr:row>
      <xdr:rowOff>74930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3350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65405</xdr:rowOff>
    </xdr:from>
    <xdr:ext cx="531495" cy="25590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134340" y="162960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21590</xdr:rowOff>
    </xdr:from>
    <xdr:to>
      <xdr:col>72</xdr:col>
      <xdr:colOff>38100</xdr:colOff>
      <xdr:row>98</xdr:row>
      <xdr:rowOff>123190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525375" y="162521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114300</xdr:rowOff>
    </xdr:from>
    <xdr:ext cx="46672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357100" y="16344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8255</xdr:rowOff>
    </xdr:from>
    <xdr:to>
      <xdr:col>67</xdr:col>
      <xdr:colOff>101600</xdr:colOff>
      <xdr:row>98</xdr:row>
      <xdr:rowOff>109855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1699875" y="162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100965</xdr:rowOff>
    </xdr:from>
    <xdr:ext cx="466725" cy="25590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1531600" y="163315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653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67417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42545</xdr:rowOff>
    </xdr:from>
    <xdr:to>
      <xdr:col>120</xdr:col>
      <xdr:colOff>114300</xdr:colOff>
      <xdr:row>39</xdr:row>
      <xdr:rowOff>42545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71120</xdr:rowOff>
    </xdr:from>
    <xdr:ext cx="248920" cy="24955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34290</xdr:rowOff>
    </xdr:from>
    <xdr:ext cx="464185" cy="24955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344265" y="598424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134620</xdr:rowOff>
    </xdr:from>
    <xdr:to>
      <xdr:col>120</xdr:col>
      <xdr:colOff>114300</xdr:colOff>
      <xdr:row>34</xdr:row>
      <xdr:rowOff>134620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162560</xdr:rowOff>
    </xdr:from>
    <xdr:ext cx="464185" cy="2463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344265" y="561721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97790</xdr:rowOff>
    </xdr:from>
    <xdr:to>
      <xdr:col>120</xdr:col>
      <xdr:colOff>114300</xdr:colOff>
      <xdr:row>32</xdr:row>
      <xdr:rowOff>97790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126365</xdr:rowOff>
    </xdr:from>
    <xdr:ext cx="464185" cy="24701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6344265" y="5250815"/>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60960</xdr:rowOff>
    </xdr:from>
    <xdr:to>
      <xdr:col>120</xdr:col>
      <xdr:colOff>114300</xdr:colOff>
      <xdr:row>30</xdr:row>
      <xdr:rowOff>60960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89535</xdr:rowOff>
    </xdr:from>
    <xdr:ext cx="528320" cy="24701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6280130" y="488378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8320" cy="2463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6280130" y="451675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99060</xdr:rowOff>
    </xdr:from>
    <xdr:to>
      <xdr:col>116</xdr:col>
      <xdr:colOff>62865</xdr:colOff>
      <xdr:row>39</xdr:row>
      <xdr:rowOff>42545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318095" y="505841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46355</xdr:rowOff>
    </xdr:from>
    <xdr:ext cx="249555" cy="24955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42545</xdr:rowOff>
    </xdr:from>
    <xdr:to>
      <xdr:col>116</xdr:col>
      <xdr:colOff>152400</xdr:colOff>
      <xdr:row>39</xdr:row>
      <xdr:rowOff>42545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47625</xdr:rowOff>
    </xdr:from>
    <xdr:ext cx="534670" cy="24955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0370800" y="48418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99060</xdr:rowOff>
    </xdr:from>
    <xdr:to>
      <xdr:col>116</xdr:col>
      <xdr:colOff>152400</xdr:colOff>
      <xdr:row>30</xdr:row>
      <xdr:rowOff>99060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246975" y="5058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38735</xdr:rowOff>
    </xdr:from>
    <xdr:to>
      <xdr:col>116</xdr:col>
      <xdr:colOff>63500</xdr:colOff>
      <xdr:row>39</xdr:row>
      <xdr:rowOff>42545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58000" y="648398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27940</xdr:rowOff>
    </xdr:from>
    <xdr:ext cx="469900" cy="24638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0370800" y="614299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5715</xdr:rowOff>
    </xdr:from>
    <xdr:to>
      <xdr:col>116</xdr:col>
      <xdr:colOff>114300</xdr:colOff>
      <xdr:row>38</xdr:row>
      <xdr:rowOff>104140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269200" y="6285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174625</xdr:colOff>
      <xdr:row>39</xdr:row>
      <xdr:rowOff>42545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4445</xdr:rowOff>
    </xdr:from>
    <xdr:to>
      <xdr:col>112</xdr:col>
      <xdr:colOff>38100</xdr:colOff>
      <xdr:row>38</xdr:row>
      <xdr:rowOff>102235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510375" y="62845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118110</xdr:rowOff>
    </xdr:from>
    <xdr:ext cx="466725" cy="2463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42100" y="606806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42545</xdr:rowOff>
    </xdr:from>
    <xdr:to>
      <xdr:col>107</xdr:col>
      <xdr:colOff>50800</xdr:colOff>
      <xdr:row>39</xdr:row>
      <xdr:rowOff>42545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156845</xdr:rowOff>
    </xdr:from>
    <xdr:to>
      <xdr:col>107</xdr:col>
      <xdr:colOff>101600</xdr:colOff>
      <xdr:row>38</xdr:row>
      <xdr:rowOff>89535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84875" y="627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104775</xdr:rowOff>
    </xdr:from>
    <xdr:ext cx="466725" cy="24892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16600" y="60547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42545</xdr:rowOff>
    </xdr:from>
    <xdr:to>
      <xdr:col>102</xdr:col>
      <xdr:colOff>114300</xdr:colOff>
      <xdr:row>39</xdr:row>
      <xdr:rowOff>42545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163195</xdr:rowOff>
    </xdr:from>
    <xdr:to>
      <xdr:col>102</xdr:col>
      <xdr:colOff>165100</xdr:colOff>
      <xdr:row>36</xdr:row>
      <xdr:rowOff>95885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7875250" y="594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111760</xdr:rowOff>
    </xdr:from>
    <xdr:ext cx="466725" cy="24955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706975" y="573151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33655</xdr:rowOff>
    </xdr:from>
    <xdr:to>
      <xdr:col>98</xdr:col>
      <xdr:colOff>38100</xdr:colOff>
      <xdr:row>37</xdr:row>
      <xdr:rowOff>131445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7065625" y="6148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147320</xdr:rowOff>
    </xdr:from>
    <xdr:ext cx="466725" cy="24955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6897350" y="59321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154940</xdr:rowOff>
    </xdr:from>
    <xdr:to>
      <xdr:col>116</xdr:col>
      <xdr:colOff>114300</xdr:colOff>
      <xdr:row>39</xdr:row>
      <xdr:rowOff>87630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269200" y="6435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72390</xdr:rowOff>
    </xdr:from>
    <xdr:ext cx="313690" cy="24892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0370800" y="635254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159385</xdr:rowOff>
    </xdr:from>
    <xdr:to>
      <xdr:col>112</xdr:col>
      <xdr:colOff>38100</xdr:colOff>
      <xdr:row>39</xdr:row>
      <xdr:rowOff>92075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83185</xdr:rowOff>
    </xdr:from>
    <xdr:ext cx="246380" cy="2463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36715" y="6528435"/>
          <a:ext cx="2463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159385</xdr:rowOff>
    </xdr:from>
    <xdr:to>
      <xdr:col>107</xdr:col>
      <xdr:colOff>101600</xdr:colOff>
      <xdr:row>39</xdr:row>
      <xdr:rowOff>92075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83185</xdr:rowOff>
    </xdr:from>
    <xdr:ext cx="246380" cy="2463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627090" y="6528435"/>
          <a:ext cx="2463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159385</xdr:rowOff>
    </xdr:from>
    <xdr:to>
      <xdr:col>102</xdr:col>
      <xdr:colOff>165100</xdr:colOff>
      <xdr:row>39</xdr:row>
      <xdr:rowOff>92075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83185</xdr:rowOff>
    </xdr:from>
    <xdr:ext cx="249555" cy="2463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811750" y="652843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92075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83185</xdr:rowOff>
    </xdr:from>
    <xdr:ext cx="246380" cy="2463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6991965" y="6528435"/>
          <a:ext cx="2463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653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7417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42545</xdr:rowOff>
    </xdr:from>
    <xdr:to>
      <xdr:col>120</xdr:col>
      <xdr:colOff>114300</xdr:colOff>
      <xdr:row>59</xdr:row>
      <xdr:rowOff>42545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7640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71120</xdr:rowOff>
    </xdr:from>
    <xdr:ext cx="248920" cy="24955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5468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7640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34290</xdr:rowOff>
    </xdr:from>
    <xdr:ext cx="528320" cy="24955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280130" y="92862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134620</xdr:rowOff>
    </xdr:from>
    <xdr:to>
      <xdr:col>120</xdr:col>
      <xdr:colOff>114300</xdr:colOff>
      <xdr:row>54</xdr:row>
      <xdr:rowOff>134620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162560</xdr:rowOff>
    </xdr:from>
    <xdr:ext cx="528320" cy="2463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6280130" y="89192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97790</xdr:rowOff>
    </xdr:from>
    <xdr:to>
      <xdr:col>120</xdr:col>
      <xdr:colOff>114300</xdr:colOff>
      <xdr:row>52</xdr:row>
      <xdr:rowOff>97790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7640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126365</xdr:rowOff>
    </xdr:from>
    <xdr:ext cx="528320" cy="24701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6280130" y="855281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60960</xdr:rowOff>
    </xdr:from>
    <xdr:to>
      <xdr:col>120</xdr:col>
      <xdr:colOff>114300</xdr:colOff>
      <xdr:row>50</xdr:row>
      <xdr:rowOff>60960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7640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89535</xdr:rowOff>
    </xdr:from>
    <xdr:ext cx="528320" cy="24701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6280130" y="818578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28320" cy="2463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6280130" y="781875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118745</xdr:rowOff>
    </xdr:from>
    <xdr:to>
      <xdr:col>116</xdr:col>
      <xdr:colOff>62865</xdr:colOff>
      <xdr:row>59</xdr:row>
      <xdr:rowOff>42545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318095" y="8214995"/>
          <a:ext cx="127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46355</xdr:rowOff>
    </xdr:from>
    <xdr:ext cx="249555" cy="24955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0370800" y="9793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246975" y="9789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67310</xdr:rowOff>
    </xdr:from>
    <xdr:ext cx="534670" cy="24955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0370800" y="79984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118745</xdr:rowOff>
    </xdr:from>
    <xdr:to>
      <xdr:col>116</xdr:col>
      <xdr:colOff>152400</xdr:colOff>
      <xdr:row>49</xdr:row>
      <xdr:rowOff>118745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246975" y="8214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59</xdr:row>
      <xdr:rowOff>42545</xdr:rowOff>
    </xdr:from>
    <xdr:to>
      <xdr:col>116</xdr:col>
      <xdr:colOff>63500</xdr:colOff>
      <xdr:row>59</xdr:row>
      <xdr:rowOff>42545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58000" y="9789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102235</xdr:rowOff>
    </xdr:from>
    <xdr:ext cx="469900" cy="24955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0370800" y="95192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80010</xdr:rowOff>
    </xdr:from>
    <xdr:to>
      <xdr:col>116</xdr:col>
      <xdr:colOff>114300</xdr:colOff>
      <xdr:row>59</xdr:row>
      <xdr:rowOff>12700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269200" y="9662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42545</xdr:rowOff>
    </xdr:from>
    <xdr:to>
      <xdr:col>111</xdr:col>
      <xdr:colOff>174625</xdr:colOff>
      <xdr:row>59</xdr:row>
      <xdr:rowOff>42545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735675" y="9789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83185</xdr:rowOff>
    </xdr:from>
    <xdr:to>
      <xdr:col>112</xdr:col>
      <xdr:colOff>38100</xdr:colOff>
      <xdr:row>59</xdr:row>
      <xdr:rowOff>15875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510375" y="96653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31750</xdr:rowOff>
    </xdr:from>
    <xdr:ext cx="466725" cy="24955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42100" y="944880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42545</xdr:rowOff>
    </xdr:from>
    <xdr:to>
      <xdr:col>107</xdr:col>
      <xdr:colOff>50800</xdr:colOff>
      <xdr:row>59</xdr:row>
      <xdr:rowOff>42545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7926050" y="9789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75565</xdr:rowOff>
    </xdr:from>
    <xdr:to>
      <xdr:col>107</xdr:col>
      <xdr:colOff>101600</xdr:colOff>
      <xdr:row>59</xdr:row>
      <xdr:rowOff>8255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84875" y="9657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24765</xdr:rowOff>
    </xdr:from>
    <xdr:ext cx="466725" cy="24701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516600" y="944181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59</xdr:row>
      <xdr:rowOff>42545</xdr:rowOff>
    </xdr:from>
    <xdr:to>
      <xdr:col>102</xdr:col>
      <xdr:colOff>114300</xdr:colOff>
      <xdr:row>59</xdr:row>
      <xdr:rowOff>42545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7113250" y="9789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120650</xdr:rowOff>
    </xdr:from>
    <xdr:to>
      <xdr:col>102</xdr:col>
      <xdr:colOff>165100</xdr:colOff>
      <xdr:row>58</xdr:row>
      <xdr:rowOff>53340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7875250" y="9537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69215</xdr:rowOff>
    </xdr:from>
    <xdr:ext cx="466725" cy="24955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706975" y="93211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128905</xdr:rowOff>
    </xdr:from>
    <xdr:to>
      <xdr:col>98</xdr:col>
      <xdr:colOff>38100</xdr:colOff>
      <xdr:row>58</xdr:row>
      <xdr:rowOff>61595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7065625" y="9545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77470</xdr:rowOff>
    </xdr:from>
    <xdr:ext cx="466725" cy="24955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6897350" y="93294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159385</xdr:rowOff>
    </xdr:from>
    <xdr:to>
      <xdr:col>116</xdr:col>
      <xdr:colOff>114300</xdr:colOff>
      <xdr:row>59</xdr:row>
      <xdr:rowOff>92075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269200" y="9741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76835</xdr:rowOff>
    </xdr:from>
    <xdr:ext cx="249555" cy="24955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0370800" y="9658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159385</xdr:rowOff>
    </xdr:from>
    <xdr:to>
      <xdr:col>112</xdr:col>
      <xdr:colOff>38100</xdr:colOff>
      <xdr:row>59</xdr:row>
      <xdr:rowOff>92075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510375" y="9741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83185</xdr:rowOff>
    </xdr:from>
    <xdr:ext cx="246380" cy="2463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36715" y="9830435"/>
          <a:ext cx="2463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159385</xdr:rowOff>
    </xdr:from>
    <xdr:to>
      <xdr:col>107</xdr:col>
      <xdr:colOff>101600</xdr:colOff>
      <xdr:row>59</xdr:row>
      <xdr:rowOff>92075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84875" y="9741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83185</xdr:rowOff>
    </xdr:from>
    <xdr:ext cx="246380" cy="2463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627090" y="9830435"/>
          <a:ext cx="2463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159385</xdr:rowOff>
    </xdr:from>
    <xdr:to>
      <xdr:col>102</xdr:col>
      <xdr:colOff>165100</xdr:colOff>
      <xdr:row>59</xdr:row>
      <xdr:rowOff>92075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7875250" y="9741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59</xdr:row>
      <xdr:rowOff>83185</xdr:rowOff>
    </xdr:from>
    <xdr:ext cx="249555" cy="2463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11750" y="983043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159385</xdr:rowOff>
    </xdr:from>
    <xdr:to>
      <xdr:col>98</xdr:col>
      <xdr:colOff>38100</xdr:colOff>
      <xdr:row>59</xdr:row>
      <xdr:rowOff>92075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7065625" y="9741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83185</xdr:rowOff>
    </xdr:from>
    <xdr:ext cx="246380" cy="2463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6991965" y="9830435"/>
          <a:ext cx="2463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134620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85725</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134620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85725</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134620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85725</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1653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67417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107315</xdr:rowOff>
    </xdr:from>
    <xdr:ext cx="528320" cy="24892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6280130" y="1332166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95250</xdr:rowOff>
    </xdr:from>
    <xdr:to>
      <xdr:col>120</xdr:col>
      <xdr:colOff>114300</xdr:colOff>
      <xdr:row>79</xdr:row>
      <xdr:rowOff>95250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7640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123825</xdr:rowOff>
    </xdr:from>
    <xdr:ext cx="528320" cy="24701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6280130" y="1300797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110490</xdr:rowOff>
    </xdr:from>
    <xdr:to>
      <xdr:col>120</xdr:col>
      <xdr:colOff>114300</xdr:colOff>
      <xdr:row>77</xdr:row>
      <xdr:rowOff>110490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7640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138430</xdr:rowOff>
    </xdr:from>
    <xdr:ext cx="528320" cy="24892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6280130" y="1269238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127000</xdr:rowOff>
    </xdr:from>
    <xdr:to>
      <xdr:col>120</xdr:col>
      <xdr:colOff>114300</xdr:colOff>
      <xdr:row>75</xdr:row>
      <xdr:rowOff>127000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7640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154940</xdr:rowOff>
    </xdr:from>
    <xdr:ext cx="528320" cy="24701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6280130" y="1237869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142240</xdr:rowOff>
    </xdr:from>
    <xdr:to>
      <xdr:col>120</xdr:col>
      <xdr:colOff>114300</xdr:colOff>
      <xdr:row>73</xdr:row>
      <xdr:rowOff>142240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7640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5715</xdr:rowOff>
    </xdr:from>
    <xdr:ext cx="528320" cy="24892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6280130" y="1206436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158750</xdr:rowOff>
    </xdr:from>
    <xdr:to>
      <xdr:col>120</xdr:col>
      <xdr:colOff>114300</xdr:colOff>
      <xdr:row>71</xdr:row>
      <xdr:rowOff>158750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7640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21590</xdr:rowOff>
    </xdr:from>
    <xdr:ext cx="528320" cy="2463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6280130" y="1175004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7640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36830</xdr:rowOff>
    </xdr:from>
    <xdr:ext cx="528320" cy="24955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6280130" y="114350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52705</xdr:rowOff>
    </xdr:from>
    <xdr:ext cx="528320" cy="2463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6280130" y="1112075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140335</xdr:rowOff>
    </xdr:from>
    <xdr:to>
      <xdr:col>116</xdr:col>
      <xdr:colOff>62865</xdr:colOff>
      <xdr:row>79</xdr:row>
      <xdr:rowOff>120015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318095" y="1170368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123825</xdr:rowOff>
    </xdr:from>
    <xdr:ext cx="534670" cy="24701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0370800" y="1317307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120015</xdr:rowOff>
    </xdr:from>
    <xdr:to>
      <xdr:col>116</xdr:col>
      <xdr:colOff>152400</xdr:colOff>
      <xdr:row>79</xdr:row>
      <xdr:rowOff>120015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246975" y="13169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89535</xdr:rowOff>
    </xdr:from>
    <xdr:ext cx="534670" cy="24701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0370800" y="1148778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140335</xdr:rowOff>
    </xdr:from>
    <xdr:to>
      <xdr:col>116</xdr:col>
      <xdr:colOff>152400</xdr:colOff>
      <xdr:row>70</xdr:row>
      <xdr:rowOff>140335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246975" y="11703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75</xdr:row>
      <xdr:rowOff>38735</xdr:rowOff>
    </xdr:from>
    <xdr:to>
      <xdr:col>116</xdr:col>
      <xdr:colOff>63500</xdr:colOff>
      <xdr:row>75</xdr:row>
      <xdr:rowOff>59690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58000" y="1242758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97790</xdr:rowOff>
    </xdr:from>
    <xdr:ext cx="534670" cy="24955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0370800" y="124866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118745</xdr:rowOff>
    </xdr:from>
    <xdr:to>
      <xdr:col>116</xdr:col>
      <xdr:colOff>114300</xdr:colOff>
      <xdr:row>76</xdr:row>
      <xdr:rowOff>51435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269200" y="1250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59690</xdr:rowOff>
    </xdr:from>
    <xdr:to>
      <xdr:col>111</xdr:col>
      <xdr:colOff>174625</xdr:colOff>
      <xdr:row>76</xdr:row>
      <xdr:rowOff>43180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735675" y="12448540"/>
          <a:ext cx="82232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19050</xdr:rowOff>
    </xdr:from>
    <xdr:to>
      <xdr:col>112</xdr:col>
      <xdr:colOff>38100</xdr:colOff>
      <xdr:row>76</xdr:row>
      <xdr:rowOff>116840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510375" y="125730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107950</xdr:rowOff>
    </xdr:from>
    <xdr:ext cx="531495" cy="24892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09715" y="1266190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43180</xdr:rowOff>
    </xdr:from>
    <xdr:to>
      <xdr:col>107</xdr:col>
      <xdr:colOff>50800</xdr:colOff>
      <xdr:row>76</xdr:row>
      <xdr:rowOff>76200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7926050" y="1259713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46990</xdr:rowOff>
    </xdr:from>
    <xdr:to>
      <xdr:col>107</xdr:col>
      <xdr:colOff>101600</xdr:colOff>
      <xdr:row>76</xdr:row>
      <xdr:rowOff>144780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84875" y="1260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136525</xdr:rowOff>
    </xdr:from>
    <xdr:ext cx="531495" cy="24955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500090" y="126904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75</xdr:row>
      <xdr:rowOff>97155</xdr:rowOff>
    </xdr:from>
    <xdr:to>
      <xdr:col>102</xdr:col>
      <xdr:colOff>114300</xdr:colOff>
      <xdr:row>76</xdr:row>
      <xdr:rowOff>76200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7113250" y="12486005"/>
          <a:ext cx="8128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159385</xdr:rowOff>
    </xdr:from>
    <xdr:to>
      <xdr:col>102</xdr:col>
      <xdr:colOff>165100</xdr:colOff>
      <xdr:row>75</xdr:row>
      <xdr:rowOff>92075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7875250" y="12383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107315</xdr:rowOff>
    </xdr:from>
    <xdr:ext cx="531495" cy="24892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674590" y="1216596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138430</xdr:rowOff>
    </xdr:from>
    <xdr:to>
      <xdr:col>98</xdr:col>
      <xdr:colOff>38100</xdr:colOff>
      <xdr:row>74</xdr:row>
      <xdr:rowOff>71755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7065625" y="1219708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87630</xdr:rowOff>
    </xdr:from>
    <xdr:ext cx="531495" cy="2463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6864965" y="1198118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155575</xdr:rowOff>
    </xdr:from>
    <xdr:to>
      <xdr:col>116</xdr:col>
      <xdr:colOff>114300</xdr:colOff>
      <xdr:row>75</xdr:row>
      <xdr:rowOff>88265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269200" y="12379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12065</xdr:rowOff>
    </xdr:from>
    <xdr:ext cx="534670" cy="24955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0370800" y="122358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10160</xdr:rowOff>
    </xdr:from>
    <xdr:to>
      <xdr:col>112</xdr:col>
      <xdr:colOff>38100</xdr:colOff>
      <xdr:row>75</xdr:row>
      <xdr:rowOff>107950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510375" y="123990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124460</xdr:rowOff>
    </xdr:from>
    <xdr:ext cx="531495" cy="24701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09715" y="1218311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160020</xdr:rowOff>
    </xdr:from>
    <xdr:to>
      <xdr:col>107</xdr:col>
      <xdr:colOff>101600</xdr:colOff>
      <xdr:row>76</xdr:row>
      <xdr:rowOff>92710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84875" y="12548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107950</xdr:rowOff>
    </xdr:from>
    <xdr:ext cx="531495" cy="24892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500090" y="1233170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37,403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27940</xdr:rowOff>
    </xdr:from>
    <xdr:to>
      <xdr:col>102</xdr:col>
      <xdr:colOff>165100</xdr:colOff>
      <xdr:row>76</xdr:row>
      <xdr:rowOff>125730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7875250" y="1258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117475</xdr:rowOff>
    </xdr:from>
    <xdr:ext cx="531495" cy="2463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674590" y="1267142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48260</xdr:rowOff>
    </xdr:from>
    <xdr:to>
      <xdr:col>98</xdr:col>
      <xdr:colOff>38100</xdr:colOff>
      <xdr:row>75</xdr:row>
      <xdr:rowOff>146050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7065625" y="124371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137795</xdr:rowOff>
    </xdr:from>
    <xdr:ext cx="531495" cy="24892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6864965" y="1252664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134620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85725</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134620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85725</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134620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85725</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1653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67417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590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546830" y="155422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8920" cy="2463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546830" y="1442275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36715" y="15726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627090" y="15726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6991965" y="15726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36715" y="15408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627090" y="15408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6991965" y="15408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歳出決算総額は、住民一人当たり約420,000円となっている。</a:t>
          </a:r>
        </a:p>
        <a:p>
          <a:r>
            <a:rPr kumimoji="1" lang="ja-JP" altLang="en-US" sz="900">
              <a:solidFill>
                <a:sysClr val="windowText" lastClr="000000"/>
              </a:solidFill>
              <a:latin typeface="ＭＳ Ｐゴシック"/>
              <a:ea typeface="ＭＳ Ｐゴシック"/>
            </a:rPr>
            <a:t>補助費等の住民一人当たりのコストは前年度比5,396円（9.6</a:t>
          </a:r>
          <a:r>
            <a:rPr kumimoji="1" lang="en-US" altLang="ja-JP" sz="900">
              <a:solidFill>
                <a:sysClr val="windowText" lastClr="000000"/>
              </a:solidFill>
              <a:latin typeface="ＭＳ Ｐゴシック"/>
              <a:ea typeface="ＭＳ Ｐゴシック"/>
            </a:rPr>
            <a:t>%</a:t>
          </a:r>
          <a:r>
            <a:rPr kumimoji="1" lang="ja-JP" altLang="en-US" sz="900">
              <a:solidFill>
                <a:sysClr val="windowText" lastClr="000000"/>
              </a:solidFill>
              <a:latin typeface="ＭＳ Ｐゴシック"/>
              <a:ea typeface="ＭＳ Ｐゴシック"/>
            </a:rPr>
            <a:t>）増加し、61,367円となった。過年度国、都支出金等還付金や子育て世帯応援給付金の減があるものの、住民税非課税世帯特別給付金等により増となった。</a:t>
          </a:r>
        </a:p>
        <a:p>
          <a:r>
            <a:rPr kumimoji="1" lang="ja-JP" altLang="en-US" sz="900">
              <a:solidFill>
                <a:sysClr val="windowText" lastClr="000000"/>
              </a:solidFill>
              <a:latin typeface="ＭＳ Ｐゴシック"/>
              <a:ea typeface="ＭＳ Ｐゴシック"/>
            </a:rPr>
            <a:t>物件費の住民一人当たりのコストは前年度比1,946円（2.6</a:t>
          </a:r>
          <a:r>
            <a:rPr kumimoji="1" lang="en-US" altLang="ja-JP" sz="900">
              <a:solidFill>
                <a:sysClr val="windowText" lastClr="000000"/>
              </a:solidFill>
              <a:latin typeface="ＭＳ Ｐゴシック"/>
              <a:ea typeface="ＭＳ Ｐゴシック"/>
            </a:rPr>
            <a:t>%</a:t>
          </a:r>
          <a:r>
            <a:rPr kumimoji="1" lang="ja-JP" altLang="en-US" sz="900">
              <a:solidFill>
                <a:sysClr val="windowText" lastClr="000000"/>
              </a:solidFill>
              <a:latin typeface="ＭＳ Ｐゴシック"/>
              <a:ea typeface="ＭＳ Ｐゴシック"/>
            </a:rPr>
            <a:t>）減少し、73,392円となった。プラスチック類ごみ処理関係費の増があるものの、新型コロナ予防接種事業や市民ホール改修に伴う備品養生・撤去・運搬等手数料の減により減となった。</a:t>
          </a:r>
        </a:p>
        <a:p>
          <a:r>
            <a:rPr kumimoji="1" lang="ja-JP" altLang="en-US" sz="900">
              <a:solidFill>
                <a:sysClr val="windowText" lastClr="000000"/>
              </a:solidFill>
              <a:latin typeface="ＭＳ Ｐゴシック"/>
              <a:ea typeface="ＭＳ Ｐゴシック"/>
            </a:rPr>
            <a:t>扶助費の住民一人当たりのコストは前年度比4,792円（3.9％）減少し、118,802円となった。電力・ガス・食料品等価格高騰緊急支援給付金や住民税非課税世帯等に対する臨時特別給付金の減などにより減となった。</a:t>
          </a:r>
        </a:p>
        <a:p>
          <a:r>
            <a:rPr kumimoji="1" lang="ja-JP" altLang="en-US" sz="900">
              <a:solidFill>
                <a:sysClr val="windowText" lastClr="000000"/>
              </a:solidFill>
              <a:latin typeface="ＭＳ Ｐゴシック"/>
              <a:ea typeface="ＭＳ Ｐゴシック"/>
            </a:rPr>
            <a:t>繰</a:t>
          </a:r>
          <a:r>
            <a:rPr kumimoji="1" lang="ja-JP" altLang="en-US" sz="900">
              <a:solidFill>
                <a:schemeClr val="tx1"/>
              </a:solidFill>
              <a:latin typeface="ＭＳ Ｐゴシック"/>
              <a:ea typeface="ＭＳ Ｐゴシック"/>
            </a:rPr>
            <a:t>出金の住民一</a:t>
          </a:r>
          <a:r>
            <a:rPr kumimoji="1" lang="ja-JP" altLang="en-US" sz="900">
              <a:solidFill>
                <a:sysClr val="windowText" lastClr="000000"/>
              </a:solidFill>
              <a:latin typeface="ＭＳ Ｐゴシック"/>
              <a:ea typeface="ＭＳ Ｐゴシック"/>
            </a:rPr>
            <a:t>人当たりのコストは前年度比633円（1.5％）増加し、42,784円となった。国民健康保険特別会計繰出金の増や後期高齢者医療特別会計繰出のうち療養給付費繰出金の増により、全体として増となった。</a:t>
          </a:r>
        </a:p>
        <a:p>
          <a:r>
            <a:rPr kumimoji="1" lang="ja-JP" altLang="en-US" sz="900">
              <a:solidFill>
                <a:schemeClr val="tx1"/>
              </a:solidFill>
              <a:latin typeface="ＭＳ Ｐゴシック"/>
              <a:ea typeface="ＭＳ Ｐゴシック"/>
            </a:rPr>
            <a:t>普通建設事業費（うち新規整備）の住民一人当たりのコストは、前年度比1,217円の皆減となった。普通建設事業費（うち更新整備）の住民一人当たりのコストは、前年度比2,392円（11.6％）減少し18,287円となった。保育所等整備事業補助金や第二中学校大規模改修三期工事、第一中学校改修一期工事などが主な要因である。普通建設事業費全体での住民一人あたりのコストは前年度比1,836円（7.0</a:t>
          </a:r>
          <a:r>
            <a:rPr kumimoji="1" lang="en-US" altLang="ja-JP" sz="900">
              <a:solidFill>
                <a:schemeClr val="tx1"/>
              </a:solidFill>
              <a:latin typeface="ＭＳ Ｐゴシック"/>
              <a:ea typeface="ＭＳ Ｐゴシック"/>
            </a:rPr>
            <a:t>%</a:t>
          </a:r>
          <a:r>
            <a:rPr kumimoji="1" lang="ja-JP" altLang="en-US" sz="900">
              <a:solidFill>
                <a:schemeClr val="tx1"/>
              </a:solidFill>
              <a:latin typeface="ＭＳ Ｐゴシック"/>
              <a:ea typeface="ＭＳ Ｐゴシック"/>
            </a:rPr>
            <a:t>）増加し、26,179円となり、全国平均、東京都平均を下回っている。狛江市公共施設整備計画に基づき、限られた予算の中で計画的に整備等を継続して行っている。</a:t>
          </a:r>
        </a:p>
        <a:p>
          <a:r>
            <a:rPr kumimoji="1" lang="ja-JP" altLang="en-US" sz="900">
              <a:solidFill>
                <a:schemeClr val="tx1"/>
              </a:solidFill>
              <a:latin typeface="ＭＳ Ｐゴシック"/>
              <a:ea typeface="ＭＳ Ｐゴシック"/>
            </a:rPr>
            <a:t>公債費の住民一人当たりのコストは前年度比982円（4.9</a:t>
          </a:r>
          <a:r>
            <a:rPr kumimoji="1" lang="en-US" altLang="ja-JP" sz="900">
              <a:solidFill>
                <a:schemeClr val="tx1"/>
              </a:solidFill>
              <a:latin typeface="ＭＳ Ｐゴシック"/>
              <a:ea typeface="ＭＳ Ｐゴシック"/>
            </a:rPr>
            <a:t>%</a:t>
          </a:r>
          <a:r>
            <a:rPr kumimoji="1" lang="ja-JP" altLang="en-US" sz="900">
              <a:solidFill>
                <a:schemeClr val="tx1"/>
              </a:solidFill>
              <a:latin typeface="ＭＳ Ｐゴシック"/>
              <a:ea typeface="ＭＳ Ｐゴシック"/>
            </a:rPr>
            <a:t>）減少し、18,945円となった。</a:t>
          </a:r>
          <a:r>
            <a:rPr kumimoji="1" lang="ja-JP" altLang="en-US" sz="900">
              <a:latin typeface="ＭＳ Ｐゴシック"/>
              <a:ea typeface="ＭＳ Ｐゴシック"/>
            </a:rPr>
            <a:t>過去の都市整備事業債の償還はピークを過ぎたものの、大規模事業が続き、一時的な借入額の増が見込まれる。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82,102
80,610
6.39
36,422,351
34,434,964
1,786,290
17,552,109
16,770,540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638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50875" y="306387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638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50875" y="3369310"/>
          <a:ext cx="82315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653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762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107315</xdr:rowOff>
    </xdr:from>
    <xdr:ext cx="464185"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8765" y="671766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134620</xdr:rowOff>
    </xdr:from>
    <xdr:to>
      <xdr:col>28</xdr:col>
      <xdr:colOff>114300</xdr:colOff>
      <xdr:row>38</xdr:row>
      <xdr:rowOff>134620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985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162560</xdr:rowOff>
    </xdr:from>
    <xdr:ext cx="464185" cy="2463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8765" y="627761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985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52705</xdr:rowOff>
    </xdr:from>
    <xdr:ext cx="464185" cy="2463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8765" y="583755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79375</xdr:rowOff>
    </xdr:from>
    <xdr:to>
      <xdr:col>28</xdr:col>
      <xdr:colOff>114300</xdr:colOff>
      <xdr:row>33</xdr:row>
      <xdr:rowOff>79375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985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107315</xdr:rowOff>
    </xdr:from>
    <xdr:ext cx="464185" cy="24892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765" y="539686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134620</xdr:rowOff>
    </xdr:from>
    <xdr:to>
      <xdr:col>28</xdr:col>
      <xdr:colOff>114300</xdr:colOff>
      <xdr:row>30</xdr:row>
      <xdr:rowOff>134620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985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162560</xdr:rowOff>
    </xdr:from>
    <xdr:ext cx="464185" cy="2463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8765" y="495681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52705</xdr:rowOff>
    </xdr:from>
    <xdr:ext cx="464185" cy="2463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8765" y="451675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38100</xdr:rowOff>
    </xdr:from>
    <xdr:to>
      <xdr:col>24</xdr:col>
      <xdr:colOff>62865</xdr:colOff>
      <xdr:row>38</xdr:row>
      <xdr:rowOff>1270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252595" y="516255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469900" cy="24955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305300" y="62852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81475" y="6281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151765</xdr:rowOff>
    </xdr:from>
    <xdr:ext cx="469900" cy="24638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305300" y="494601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23</xdr:col>
      <xdr:colOff>165100</xdr:colOff>
      <xdr:row>31</xdr:row>
      <xdr:rowOff>38100</xdr:rowOff>
    </xdr:from>
    <xdr:to>
      <xdr:col>24</xdr:col>
      <xdr:colOff>152400</xdr:colOff>
      <xdr:row>31</xdr:row>
      <xdr:rowOff>38100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81475" y="5162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33</xdr:row>
      <xdr:rowOff>162560</xdr:rowOff>
    </xdr:from>
    <xdr:to>
      <xdr:col>24</xdr:col>
      <xdr:colOff>63500</xdr:colOff>
      <xdr:row>34</xdr:row>
      <xdr:rowOff>45720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492500" y="5617210"/>
          <a:ext cx="762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147955</xdr:rowOff>
    </xdr:from>
    <xdr:ext cx="469900" cy="24955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305300" y="576770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3810</xdr:rowOff>
    </xdr:from>
    <xdr:to>
      <xdr:col>24</xdr:col>
      <xdr:colOff>114300</xdr:colOff>
      <xdr:row>35</xdr:row>
      <xdr:rowOff>101600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203700" y="5788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45720</xdr:rowOff>
    </xdr:from>
    <xdr:to>
      <xdr:col>19</xdr:col>
      <xdr:colOff>174625</xdr:colOff>
      <xdr:row>34</xdr:row>
      <xdr:rowOff>102235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670175" y="5665470"/>
          <a:ext cx="8223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27940</xdr:rowOff>
    </xdr:from>
    <xdr:to>
      <xdr:col>20</xdr:col>
      <xdr:colOff>38100</xdr:colOff>
      <xdr:row>35</xdr:row>
      <xdr:rowOff>126365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444875" y="58127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117475</xdr:rowOff>
    </xdr:from>
    <xdr:ext cx="466725" cy="2463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76600" y="590232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81280</xdr:rowOff>
    </xdr:from>
    <xdr:to>
      <xdr:col>15</xdr:col>
      <xdr:colOff>50800</xdr:colOff>
      <xdr:row>34</xdr:row>
      <xdr:rowOff>102235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860550" y="5701030"/>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xdr:rowOff>
    </xdr:from>
    <xdr:to>
      <xdr:col>15</xdr:col>
      <xdr:colOff>101600</xdr:colOff>
      <xdr:row>35</xdr:row>
      <xdr:rowOff>113665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619375" y="5800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104775</xdr:rowOff>
    </xdr:from>
    <xdr:ext cx="466725" cy="24892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51100" y="58896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34</xdr:row>
      <xdr:rowOff>55245</xdr:rowOff>
    </xdr:from>
    <xdr:to>
      <xdr:col>10</xdr:col>
      <xdr:colOff>114300</xdr:colOff>
      <xdr:row>34</xdr:row>
      <xdr:rowOff>81280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047750" y="567499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136525</xdr:rowOff>
    </xdr:from>
    <xdr:to>
      <xdr:col>10</xdr:col>
      <xdr:colOff>165100</xdr:colOff>
      <xdr:row>35</xdr:row>
      <xdr:rowOff>69215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809750" y="5756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60960</xdr:rowOff>
    </xdr:from>
    <xdr:ext cx="466725" cy="2463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41475" y="584581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91440</xdr:rowOff>
    </xdr:from>
    <xdr:to>
      <xdr:col>6</xdr:col>
      <xdr:colOff>38100</xdr:colOff>
      <xdr:row>35</xdr:row>
      <xdr:rowOff>24130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00125" y="5711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15240</xdr:rowOff>
    </xdr:from>
    <xdr:ext cx="466725" cy="24955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31850" y="58000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113665</xdr:rowOff>
    </xdr:from>
    <xdr:to>
      <xdr:col>24</xdr:col>
      <xdr:colOff>114300</xdr:colOff>
      <xdr:row>34</xdr:row>
      <xdr:rowOff>46355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203700" y="5568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135890</xdr:rowOff>
    </xdr:from>
    <xdr:ext cx="469900" cy="24955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305300" y="54254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161925</xdr:rowOff>
    </xdr:from>
    <xdr:to>
      <xdr:col>20</xdr:col>
      <xdr:colOff>38100</xdr:colOff>
      <xdr:row>34</xdr:row>
      <xdr:rowOff>94615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444875" y="5616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110490</xdr:rowOff>
    </xdr:from>
    <xdr:ext cx="466725" cy="24955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76600" y="54000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53340</xdr:rowOff>
    </xdr:from>
    <xdr:to>
      <xdr:col>15</xdr:col>
      <xdr:colOff>101600</xdr:colOff>
      <xdr:row>34</xdr:row>
      <xdr:rowOff>151130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619375" y="5673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1905</xdr:rowOff>
    </xdr:from>
    <xdr:ext cx="466725" cy="24955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51100" y="545655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32385</xdr:rowOff>
    </xdr:from>
    <xdr:to>
      <xdr:col>10</xdr:col>
      <xdr:colOff>165100</xdr:colOff>
      <xdr:row>34</xdr:row>
      <xdr:rowOff>130175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809750" y="5652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146050</xdr:rowOff>
    </xdr:from>
    <xdr:ext cx="466725" cy="24955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41475" y="543560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5715</xdr:rowOff>
    </xdr:from>
    <xdr:to>
      <xdr:col>6</xdr:col>
      <xdr:colOff>38100</xdr:colOff>
      <xdr:row>34</xdr:row>
      <xdr:rowOff>104140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00125" y="56254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120015</xdr:rowOff>
    </xdr:from>
    <xdr:ext cx="466725" cy="24701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31850" y="540956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653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762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42545</xdr:rowOff>
    </xdr:from>
    <xdr:to>
      <xdr:col>28</xdr:col>
      <xdr:colOff>114300</xdr:colOff>
      <xdr:row>59</xdr:row>
      <xdr:rowOff>42545</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71120</xdr:rowOff>
    </xdr:from>
    <xdr:ext cx="248920" cy="24955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34290</xdr:rowOff>
    </xdr:from>
    <xdr:ext cx="528320" cy="24955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14630" y="92862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162560</xdr:rowOff>
    </xdr:from>
    <xdr:ext cx="595630" cy="2463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89192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701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55281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701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185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63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7818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5715</xdr:rowOff>
    </xdr:from>
    <xdr:to>
      <xdr:col>24</xdr:col>
      <xdr:colOff>62865</xdr:colOff>
      <xdr:row>57</xdr:row>
      <xdr:rowOff>128270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252595" y="8267065"/>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132080</xdr:rowOff>
    </xdr:from>
    <xdr:ext cx="534670" cy="24955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305300" y="95491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128270</xdr:rowOff>
    </xdr:from>
    <xdr:to>
      <xdr:col>24</xdr:col>
      <xdr:colOff>152400</xdr:colOff>
      <xdr:row>57</xdr:row>
      <xdr:rowOff>128270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81475" y="9545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119380</xdr:rowOff>
    </xdr:from>
    <xdr:ext cx="598805" cy="24638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305300" y="805053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dr:col>23</xdr:col>
      <xdr:colOff>165100</xdr:colOff>
      <xdr:row>50</xdr:row>
      <xdr:rowOff>5715</xdr:rowOff>
    </xdr:from>
    <xdr:to>
      <xdr:col>24</xdr:col>
      <xdr:colOff>152400</xdr:colOff>
      <xdr:row>50</xdr:row>
      <xdr:rowOff>5715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81475" y="8267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57</xdr:row>
      <xdr:rowOff>40005</xdr:rowOff>
    </xdr:from>
    <xdr:to>
      <xdr:col>24</xdr:col>
      <xdr:colOff>63500</xdr:colOff>
      <xdr:row>57</xdr:row>
      <xdr:rowOff>72390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492500" y="945705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45085</xdr:rowOff>
    </xdr:from>
    <xdr:ext cx="534670" cy="24955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305300" y="91319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23495</xdr:rowOff>
    </xdr:from>
    <xdr:to>
      <xdr:col>24</xdr:col>
      <xdr:colOff>114300</xdr:colOff>
      <xdr:row>56</xdr:row>
      <xdr:rowOff>121285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203700" y="9275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40005</xdr:rowOff>
    </xdr:from>
    <xdr:to>
      <xdr:col>19</xdr:col>
      <xdr:colOff>174625</xdr:colOff>
      <xdr:row>57</xdr:row>
      <xdr:rowOff>110490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670175" y="9457055"/>
          <a:ext cx="8223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164465</xdr:rowOff>
    </xdr:from>
    <xdr:to>
      <xdr:col>20</xdr:col>
      <xdr:colOff>38100</xdr:colOff>
      <xdr:row>56</xdr:row>
      <xdr:rowOff>97155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444875" y="92513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113030</xdr:rowOff>
    </xdr:from>
    <xdr:ext cx="531495" cy="24955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244215" y="903478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44450</xdr:rowOff>
    </xdr:from>
    <xdr:to>
      <xdr:col>15</xdr:col>
      <xdr:colOff>50800</xdr:colOff>
      <xdr:row>57</xdr:row>
      <xdr:rowOff>110490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860550" y="8801100"/>
          <a:ext cx="809625" cy="726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160020</xdr:rowOff>
    </xdr:from>
    <xdr:to>
      <xdr:col>15</xdr:col>
      <xdr:colOff>101600</xdr:colOff>
      <xdr:row>56</xdr:row>
      <xdr:rowOff>92710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619375" y="9246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107950</xdr:rowOff>
    </xdr:from>
    <xdr:ext cx="531495" cy="24892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434590" y="902970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53</xdr:row>
      <xdr:rowOff>44450</xdr:rowOff>
    </xdr:from>
    <xdr:to>
      <xdr:col>10</xdr:col>
      <xdr:colOff>114300</xdr:colOff>
      <xdr:row>57</xdr:row>
      <xdr:rowOff>118110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47750" y="8801100"/>
          <a:ext cx="812800" cy="734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32385</xdr:rowOff>
    </xdr:from>
    <xdr:to>
      <xdr:col>10</xdr:col>
      <xdr:colOff>165100</xdr:colOff>
      <xdr:row>51</xdr:row>
      <xdr:rowOff>130175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809750" y="8458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49</xdr:row>
      <xdr:rowOff>146050</xdr:rowOff>
    </xdr:from>
    <xdr:ext cx="598805" cy="24955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76705" y="82423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146050</xdr:rowOff>
    </xdr:from>
    <xdr:to>
      <xdr:col>6</xdr:col>
      <xdr:colOff>38100</xdr:colOff>
      <xdr:row>56</xdr:row>
      <xdr:rowOff>78740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00125" y="92329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94615</xdr:rowOff>
    </xdr:from>
    <xdr:ext cx="531495" cy="2463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99465" y="901636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24130</xdr:rowOff>
    </xdr:from>
    <xdr:to>
      <xdr:col>24</xdr:col>
      <xdr:colOff>114300</xdr:colOff>
      <xdr:row>57</xdr:row>
      <xdr:rowOff>121920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203700" y="9441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106680</xdr:rowOff>
    </xdr:from>
    <xdr:ext cx="534670" cy="24892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305300" y="93586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156845</xdr:rowOff>
    </xdr:from>
    <xdr:to>
      <xdr:col>20</xdr:col>
      <xdr:colOff>38100</xdr:colOff>
      <xdr:row>57</xdr:row>
      <xdr:rowOff>89535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444875" y="9408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80645</xdr:rowOff>
    </xdr:from>
    <xdr:ext cx="531495" cy="24955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244215" y="949769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61595</xdr:rowOff>
    </xdr:from>
    <xdr:to>
      <xdr:col>15</xdr:col>
      <xdr:colOff>101600</xdr:colOff>
      <xdr:row>57</xdr:row>
      <xdr:rowOff>160020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619375" y="9478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151130</xdr:rowOff>
    </xdr:from>
    <xdr:ext cx="531495" cy="2463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434590" y="956818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52</xdr:row>
      <xdr:rowOff>160655</xdr:rowOff>
    </xdr:from>
    <xdr:to>
      <xdr:col>10</xdr:col>
      <xdr:colOff>165100</xdr:colOff>
      <xdr:row>53</xdr:row>
      <xdr:rowOff>93980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809750" y="87522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85725</xdr:rowOff>
    </xdr:from>
    <xdr:ext cx="598805" cy="2463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76705" y="884237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69215</xdr:rowOff>
    </xdr:from>
    <xdr:to>
      <xdr:col>6</xdr:col>
      <xdr:colOff>38100</xdr:colOff>
      <xdr:row>58</xdr:row>
      <xdr:rowOff>1905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00125" y="94862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158750</xdr:rowOff>
    </xdr:from>
    <xdr:ext cx="531495" cy="24701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99465" y="957580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653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762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107315</xdr:rowOff>
    </xdr:from>
    <xdr:ext cx="528320" cy="24892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14630" y="1332166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134620</xdr:rowOff>
    </xdr:from>
    <xdr:to>
      <xdr:col>28</xdr:col>
      <xdr:colOff>114300</xdr:colOff>
      <xdr:row>79</xdr:row>
      <xdr:rowOff>134620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98500" y="13183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162560</xdr:rowOff>
    </xdr:from>
    <xdr:ext cx="595630" cy="2463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0467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24765</xdr:rowOff>
    </xdr:from>
    <xdr:to>
      <xdr:col>28</xdr:col>
      <xdr:colOff>114300</xdr:colOff>
      <xdr:row>78</xdr:row>
      <xdr:rowOff>24765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98500" y="12908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52705</xdr:rowOff>
    </xdr:from>
    <xdr:ext cx="595630" cy="2463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771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79375</xdr:rowOff>
    </xdr:from>
    <xdr:to>
      <xdr:col>28</xdr:col>
      <xdr:colOff>114300</xdr:colOff>
      <xdr:row>76</xdr:row>
      <xdr:rowOff>79375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98500" y="126333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107315</xdr:rowOff>
    </xdr:from>
    <xdr:ext cx="595630" cy="24892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961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162560</xdr:rowOff>
    </xdr:from>
    <xdr:ext cx="595630" cy="2463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2212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24765</xdr:rowOff>
    </xdr:from>
    <xdr:to>
      <xdr:col>28</xdr:col>
      <xdr:colOff>114300</xdr:colOff>
      <xdr:row>73</xdr:row>
      <xdr:rowOff>24765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98500" y="12083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52705</xdr:rowOff>
    </xdr:from>
    <xdr:ext cx="595630" cy="2463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462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79375</xdr:rowOff>
    </xdr:from>
    <xdr:to>
      <xdr:col>28</xdr:col>
      <xdr:colOff>114300</xdr:colOff>
      <xdr:row>71</xdr:row>
      <xdr:rowOff>79375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98500" y="11807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107315</xdr:rowOff>
    </xdr:from>
    <xdr:ext cx="595630" cy="24892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6706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134620</xdr:rowOff>
    </xdr:from>
    <xdr:to>
      <xdr:col>28</xdr:col>
      <xdr:colOff>114300</xdr:colOff>
      <xdr:row>69</xdr:row>
      <xdr:rowOff>134620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98500" y="11532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162560</xdr:rowOff>
    </xdr:from>
    <xdr:ext cx="595630" cy="2463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3957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638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120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135255</xdr:rowOff>
    </xdr:from>
    <xdr:to>
      <xdr:col>24</xdr:col>
      <xdr:colOff>62865</xdr:colOff>
      <xdr:row>78</xdr:row>
      <xdr:rowOff>142875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252595" y="11698605"/>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146685</xdr:rowOff>
    </xdr:from>
    <xdr:ext cx="598805" cy="24955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305300" y="130308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142875</xdr:rowOff>
    </xdr:from>
    <xdr:to>
      <xdr:col>24</xdr:col>
      <xdr:colOff>152400</xdr:colOff>
      <xdr:row>78</xdr:row>
      <xdr:rowOff>142875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81475" y="13027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83820</xdr:rowOff>
    </xdr:from>
    <xdr:ext cx="598805" cy="2463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305300" y="1148207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dr:col>23</xdr:col>
      <xdr:colOff>165100</xdr:colOff>
      <xdr:row>70</xdr:row>
      <xdr:rowOff>135255</xdr:rowOff>
    </xdr:from>
    <xdr:to>
      <xdr:col>24</xdr:col>
      <xdr:colOff>152400</xdr:colOff>
      <xdr:row>70</xdr:row>
      <xdr:rowOff>135255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81475" y="11698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73</xdr:row>
      <xdr:rowOff>160655</xdr:rowOff>
    </xdr:from>
    <xdr:to>
      <xdr:col>24</xdr:col>
      <xdr:colOff>63500</xdr:colOff>
      <xdr:row>74</xdr:row>
      <xdr:rowOff>65405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492500" y="12219305"/>
          <a:ext cx="762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86995</xdr:rowOff>
    </xdr:from>
    <xdr:ext cx="598805" cy="24701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305300" y="12475845"/>
          <a:ext cx="59880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107315</xdr:rowOff>
    </xdr:from>
    <xdr:to>
      <xdr:col>24</xdr:col>
      <xdr:colOff>114300</xdr:colOff>
      <xdr:row>76</xdr:row>
      <xdr:rowOff>40005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203700" y="1249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65405</xdr:rowOff>
    </xdr:from>
    <xdr:to>
      <xdr:col>19</xdr:col>
      <xdr:colOff>174625</xdr:colOff>
      <xdr:row>74</xdr:row>
      <xdr:rowOff>140970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670175" y="12289155"/>
          <a:ext cx="8223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36195</xdr:rowOff>
    </xdr:from>
    <xdr:to>
      <xdr:col>20</xdr:col>
      <xdr:colOff>38100</xdr:colOff>
      <xdr:row>76</xdr:row>
      <xdr:rowOff>133985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444875" y="125901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125730</xdr:rowOff>
    </xdr:from>
    <xdr:ext cx="598805" cy="24701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211830" y="1267968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140970</xdr:rowOff>
    </xdr:from>
    <xdr:to>
      <xdr:col>15</xdr:col>
      <xdr:colOff>50800</xdr:colOff>
      <xdr:row>75</xdr:row>
      <xdr:rowOff>138430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860550" y="12364720"/>
          <a:ext cx="809625"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124460</xdr:rowOff>
    </xdr:from>
    <xdr:to>
      <xdr:col>15</xdr:col>
      <xdr:colOff>101600</xdr:colOff>
      <xdr:row>76</xdr:row>
      <xdr:rowOff>57150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619375" y="1251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48260</xdr:rowOff>
    </xdr:from>
    <xdr:ext cx="598805" cy="24955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402205" y="126022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75</xdr:row>
      <xdr:rowOff>138430</xdr:rowOff>
    </xdr:from>
    <xdr:to>
      <xdr:col>10</xdr:col>
      <xdr:colOff>114300</xdr:colOff>
      <xdr:row>76</xdr:row>
      <xdr:rowOff>23495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47750" y="12527280"/>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71120</xdr:rowOff>
    </xdr:from>
    <xdr:to>
      <xdr:col>10</xdr:col>
      <xdr:colOff>165100</xdr:colOff>
      <xdr:row>77</xdr:row>
      <xdr:rowOff>3810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809750" y="1262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160020</xdr:rowOff>
    </xdr:from>
    <xdr:ext cx="598805" cy="2463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76705" y="1271397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120015</xdr:rowOff>
    </xdr:from>
    <xdr:to>
      <xdr:col>6</xdr:col>
      <xdr:colOff>38100</xdr:colOff>
      <xdr:row>77</xdr:row>
      <xdr:rowOff>52705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00125" y="126739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43815</xdr:rowOff>
    </xdr:from>
    <xdr:ext cx="598805" cy="24955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67080" y="127628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111760</xdr:rowOff>
    </xdr:from>
    <xdr:to>
      <xdr:col>24</xdr:col>
      <xdr:colOff>114300</xdr:colOff>
      <xdr:row>74</xdr:row>
      <xdr:rowOff>44450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203700" y="1217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133985</xdr:rowOff>
    </xdr:from>
    <xdr:ext cx="598805" cy="24955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305300" y="120275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225,137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17145</xdr:rowOff>
    </xdr:from>
    <xdr:to>
      <xdr:col>20</xdr:col>
      <xdr:colOff>38100</xdr:colOff>
      <xdr:row>74</xdr:row>
      <xdr:rowOff>114300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444875" y="122408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130175</xdr:rowOff>
    </xdr:from>
    <xdr:ext cx="598805" cy="2463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211830" y="1202372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92710</xdr:rowOff>
    </xdr:from>
    <xdr:to>
      <xdr:col>15</xdr:col>
      <xdr:colOff>101600</xdr:colOff>
      <xdr:row>75</xdr:row>
      <xdr:rowOff>25400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619375" y="12316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40640</xdr:rowOff>
    </xdr:from>
    <xdr:ext cx="598805" cy="24892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402205" y="120992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90170</xdr:rowOff>
    </xdr:from>
    <xdr:to>
      <xdr:col>10</xdr:col>
      <xdr:colOff>165100</xdr:colOff>
      <xdr:row>76</xdr:row>
      <xdr:rowOff>22860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809750" y="1247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38735</xdr:rowOff>
    </xdr:from>
    <xdr:ext cx="598805" cy="24892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76705" y="122624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139065</xdr:rowOff>
    </xdr:from>
    <xdr:to>
      <xdr:col>6</xdr:col>
      <xdr:colOff>38100</xdr:colOff>
      <xdr:row>76</xdr:row>
      <xdr:rowOff>71755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00125" y="12527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88265</xdr:rowOff>
    </xdr:from>
    <xdr:ext cx="598805" cy="24701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67080" y="1231201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653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762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590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481330" y="166852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8320"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4630" y="16358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8320" cy="25590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4630" y="160318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832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4630" y="157054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590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3797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955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638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4422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60960</xdr:rowOff>
    </xdr:from>
    <xdr:to>
      <xdr:col>24</xdr:col>
      <xdr:colOff>62865</xdr:colOff>
      <xdr:row>100</xdr:row>
      <xdr:rowOff>2540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252595" y="150914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6350</xdr:rowOff>
    </xdr:from>
    <xdr:ext cx="534670" cy="25590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305300" y="16579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2540</xdr:rowOff>
    </xdr:from>
    <xdr:to>
      <xdr:col>24</xdr:col>
      <xdr:colOff>152400</xdr:colOff>
      <xdr:row>100</xdr:row>
      <xdr:rowOff>2540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81475" y="16576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6985</xdr:rowOff>
    </xdr:from>
    <xdr:ext cx="598805" cy="25209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305300" y="1487233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dr:col>23</xdr:col>
      <xdr:colOff>165100</xdr:colOff>
      <xdr:row>91</xdr:row>
      <xdr:rowOff>60960</xdr:rowOff>
    </xdr:from>
    <xdr:to>
      <xdr:col>24</xdr:col>
      <xdr:colOff>152400</xdr:colOff>
      <xdr:row>91</xdr:row>
      <xdr:rowOff>60960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181475" y="15091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99</xdr:row>
      <xdr:rowOff>73660</xdr:rowOff>
    </xdr:from>
    <xdr:to>
      <xdr:col>24</xdr:col>
      <xdr:colOff>63500</xdr:colOff>
      <xdr:row>99</xdr:row>
      <xdr:rowOff>78740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492500" y="1647571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99695</xdr:rowOff>
    </xdr:from>
    <xdr:ext cx="534670" cy="25590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305300" y="161588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76835</xdr:rowOff>
    </xdr:from>
    <xdr:to>
      <xdr:col>24</xdr:col>
      <xdr:colOff>114300</xdr:colOff>
      <xdr:row>99</xdr:row>
      <xdr:rowOff>6985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20370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50165</xdr:rowOff>
    </xdr:from>
    <xdr:to>
      <xdr:col>19</xdr:col>
      <xdr:colOff>174625</xdr:colOff>
      <xdr:row>99</xdr:row>
      <xdr:rowOff>78740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670175" y="16452215"/>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57785</xdr:rowOff>
    </xdr:from>
    <xdr:to>
      <xdr:col>20</xdr:col>
      <xdr:colOff>38100</xdr:colOff>
      <xdr:row>98</xdr:row>
      <xdr:rowOff>159385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444875" y="162883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4445</xdr:rowOff>
    </xdr:from>
    <xdr:ext cx="53149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244215" y="160635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50165</xdr:rowOff>
    </xdr:from>
    <xdr:to>
      <xdr:col>15</xdr:col>
      <xdr:colOff>50800</xdr:colOff>
      <xdr:row>99</xdr:row>
      <xdr:rowOff>141605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860550" y="16452215"/>
          <a:ext cx="8096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73025</xdr:rowOff>
    </xdr:from>
    <xdr:to>
      <xdr:col>15</xdr:col>
      <xdr:colOff>101600</xdr:colOff>
      <xdr:row>99</xdr:row>
      <xdr:rowOff>3175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619375" y="1630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19685</xdr:rowOff>
    </xdr:from>
    <xdr:ext cx="531495" cy="25590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434590" y="160788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99</xdr:row>
      <xdr:rowOff>141605</xdr:rowOff>
    </xdr:from>
    <xdr:to>
      <xdr:col>10</xdr:col>
      <xdr:colOff>114300</xdr:colOff>
      <xdr:row>99</xdr:row>
      <xdr:rowOff>170815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047750" y="1654365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43815</xdr:rowOff>
    </xdr:from>
    <xdr:to>
      <xdr:col>10</xdr:col>
      <xdr:colOff>165100</xdr:colOff>
      <xdr:row>98</xdr:row>
      <xdr:rowOff>145415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80975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161925</xdr:rowOff>
    </xdr:from>
    <xdr:ext cx="53149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609090" y="160496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80010</xdr:rowOff>
    </xdr:from>
    <xdr:to>
      <xdr:col>6</xdr:col>
      <xdr:colOff>38100</xdr:colOff>
      <xdr:row>99</xdr:row>
      <xdr:rowOff>10160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00125" y="16310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26670</xdr:rowOff>
    </xdr:from>
    <xdr:ext cx="53149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799465" y="16085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99</xdr:row>
      <xdr:rowOff>22860</xdr:rowOff>
    </xdr:from>
    <xdr:to>
      <xdr:col>24</xdr:col>
      <xdr:colOff>114300</xdr:colOff>
      <xdr:row>99</xdr:row>
      <xdr:rowOff>124460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2037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109220</xdr:rowOff>
    </xdr:from>
    <xdr:ext cx="534670" cy="25590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305300" y="163398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27940</xdr:rowOff>
    </xdr:from>
    <xdr:to>
      <xdr:col>20</xdr:col>
      <xdr:colOff>38100</xdr:colOff>
      <xdr:row>99</xdr:row>
      <xdr:rowOff>129540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444875" y="16429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120650</xdr:rowOff>
    </xdr:from>
    <xdr:ext cx="531495" cy="25590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244215" y="16522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170815</xdr:rowOff>
    </xdr:from>
    <xdr:to>
      <xdr:col>15</xdr:col>
      <xdr:colOff>101600</xdr:colOff>
      <xdr:row>99</xdr:row>
      <xdr:rowOff>100965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619375"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92075</xdr:rowOff>
    </xdr:from>
    <xdr:ext cx="53149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434590" y="16494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90805</xdr:rowOff>
    </xdr:from>
    <xdr:to>
      <xdr:col>10</xdr:col>
      <xdr:colOff>165100</xdr:colOff>
      <xdr:row>100</xdr:row>
      <xdr:rowOff>20955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80975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100</xdr:row>
      <xdr:rowOff>12065</xdr:rowOff>
    </xdr:from>
    <xdr:ext cx="53149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609090" y="16585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120650</xdr:rowOff>
    </xdr:from>
    <xdr:to>
      <xdr:col>6</xdr:col>
      <xdr:colOff>38100</xdr:colOff>
      <xdr:row>100</xdr:row>
      <xdr:rowOff>50165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00125" y="1652270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100</xdr:row>
      <xdr:rowOff>41275</xdr:rowOff>
    </xdr:from>
    <xdr:ext cx="531495" cy="25590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799465" y="16614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653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26150"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95250</xdr:rowOff>
    </xdr:from>
    <xdr:to>
      <xdr:col>59</xdr:col>
      <xdr:colOff>50800</xdr:colOff>
      <xdr:row>39</xdr:row>
      <xdr:rowOff>95250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123825</xdr:rowOff>
    </xdr:from>
    <xdr:ext cx="248920" cy="24701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831205" y="6403975"/>
          <a:ext cx="248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110490</xdr:rowOff>
    </xdr:from>
    <xdr:to>
      <xdr:col>59</xdr:col>
      <xdr:colOff>50800</xdr:colOff>
      <xdr:row>37</xdr:row>
      <xdr:rowOff>110490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138430</xdr:rowOff>
    </xdr:from>
    <xdr:ext cx="464185" cy="24892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628640" y="6088380"/>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127000</xdr:rowOff>
    </xdr:from>
    <xdr:to>
      <xdr:col>59</xdr:col>
      <xdr:colOff>50800</xdr:colOff>
      <xdr:row>35</xdr:row>
      <xdr:rowOff>127000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154940</xdr:rowOff>
    </xdr:from>
    <xdr:ext cx="464185" cy="24701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628640" y="5774690"/>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142240</xdr:rowOff>
    </xdr:from>
    <xdr:to>
      <xdr:col>59</xdr:col>
      <xdr:colOff>50800</xdr:colOff>
      <xdr:row>33</xdr:row>
      <xdr:rowOff>142240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4185" cy="24892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628640" y="546036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158750</xdr:rowOff>
    </xdr:from>
    <xdr:to>
      <xdr:col>59</xdr:col>
      <xdr:colOff>50800</xdr:colOff>
      <xdr:row>31</xdr:row>
      <xdr:rowOff>158750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21590</xdr:rowOff>
    </xdr:from>
    <xdr:ext cx="464185" cy="2463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628640" y="514604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36830</xdr:rowOff>
    </xdr:from>
    <xdr:ext cx="464185" cy="24955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5628640" y="483108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52705</xdr:rowOff>
    </xdr:from>
    <xdr:ext cx="464185" cy="246380"/>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5628640" y="451675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27940</xdr:rowOff>
    </xdr:from>
    <xdr:to>
      <xdr:col>54</xdr:col>
      <xdr:colOff>174625</xdr:colOff>
      <xdr:row>39</xdr:row>
      <xdr:rowOff>95250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04375" y="515239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99060</xdr:rowOff>
    </xdr:from>
    <xdr:ext cx="249555" cy="24955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95250</xdr:rowOff>
    </xdr:from>
    <xdr:to>
      <xdr:col>55</xdr:col>
      <xdr:colOff>88900</xdr:colOff>
      <xdr:row>39</xdr:row>
      <xdr:rowOff>95250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141605</xdr:rowOff>
    </xdr:from>
    <xdr:ext cx="469900" cy="24955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9655175" y="49358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dr:col>54</xdr:col>
      <xdr:colOff>101600</xdr:colOff>
      <xdr:row>31</xdr:row>
      <xdr:rowOff>27940</xdr:rowOff>
    </xdr:from>
    <xdr:to>
      <xdr:col>55</xdr:col>
      <xdr:colOff>88900</xdr:colOff>
      <xdr:row>31</xdr:row>
      <xdr:rowOff>27940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531350" y="5152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129540</xdr:rowOff>
    </xdr:from>
    <xdr:to>
      <xdr:col>55</xdr:col>
      <xdr:colOff>0</xdr:colOff>
      <xdr:row>37</xdr:row>
      <xdr:rowOff>140335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845550" y="6244590"/>
          <a:ext cx="7588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7620</xdr:rowOff>
    </xdr:from>
    <xdr:ext cx="378460" cy="248920"/>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9655175" y="628777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28575</xdr:rowOff>
    </xdr:from>
    <xdr:to>
      <xdr:col>55</xdr:col>
      <xdr:colOff>50800</xdr:colOff>
      <xdr:row>38</xdr:row>
      <xdr:rowOff>127000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69450" y="63087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37</xdr:row>
      <xdr:rowOff>93980</xdr:rowOff>
    </xdr:from>
    <xdr:to>
      <xdr:col>50</xdr:col>
      <xdr:colOff>114300</xdr:colOff>
      <xdr:row>37</xdr:row>
      <xdr:rowOff>129540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032750" y="6209030"/>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31750</xdr:rowOff>
    </xdr:from>
    <xdr:to>
      <xdr:col>50</xdr:col>
      <xdr:colOff>165100</xdr:colOff>
      <xdr:row>38</xdr:row>
      <xdr:rowOff>129540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794750" y="631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121285</xdr:rowOff>
    </xdr:from>
    <xdr:ext cx="375285" cy="24701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672195" y="6401435"/>
          <a:ext cx="375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93980</xdr:rowOff>
    </xdr:from>
    <xdr:to>
      <xdr:col>45</xdr:col>
      <xdr:colOff>174625</xdr:colOff>
      <xdr:row>37</xdr:row>
      <xdr:rowOff>142240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210425" y="6209030"/>
          <a:ext cx="8223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26035</xdr:rowOff>
    </xdr:from>
    <xdr:to>
      <xdr:col>46</xdr:col>
      <xdr:colOff>38100</xdr:colOff>
      <xdr:row>38</xdr:row>
      <xdr:rowOff>123825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985125" y="6306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38</xdr:row>
      <xdr:rowOff>114935</xdr:rowOff>
    </xdr:from>
    <xdr:ext cx="378460" cy="24955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858125" y="63950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135255</xdr:rowOff>
    </xdr:from>
    <xdr:to>
      <xdr:col>41</xdr:col>
      <xdr:colOff>50800</xdr:colOff>
      <xdr:row>37</xdr:row>
      <xdr:rowOff>142240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400800" y="625030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88900</xdr:rowOff>
    </xdr:from>
    <xdr:to>
      <xdr:col>41</xdr:col>
      <xdr:colOff>101600</xdr:colOff>
      <xdr:row>38</xdr:row>
      <xdr:rowOff>21590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159625" y="6203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37465</xdr:rowOff>
    </xdr:from>
    <xdr:ext cx="375285" cy="24955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037070" y="5987415"/>
          <a:ext cx="375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153670</xdr:rowOff>
    </xdr:from>
    <xdr:to>
      <xdr:col>36</xdr:col>
      <xdr:colOff>165100</xdr:colOff>
      <xdr:row>38</xdr:row>
      <xdr:rowOff>86360</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350000" y="6268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77470</xdr:rowOff>
    </xdr:from>
    <xdr:ext cx="375285" cy="24955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227445" y="6357620"/>
          <a:ext cx="375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92075</xdr:rowOff>
    </xdr:from>
    <xdr:to>
      <xdr:col>55</xdr:col>
      <xdr:colOff>50800</xdr:colOff>
      <xdr:row>38</xdr:row>
      <xdr:rowOff>24765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69450" y="6207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113665</xdr:rowOff>
    </xdr:from>
    <xdr:ext cx="378460" cy="24955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9655175" y="60636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80645</xdr:rowOff>
    </xdr:from>
    <xdr:to>
      <xdr:col>50</xdr:col>
      <xdr:colOff>165100</xdr:colOff>
      <xdr:row>38</xdr:row>
      <xdr:rowOff>13335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794750" y="619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29210</xdr:rowOff>
    </xdr:from>
    <xdr:ext cx="375285" cy="2463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72195" y="5979160"/>
          <a:ext cx="375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44450</xdr:rowOff>
    </xdr:from>
    <xdr:to>
      <xdr:col>46</xdr:col>
      <xdr:colOff>38100</xdr:colOff>
      <xdr:row>37</xdr:row>
      <xdr:rowOff>142240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985125" y="61595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158750</xdr:rowOff>
    </xdr:from>
    <xdr:ext cx="466725" cy="24701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816850" y="5943600"/>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93980</xdr:rowOff>
    </xdr:from>
    <xdr:to>
      <xdr:col>41</xdr:col>
      <xdr:colOff>101600</xdr:colOff>
      <xdr:row>38</xdr:row>
      <xdr:rowOff>26670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159625" y="620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17780</xdr:rowOff>
    </xdr:from>
    <xdr:ext cx="375285" cy="2463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037070" y="6297930"/>
          <a:ext cx="375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19050</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350000" y="620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34925</xdr:rowOff>
    </xdr:from>
    <xdr:ext cx="375285" cy="24955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227445" y="5984875"/>
          <a:ext cx="375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653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26150"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28320" cy="24955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580380" y="92862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162560</xdr:rowOff>
    </xdr:from>
    <xdr:ext cx="528320" cy="2463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580380" y="89192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126365</xdr:rowOff>
    </xdr:from>
    <xdr:ext cx="528320" cy="24701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580380" y="855281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89535</xdr:rowOff>
    </xdr:from>
    <xdr:ext cx="528320" cy="24701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580380" y="818578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52705</xdr:rowOff>
    </xdr:from>
    <xdr:ext cx="528320" cy="24638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5580380" y="781875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161290</xdr:rowOff>
    </xdr:from>
    <xdr:to>
      <xdr:col>54</xdr:col>
      <xdr:colOff>174625</xdr:colOff>
      <xdr:row>59</xdr:row>
      <xdr:rowOff>38735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04375" y="8422640"/>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41910</xdr:rowOff>
    </xdr:from>
    <xdr:ext cx="378460" cy="248920"/>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9655175" y="978916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38735</xdr:rowOff>
    </xdr:from>
    <xdr:to>
      <xdr:col>55</xdr:col>
      <xdr:colOff>88900</xdr:colOff>
      <xdr:row>59</xdr:row>
      <xdr:rowOff>38735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531350" y="9785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109855</xdr:rowOff>
    </xdr:from>
    <xdr:ext cx="534670" cy="24955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9655175" y="82061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dr:col>54</xdr:col>
      <xdr:colOff>101600</xdr:colOff>
      <xdr:row>50</xdr:row>
      <xdr:rowOff>161290</xdr:rowOff>
    </xdr:from>
    <xdr:to>
      <xdr:col>55</xdr:col>
      <xdr:colOff>88900</xdr:colOff>
      <xdr:row>50</xdr:row>
      <xdr:rowOff>161290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531350" y="8422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21590</xdr:rowOff>
    </xdr:from>
    <xdr:to>
      <xdr:col>55</xdr:col>
      <xdr:colOff>0</xdr:colOff>
      <xdr:row>59</xdr:row>
      <xdr:rowOff>26670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845550" y="9768840"/>
          <a:ext cx="7588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114935</xdr:rowOff>
    </xdr:from>
    <xdr:ext cx="469900" cy="24955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9655175" y="93668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93345</xdr:rowOff>
    </xdr:from>
    <xdr:to>
      <xdr:col>55</xdr:col>
      <xdr:colOff>50800</xdr:colOff>
      <xdr:row>58</xdr:row>
      <xdr:rowOff>26035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69450" y="95103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59</xdr:row>
      <xdr:rowOff>21590</xdr:rowOff>
    </xdr:from>
    <xdr:to>
      <xdr:col>50</xdr:col>
      <xdr:colOff>114300</xdr:colOff>
      <xdr:row>59</xdr:row>
      <xdr:rowOff>27940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032750" y="976884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94615</xdr:rowOff>
    </xdr:from>
    <xdr:to>
      <xdr:col>50</xdr:col>
      <xdr:colOff>165100</xdr:colOff>
      <xdr:row>58</xdr:row>
      <xdr:rowOff>27940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794750" y="95116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43180</xdr:rowOff>
    </xdr:from>
    <xdr:ext cx="466725" cy="24892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626475" y="929513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27940</xdr:rowOff>
    </xdr:from>
    <xdr:to>
      <xdr:col>45</xdr:col>
      <xdr:colOff>174625</xdr:colOff>
      <xdr:row>59</xdr:row>
      <xdr:rowOff>27940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210425" y="97751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87630</xdr:rowOff>
    </xdr:from>
    <xdr:to>
      <xdr:col>46</xdr:col>
      <xdr:colOff>38100</xdr:colOff>
      <xdr:row>58</xdr:row>
      <xdr:rowOff>20320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985125" y="95046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36195</xdr:rowOff>
    </xdr:from>
    <xdr:ext cx="466725" cy="24955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816850" y="92881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26670</xdr:rowOff>
    </xdr:from>
    <xdr:to>
      <xdr:col>41</xdr:col>
      <xdr:colOff>50800</xdr:colOff>
      <xdr:row>59</xdr:row>
      <xdr:rowOff>27940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400800" y="977392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94615</xdr:rowOff>
    </xdr:from>
    <xdr:to>
      <xdr:col>41</xdr:col>
      <xdr:colOff>101600</xdr:colOff>
      <xdr:row>54</xdr:row>
      <xdr:rowOff>27940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159625" y="88512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43180</xdr:rowOff>
    </xdr:from>
    <xdr:ext cx="531495" cy="24892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974840" y="86347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53</xdr:row>
      <xdr:rowOff>128905</xdr:rowOff>
    </xdr:from>
    <xdr:to>
      <xdr:col>36</xdr:col>
      <xdr:colOff>165100</xdr:colOff>
      <xdr:row>54</xdr:row>
      <xdr:rowOff>61595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350000" y="8885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77470</xdr:rowOff>
    </xdr:from>
    <xdr:ext cx="531495" cy="24955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149340" y="86690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142240</xdr:rowOff>
    </xdr:from>
    <xdr:to>
      <xdr:col>55</xdr:col>
      <xdr:colOff>50800</xdr:colOff>
      <xdr:row>59</xdr:row>
      <xdr:rowOff>74930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69450" y="9724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60960</xdr:rowOff>
    </xdr:from>
    <xdr:ext cx="378460" cy="246380"/>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9655175" y="964311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137795</xdr:rowOff>
    </xdr:from>
    <xdr:to>
      <xdr:col>50</xdr:col>
      <xdr:colOff>165100</xdr:colOff>
      <xdr:row>59</xdr:row>
      <xdr:rowOff>70485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794750" y="971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59</xdr:row>
      <xdr:rowOff>61595</xdr:rowOff>
    </xdr:from>
    <xdr:ext cx="375285" cy="2463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672195" y="9808845"/>
          <a:ext cx="375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143510</xdr:rowOff>
    </xdr:from>
    <xdr:to>
      <xdr:col>46</xdr:col>
      <xdr:colOff>38100</xdr:colOff>
      <xdr:row>59</xdr:row>
      <xdr:rowOff>76200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985125" y="97256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59</xdr:row>
      <xdr:rowOff>67945</xdr:rowOff>
    </xdr:from>
    <xdr:ext cx="378460" cy="24955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858125" y="98151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144145</xdr:rowOff>
    </xdr:from>
    <xdr:to>
      <xdr:col>41</xdr:col>
      <xdr:colOff>101600</xdr:colOff>
      <xdr:row>59</xdr:row>
      <xdr:rowOff>76835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159625" y="9726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59</xdr:row>
      <xdr:rowOff>68580</xdr:rowOff>
    </xdr:from>
    <xdr:ext cx="375285" cy="24955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037070" y="9815830"/>
          <a:ext cx="375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142240</xdr:rowOff>
    </xdr:from>
    <xdr:to>
      <xdr:col>36</xdr:col>
      <xdr:colOff>165100</xdr:colOff>
      <xdr:row>59</xdr:row>
      <xdr:rowOff>74930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350000" y="9724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59</xdr:row>
      <xdr:rowOff>66675</xdr:rowOff>
    </xdr:from>
    <xdr:ext cx="375285" cy="24955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227445" y="9813925"/>
          <a:ext cx="375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653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26150"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95250</xdr:rowOff>
    </xdr:from>
    <xdr:to>
      <xdr:col>59</xdr:col>
      <xdr:colOff>50800</xdr:colOff>
      <xdr:row>79</xdr:row>
      <xdr:rowOff>95250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123825</xdr:rowOff>
    </xdr:from>
    <xdr:ext cx="248920" cy="24701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831205" y="13007975"/>
          <a:ext cx="248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110490</xdr:rowOff>
    </xdr:from>
    <xdr:to>
      <xdr:col>59</xdr:col>
      <xdr:colOff>50800</xdr:colOff>
      <xdr:row>77</xdr:row>
      <xdr:rowOff>110490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138430</xdr:rowOff>
    </xdr:from>
    <xdr:ext cx="528320" cy="24892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580380" y="1269238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127000</xdr:rowOff>
    </xdr:from>
    <xdr:to>
      <xdr:col>59</xdr:col>
      <xdr:colOff>50800</xdr:colOff>
      <xdr:row>75</xdr:row>
      <xdr:rowOff>127000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154940</xdr:rowOff>
    </xdr:from>
    <xdr:ext cx="528320" cy="24701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580380" y="1237869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142240</xdr:rowOff>
    </xdr:from>
    <xdr:to>
      <xdr:col>59</xdr:col>
      <xdr:colOff>50800</xdr:colOff>
      <xdr:row>73</xdr:row>
      <xdr:rowOff>142240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8320" cy="24892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580380" y="1206436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158750</xdr:rowOff>
    </xdr:from>
    <xdr:to>
      <xdr:col>59</xdr:col>
      <xdr:colOff>50800</xdr:colOff>
      <xdr:row>71</xdr:row>
      <xdr:rowOff>158750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28320" cy="24638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580380" y="1175004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36830</xdr:rowOff>
    </xdr:from>
    <xdr:ext cx="528320" cy="24955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5580380" y="114350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52705</xdr:rowOff>
    </xdr:from>
    <xdr:ext cx="528320" cy="2463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5580380" y="1112075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66040</xdr:rowOff>
    </xdr:from>
    <xdr:to>
      <xdr:col>54</xdr:col>
      <xdr:colOff>174625</xdr:colOff>
      <xdr:row>79</xdr:row>
      <xdr:rowOff>66675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04375" y="11629390"/>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70485</xdr:rowOff>
    </xdr:from>
    <xdr:ext cx="378460" cy="24955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9655175" y="131197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66675</xdr:rowOff>
    </xdr:from>
    <xdr:to>
      <xdr:col>55</xdr:col>
      <xdr:colOff>88900</xdr:colOff>
      <xdr:row>79</xdr:row>
      <xdr:rowOff>66675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531350" y="13115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14605</xdr:rowOff>
    </xdr:from>
    <xdr:ext cx="534670" cy="24955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9655175" y="114128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dr:col>54</xdr:col>
      <xdr:colOff>101600</xdr:colOff>
      <xdr:row>70</xdr:row>
      <xdr:rowOff>66040</xdr:rowOff>
    </xdr:from>
    <xdr:to>
      <xdr:col>55</xdr:col>
      <xdr:colOff>88900</xdr:colOff>
      <xdr:row>70</xdr:row>
      <xdr:rowOff>66040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531350" y="11629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7620</xdr:rowOff>
    </xdr:from>
    <xdr:to>
      <xdr:col>55</xdr:col>
      <xdr:colOff>0</xdr:colOff>
      <xdr:row>79</xdr:row>
      <xdr:rowOff>24130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845550" y="13056870"/>
          <a:ext cx="7588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144145</xdr:rowOff>
    </xdr:from>
    <xdr:ext cx="469900" cy="24955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9655175" y="126980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122555</xdr:rowOff>
    </xdr:from>
    <xdr:to>
      <xdr:col>55</xdr:col>
      <xdr:colOff>50800</xdr:colOff>
      <xdr:row>78</xdr:row>
      <xdr:rowOff>55245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69450" y="12841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137795</xdr:rowOff>
    </xdr:from>
    <xdr:to>
      <xdr:col>50</xdr:col>
      <xdr:colOff>114300</xdr:colOff>
      <xdr:row>79</xdr:row>
      <xdr:rowOff>7620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032750" y="1302194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62865</xdr:rowOff>
    </xdr:from>
    <xdr:to>
      <xdr:col>50</xdr:col>
      <xdr:colOff>165100</xdr:colOff>
      <xdr:row>77</xdr:row>
      <xdr:rowOff>160655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794750" y="1278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11430</xdr:rowOff>
    </xdr:from>
    <xdr:ext cx="466725" cy="24955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626475" y="12565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137795</xdr:rowOff>
    </xdr:from>
    <xdr:to>
      <xdr:col>45</xdr:col>
      <xdr:colOff>174625</xdr:colOff>
      <xdr:row>78</xdr:row>
      <xdr:rowOff>146685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210425" y="13021945"/>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64135</xdr:rowOff>
    </xdr:from>
    <xdr:to>
      <xdr:col>46</xdr:col>
      <xdr:colOff>38100</xdr:colOff>
      <xdr:row>77</xdr:row>
      <xdr:rowOff>161925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985125" y="12783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12700</xdr:rowOff>
    </xdr:from>
    <xdr:ext cx="466725" cy="24955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816850" y="125666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146685</xdr:rowOff>
    </xdr:from>
    <xdr:to>
      <xdr:col>41</xdr:col>
      <xdr:colOff>50800</xdr:colOff>
      <xdr:row>79</xdr:row>
      <xdr:rowOff>24765</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400800" y="13030835"/>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10795</xdr:rowOff>
    </xdr:from>
    <xdr:to>
      <xdr:col>41</xdr:col>
      <xdr:colOff>101600</xdr:colOff>
      <xdr:row>75</xdr:row>
      <xdr:rowOff>108585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159625" y="1239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125730</xdr:rowOff>
    </xdr:from>
    <xdr:ext cx="531495" cy="24701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974840" y="1218438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140335</xdr:rowOff>
    </xdr:from>
    <xdr:to>
      <xdr:col>36</xdr:col>
      <xdr:colOff>165100</xdr:colOff>
      <xdr:row>77</xdr:row>
      <xdr:rowOff>73025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350000" y="1269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89535</xdr:rowOff>
    </xdr:from>
    <xdr:ext cx="531495" cy="24701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149340" y="1247838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139700</xdr:rowOff>
    </xdr:from>
    <xdr:to>
      <xdr:col>55</xdr:col>
      <xdr:colOff>50800</xdr:colOff>
      <xdr:row>79</xdr:row>
      <xdr:rowOff>72390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69450" y="13023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58420</xdr:rowOff>
    </xdr:from>
    <xdr:ext cx="469900" cy="24701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9655175" y="1294257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124460</xdr:rowOff>
    </xdr:from>
    <xdr:to>
      <xdr:col>50</xdr:col>
      <xdr:colOff>165100</xdr:colOff>
      <xdr:row>79</xdr:row>
      <xdr:rowOff>57150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794750" y="1300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48260</xdr:rowOff>
    </xdr:from>
    <xdr:ext cx="466725" cy="24955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626475" y="1309751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88900</xdr:rowOff>
    </xdr:from>
    <xdr:to>
      <xdr:col>46</xdr:col>
      <xdr:colOff>38100</xdr:colOff>
      <xdr:row>79</xdr:row>
      <xdr:rowOff>21590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985125" y="129730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12700</xdr:rowOff>
    </xdr:from>
    <xdr:ext cx="466725" cy="24955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816850" y="130619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97790</xdr:rowOff>
    </xdr:from>
    <xdr:to>
      <xdr:col>41</xdr:col>
      <xdr:colOff>101600</xdr:colOff>
      <xdr:row>79</xdr:row>
      <xdr:rowOff>30480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159625" y="1298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22225</xdr:rowOff>
    </xdr:from>
    <xdr:ext cx="466725" cy="24701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991350" y="1307147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140335</xdr:rowOff>
    </xdr:from>
    <xdr:to>
      <xdr:col>36</xdr:col>
      <xdr:colOff>165100</xdr:colOff>
      <xdr:row>79</xdr:row>
      <xdr:rowOff>73025</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350000" y="13024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64770</xdr:rowOff>
    </xdr:from>
    <xdr:ext cx="466725" cy="24955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181725" y="131140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653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26150"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590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831205" y="166852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28320" cy="25590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580380" y="162280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28320" cy="25590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580380" y="157708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28320" cy="25590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580380" y="153136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134620</xdr:rowOff>
    </xdr:from>
    <xdr:to>
      <xdr:col>59</xdr:col>
      <xdr:colOff>50800</xdr:colOff>
      <xdr:row>90</xdr:row>
      <xdr:rowOff>134620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162560</xdr:rowOff>
    </xdr:from>
    <xdr:ext cx="528320" cy="24955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580380" y="1486281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63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516245" y="14422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9525</xdr:rowOff>
    </xdr:from>
    <xdr:to>
      <xdr:col>54</xdr:col>
      <xdr:colOff>174625</xdr:colOff>
      <xdr:row>98</xdr:row>
      <xdr:rowOff>162560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04375" y="14874875"/>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34670" cy="25590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9655175" y="163969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162560</xdr:rowOff>
    </xdr:from>
    <xdr:to>
      <xdr:col>55</xdr:col>
      <xdr:colOff>88900</xdr:colOff>
      <xdr:row>98</xdr:row>
      <xdr:rowOff>162560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531350" y="16393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123825</xdr:rowOff>
    </xdr:from>
    <xdr:ext cx="534670" cy="24701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9655175" y="1465897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dr:col>54</xdr:col>
      <xdr:colOff>101600</xdr:colOff>
      <xdr:row>90</xdr:row>
      <xdr:rowOff>9525</xdr:rowOff>
    </xdr:from>
    <xdr:to>
      <xdr:col>55</xdr:col>
      <xdr:colOff>88900</xdr:colOff>
      <xdr:row>90</xdr:row>
      <xdr:rowOff>9525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531350" y="14874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71755</xdr:rowOff>
    </xdr:from>
    <xdr:to>
      <xdr:col>55</xdr:col>
      <xdr:colOff>0</xdr:colOff>
      <xdr:row>97</xdr:row>
      <xdr:rowOff>74930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845550" y="16130905"/>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152400</xdr:rowOff>
    </xdr:from>
    <xdr:ext cx="534670" cy="259080"/>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9655175" y="15697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129540</xdr:rowOff>
    </xdr:from>
    <xdr:to>
      <xdr:col>55</xdr:col>
      <xdr:colOff>50800</xdr:colOff>
      <xdr:row>96</xdr:row>
      <xdr:rowOff>59690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69450" y="158457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71755</xdr:rowOff>
    </xdr:from>
    <xdr:to>
      <xdr:col>50</xdr:col>
      <xdr:colOff>114300</xdr:colOff>
      <xdr:row>98</xdr:row>
      <xdr:rowOff>47625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032750" y="16130905"/>
          <a:ext cx="8128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126365</xdr:rowOff>
    </xdr:from>
    <xdr:to>
      <xdr:col>50</xdr:col>
      <xdr:colOff>165100</xdr:colOff>
      <xdr:row>96</xdr:row>
      <xdr:rowOff>56515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794750" y="158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73025</xdr:rowOff>
    </xdr:from>
    <xdr:ext cx="53149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94090" y="15617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47625</xdr:rowOff>
    </xdr:from>
    <xdr:to>
      <xdr:col>45</xdr:col>
      <xdr:colOff>174625</xdr:colOff>
      <xdr:row>98</xdr:row>
      <xdr:rowOff>99695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210425" y="16278225"/>
          <a:ext cx="8223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137795</xdr:rowOff>
    </xdr:from>
    <xdr:to>
      <xdr:col>46</xdr:col>
      <xdr:colOff>38100</xdr:colOff>
      <xdr:row>96</xdr:row>
      <xdr:rowOff>67945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985125" y="158540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84455</xdr:rowOff>
    </xdr:from>
    <xdr:ext cx="53149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784465" y="15629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57785</xdr:rowOff>
    </xdr:from>
    <xdr:to>
      <xdr:col>41</xdr:col>
      <xdr:colOff>50800</xdr:colOff>
      <xdr:row>98</xdr:row>
      <xdr:rowOff>99695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400800" y="16288385"/>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60325</xdr:rowOff>
    </xdr:from>
    <xdr:to>
      <xdr:col>41</xdr:col>
      <xdr:colOff>101600</xdr:colOff>
      <xdr:row>94</xdr:row>
      <xdr:rowOff>161925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159625" y="156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6985</xdr:rowOff>
    </xdr:from>
    <xdr:ext cx="531495" cy="25590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974840" y="153803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127635</xdr:rowOff>
    </xdr:from>
    <xdr:to>
      <xdr:col>36</xdr:col>
      <xdr:colOff>165100</xdr:colOff>
      <xdr:row>95</xdr:row>
      <xdr:rowOff>57785</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350000" y="156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74930</xdr:rowOff>
    </xdr:from>
    <xdr:ext cx="531495" cy="25590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149340" y="154482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24130</xdr:rowOff>
    </xdr:from>
    <xdr:to>
      <xdr:col>55</xdr:col>
      <xdr:colOff>50800</xdr:colOff>
      <xdr:row>97</xdr:row>
      <xdr:rowOff>125730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69450" y="16083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2540</xdr:rowOff>
    </xdr:from>
    <xdr:ext cx="534670" cy="259080"/>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9655175" y="1606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20955</xdr:rowOff>
    </xdr:from>
    <xdr:to>
      <xdr:col>50</xdr:col>
      <xdr:colOff>165100</xdr:colOff>
      <xdr:row>97</xdr:row>
      <xdr:rowOff>122555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794750" y="160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113665</xdr:rowOff>
    </xdr:from>
    <xdr:ext cx="531495" cy="2584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594090" y="161728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168275</xdr:rowOff>
    </xdr:from>
    <xdr:to>
      <xdr:col>46</xdr:col>
      <xdr:colOff>38100</xdr:colOff>
      <xdr:row>98</xdr:row>
      <xdr:rowOff>98425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985125" y="162274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89535</xdr:rowOff>
    </xdr:from>
    <xdr:ext cx="531495" cy="25590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784465" y="163201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48895</xdr:rowOff>
    </xdr:from>
    <xdr:to>
      <xdr:col>41</xdr:col>
      <xdr:colOff>101600</xdr:colOff>
      <xdr:row>98</xdr:row>
      <xdr:rowOff>150495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159625"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141605</xdr:rowOff>
    </xdr:from>
    <xdr:ext cx="53149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974840" y="163722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6985</xdr:rowOff>
    </xdr:from>
    <xdr:to>
      <xdr:col>36</xdr:col>
      <xdr:colOff>165100</xdr:colOff>
      <xdr:row>98</xdr:row>
      <xdr:rowOff>109220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35000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99695</xdr:rowOff>
    </xdr:from>
    <xdr:ext cx="531495" cy="25590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149340" y="16330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653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37602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107315</xdr:rowOff>
    </xdr:from>
    <xdr:ext cx="248920" cy="24892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181080" y="6717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42545</xdr:rowOff>
    </xdr:from>
    <xdr:to>
      <xdr:col>89</xdr:col>
      <xdr:colOff>174625</xdr:colOff>
      <xdr:row>39</xdr:row>
      <xdr:rowOff>42545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71120</xdr:rowOff>
    </xdr:from>
    <xdr:ext cx="528320" cy="24955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930255" y="635127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174625</xdr:colOff>
      <xdr:row>37</xdr:row>
      <xdr:rowOff>5715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28320" cy="24955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930255" y="59842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134620</xdr:rowOff>
    </xdr:from>
    <xdr:to>
      <xdr:col>89</xdr:col>
      <xdr:colOff>174625</xdr:colOff>
      <xdr:row>34</xdr:row>
      <xdr:rowOff>134620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162560</xdr:rowOff>
    </xdr:from>
    <xdr:ext cx="528320" cy="2463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930255" y="56172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174625</xdr:colOff>
      <xdr:row>32</xdr:row>
      <xdr:rowOff>97790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126365</xdr:rowOff>
    </xdr:from>
    <xdr:ext cx="528320" cy="24701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0930255" y="525081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174625</xdr:colOff>
      <xdr:row>30</xdr:row>
      <xdr:rowOff>60960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89535</xdr:rowOff>
    </xdr:from>
    <xdr:ext cx="528320" cy="24701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0930255" y="488378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28320" cy="2463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0930255" y="451675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162560</xdr:rowOff>
    </xdr:from>
    <xdr:to>
      <xdr:col>85</xdr:col>
      <xdr:colOff>126365</xdr:colOff>
      <xdr:row>39</xdr:row>
      <xdr:rowOff>113030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968220" y="512191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116840</xdr:rowOff>
    </xdr:from>
    <xdr:ext cx="469900" cy="246380"/>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5017750" y="656209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113030</xdr:rowOff>
    </xdr:from>
    <xdr:to>
      <xdr:col>86</xdr:col>
      <xdr:colOff>25400</xdr:colOff>
      <xdr:row>39</xdr:row>
      <xdr:rowOff>113030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881225" y="6558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111125</xdr:rowOff>
    </xdr:from>
    <xdr:ext cx="534670" cy="24955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5017750" y="49053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dr:col>85</xdr:col>
      <xdr:colOff>38100</xdr:colOff>
      <xdr:row>30</xdr:row>
      <xdr:rowOff>162560</xdr:rowOff>
    </xdr:from>
    <xdr:to>
      <xdr:col>86</xdr:col>
      <xdr:colOff>25400</xdr:colOff>
      <xdr:row>30</xdr:row>
      <xdr:rowOff>162560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881225" y="512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37465</xdr:rowOff>
    </xdr:from>
    <xdr:to>
      <xdr:col>85</xdr:col>
      <xdr:colOff>127000</xdr:colOff>
      <xdr:row>38</xdr:row>
      <xdr:rowOff>40640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195425" y="6317615"/>
          <a:ext cx="7747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36</xdr:row>
      <xdr:rowOff>127000</xdr:rowOff>
    </xdr:from>
    <xdr:ext cx="534670" cy="246380"/>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5017750" y="6076950"/>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104775</xdr:rowOff>
    </xdr:from>
    <xdr:to>
      <xdr:col>85</xdr:col>
      <xdr:colOff>174625</xdr:colOff>
      <xdr:row>38</xdr:row>
      <xdr:rowOff>38100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919325" y="621982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37465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385800" y="630491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138430</xdr:rowOff>
    </xdr:from>
    <xdr:to>
      <xdr:col>81</xdr:col>
      <xdr:colOff>101600</xdr:colOff>
      <xdr:row>38</xdr:row>
      <xdr:rowOff>71755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144625" y="62534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87630</xdr:rowOff>
    </xdr:from>
    <xdr:ext cx="531495" cy="2463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959840" y="603758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24765</xdr:rowOff>
    </xdr:from>
    <xdr:to>
      <xdr:col>76</xdr:col>
      <xdr:colOff>114300</xdr:colOff>
      <xdr:row>38</xdr:row>
      <xdr:rowOff>66040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573000" y="6304915"/>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78105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335000" y="6260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69850</xdr:rowOff>
    </xdr:from>
    <xdr:ext cx="531495" cy="24955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134340" y="635000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66040</xdr:rowOff>
    </xdr:from>
    <xdr:to>
      <xdr:col>71</xdr:col>
      <xdr:colOff>174625</xdr:colOff>
      <xdr:row>38</xdr:row>
      <xdr:rowOff>76835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1750675" y="634619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80010</xdr:rowOff>
    </xdr:from>
    <xdr:to>
      <xdr:col>72</xdr:col>
      <xdr:colOff>38100</xdr:colOff>
      <xdr:row>37</xdr:row>
      <xdr:rowOff>12700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525375" y="60299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28575</xdr:rowOff>
    </xdr:from>
    <xdr:ext cx="531495" cy="2463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324715" y="581342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147320</xdr:rowOff>
    </xdr:from>
    <xdr:to>
      <xdr:col>67</xdr:col>
      <xdr:colOff>101600</xdr:colOff>
      <xdr:row>37</xdr:row>
      <xdr:rowOff>80010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1699875" y="609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95885</xdr:rowOff>
    </xdr:from>
    <xdr:ext cx="531495" cy="2463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515090" y="588073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157480</xdr:rowOff>
    </xdr:from>
    <xdr:to>
      <xdr:col>85</xdr:col>
      <xdr:colOff>174625</xdr:colOff>
      <xdr:row>38</xdr:row>
      <xdr:rowOff>90170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919325" y="62725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37</xdr:row>
      <xdr:rowOff>136525</xdr:rowOff>
    </xdr:from>
    <xdr:ext cx="534670" cy="24955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5017750" y="62515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153670</xdr:rowOff>
    </xdr:from>
    <xdr:to>
      <xdr:col>81</xdr:col>
      <xdr:colOff>101600</xdr:colOff>
      <xdr:row>38</xdr:row>
      <xdr:rowOff>86360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144625" y="6268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77470</xdr:rowOff>
    </xdr:from>
    <xdr:ext cx="531495" cy="24955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959840" y="63576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140335</xdr:rowOff>
    </xdr:from>
    <xdr:to>
      <xdr:col>76</xdr:col>
      <xdr:colOff>165100</xdr:colOff>
      <xdr:row>38</xdr:row>
      <xdr:rowOff>73025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335000" y="625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89535</xdr:rowOff>
    </xdr:from>
    <xdr:ext cx="531495" cy="24701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134340" y="603948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17145</xdr:rowOff>
    </xdr:from>
    <xdr:to>
      <xdr:col>72</xdr:col>
      <xdr:colOff>38100</xdr:colOff>
      <xdr:row>38</xdr:row>
      <xdr:rowOff>114935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525375" y="62972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106045</xdr:rowOff>
    </xdr:from>
    <xdr:ext cx="531495" cy="24892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324715" y="638619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27940</xdr:rowOff>
    </xdr:from>
    <xdr:to>
      <xdr:col>67</xdr:col>
      <xdr:colOff>101600</xdr:colOff>
      <xdr:row>38</xdr:row>
      <xdr:rowOff>126365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1699875" y="63080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117475</xdr:rowOff>
    </xdr:from>
    <xdr:ext cx="531495" cy="2463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515090" y="639762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653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37602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107315</xdr:rowOff>
    </xdr:from>
    <xdr:ext cx="248920" cy="24892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181080" y="10019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95250</xdr:rowOff>
    </xdr:from>
    <xdr:to>
      <xdr:col>89</xdr:col>
      <xdr:colOff>174625</xdr:colOff>
      <xdr:row>59</xdr:row>
      <xdr:rowOff>95250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414125" y="984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123825</xdr:rowOff>
    </xdr:from>
    <xdr:ext cx="528320" cy="24701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930255" y="970597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110490</xdr:rowOff>
    </xdr:from>
    <xdr:to>
      <xdr:col>89</xdr:col>
      <xdr:colOff>174625</xdr:colOff>
      <xdr:row>57</xdr:row>
      <xdr:rowOff>110490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414125" y="9527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138430</xdr:rowOff>
    </xdr:from>
    <xdr:ext cx="528320" cy="24892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930255" y="939038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127000</xdr:rowOff>
    </xdr:from>
    <xdr:to>
      <xdr:col>89</xdr:col>
      <xdr:colOff>174625</xdr:colOff>
      <xdr:row>55</xdr:row>
      <xdr:rowOff>127000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414125" y="9213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154940</xdr:rowOff>
    </xdr:from>
    <xdr:ext cx="528320" cy="24701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930255" y="907669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142240</xdr:rowOff>
    </xdr:from>
    <xdr:to>
      <xdr:col>89</xdr:col>
      <xdr:colOff>174625</xdr:colOff>
      <xdr:row>53</xdr:row>
      <xdr:rowOff>142240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1414125" y="889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5715</xdr:rowOff>
    </xdr:from>
    <xdr:ext cx="528320" cy="24892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930255" y="876236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158750</xdr:rowOff>
    </xdr:from>
    <xdr:to>
      <xdr:col>89</xdr:col>
      <xdr:colOff>174625</xdr:colOff>
      <xdr:row>51</xdr:row>
      <xdr:rowOff>158750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1414125" y="8585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21590</xdr:rowOff>
    </xdr:from>
    <xdr:ext cx="595630" cy="2463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0866120" y="844804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174625</xdr:colOff>
      <xdr:row>50</xdr:row>
      <xdr:rowOff>8255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1414125" y="8269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36830</xdr:rowOff>
    </xdr:from>
    <xdr:ext cx="595630" cy="24955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086612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63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0866120" y="7818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30480</xdr:rowOff>
    </xdr:from>
    <xdr:to>
      <xdr:col>85</xdr:col>
      <xdr:colOff>126365</xdr:colOff>
      <xdr:row>58</xdr:row>
      <xdr:rowOff>123190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968220" y="829183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58</xdr:row>
      <xdr:rowOff>127000</xdr:rowOff>
    </xdr:from>
    <xdr:ext cx="534670" cy="246380"/>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5017750" y="970915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123190</xdr:rowOff>
    </xdr:from>
    <xdr:to>
      <xdr:col>86</xdr:col>
      <xdr:colOff>25400</xdr:colOff>
      <xdr:row>58</xdr:row>
      <xdr:rowOff>123190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881225" y="9705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48</xdr:row>
      <xdr:rowOff>144145</xdr:rowOff>
    </xdr:from>
    <xdr:ext cx="598805" cy="24955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5017750" y="80752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dr:col>85</xdr:col>
      <xdr:colOff>38100</xdr:colOff>
      <xdr:row>50</xdr:row>
      <xdr:rowOff>30480</xdr:rowOff>
    </xdr:from>
    <xdr:to>
      <xdr:col>86</xdr:col>
      <xdr:colOff>25400</xdr:colOff>
      <xdr:row>50</xdr:row>
      <xdr:rowOff>30480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881225" y="8291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46990</xdr:rowOff>
    </xdr:from>
    <xdr:to>
      <xdr:col>85</xdr:col>
      <xdr:colOff>127000</xdr:colOff>
      <xdr:row>56</xdr:row>
      <xdr:rowOff>123190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195425" y="9298940"/>
          <a:ext cx="774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62230</xdr:rowOff>
    </xdr:from>
    <xdr:ext cx="534670" cy="246380"/>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5017750" y="9149080"/>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40005</xdr:rowOff>
    </xdr:from>
    <xdr:to>
      <xdr:col>85</xdr:col>
      <xdr:colOff>174625</xdr:colOff>
      <xdr:row>56</xdr:row>
      <xdr:rowOff>137795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919325" y="92919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46990</xdr:rowOff>
    </xdr:from>
    <xdr:to>
      <xdr:col>81</xdr:col>
      <xdr:colOff>50800</xdr:colOff>
      <xdr:row>56</xdr:row>
      <xdr:rowOff>81280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385800" y="929894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95885</xdr:rowOff>
    </xdr:from>
    <xdr:to>
      <xdr:col>81</xdr:col>
      <xdr:colOff>101600</xdr:colOff>
      <xdr:row>57</xdr:row>
      <xdr:rowOff>28575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144625" y="9347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20320</xdr:rowOff>
    </xdr:from>
    <xdr:ext cx="531495" cy="2463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959840" y="943737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56</xdr:row>
      <xdr:rowOff>81280</xdr:rowOff>
    </xdr:from>
    <xdr:to>
      <xdr:col>76</xdr:col>
      <xdr:colOff>114300</xdr:colOff>
      <xdr:row>56</xdr:row>
      <xdr:rowOff>137795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573000" y="9333230"/>
          <a:ext cx="8128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114935</xdr:rowOff>
    </xdr:from>
    <xdr:to>
      <xdr:col>76</xdr:col>
      <xdr:colOff>165100</xdr:colOff>
      <xdr:row>57</xdr:row>
      <xdr:rowOff>47625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335000" y="9366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38735</xdr:rowOff>
    </xdr:from>
    <xdr:ext cx="531495" cy="24892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134340" y="945578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137795</xdr:rowOff>
    </xdr:from>
    <xdr:to>
      <xdr:col>71</xdr:col>
      <xdr:colOff>174625</xdr:colOff>
      <xdr:row>57</xdr:row>
      <xdr:rowOff>164465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1750675" y="9389745"/>
          <a:ext cx="82232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118110</xdr:rowOff>
    </xdr:from>
    <xdr:to>
      <xdr:col>72</xdr:col>
      <xdr:colOff>38100</xdr:colOff>
      <xdr:row>56</xdr:row>
      <xdr:rowOff>50800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525375" y="92049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66675</xdr:rowOff>
    </xdr:from>
    <xdr:ext cx="531495" cy="24955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324715" y="89884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15240</xdr:rowOff>
    </xdr:from>
    <xdr:to>
      <xdr:col>67</xdr:col>
      <xdr:colOff>101600</xdr:colOff>
      <xdr:row>56</xdr:row>
      <xdr:rowOff>113030</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1699875" y="926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128905</xdr:rowOff>
    </xdr:from>
    <xdr:ext cx="531495" cy="2463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515090" y="905065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73660</xdr:rowOff>
    </xdr:from>
    <xdr:to>
      <xdr:col>85</xdr:col>
      <xdr:colOff>174625</xdr:colOff>
      <xdr:row>57</xdr:row>
      <xdr:rowOff>6350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919325" y="93256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56</xdr:row>
      <xdr:rowOff>53340</xdr:rowOff>
    </xdr:from>
    <xdr:ext cx="534670" cy="246380"/>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5017750" y="930529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163195</xdr:rowOff>
    </xdr:from>
    <xdr:to>
      <xdr:col>81</xdr:col>
      <xdr:colOff>101600</xdr:colOff>
      <xdr:row>56</xdr:row>
      <xdr:rowOff>95885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144625" y="925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111760</xdr:rowOff>
    </xdr:from>
    <xdr:ext cx="531495" cy="24955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959840" y="9033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32385</xdr:rowOff>
    </xdr:from>
    <xdr:to>
      <xdr:col>76</xdr:col>
      <xdr:colOff>165100</xdr:colOff>
      <xdr:row>56</xdr:row>
      <xdr:rowOff>130175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335000" y="9284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146050</xdr:rowOff>
    </xdr:from>
    <xdr:ext cx="531495" cy="24955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134340" y="906780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88900</xdr:rowOff>
    </xdr:from>
    <xdr:to>
      <xdr:col>72</xdr:col>
      <xdr:colOff>38100</xdr:colOff>
      <xdr:row>57</xdr:row>
      <xdr:rowOff>21590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525375" y="9340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12700</xdr:rowOff>
    </xdr:from>
    <xdr:ext cx="531495" cy="24955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324715" y="94297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116205</xdr:rowOff>
    </xdr:from>
    <xdr:to>
      <xdr:col>67</xdr:col>
      <xdr:colOff>101600</xdr:colOff>
      <xdr:row>58</xdr:row>
      <xdr:rowOff>48260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1699875" y="95332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40005</xdr:rowOff>
    </xdr:from>
    <xdr:ext cx="531495" cy="24892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515090" y="962215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653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37602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134620</xdr:rowOff>
    </xdr:from>
    <xdr:to>
      <xdr:col>89</xdr:col>
      <xdr:colOff>174625</xdr:colOff>
      <xdr:row>78</xdr:row>
      <xdr:rowOff>134620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162560</xdr:rowOff>
    </xdr:from>
    <xdr:ext cx="248920" cy="2463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181080" y="12881610"/>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174625</xdr:colOff>
      <xdr:row>76</xdr:row>
      <xdr:rowOff>24765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52705</xdr:rowOff>
    </xdr:from>
    <xdr:ext cx="528320" cy="2463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930255" y="1244155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79375</xdr:rowOff>
    </xdr:from>
    <xdr:to>
      <xdr:col>89</xdr:col>
      <xdr:colOff>174625</xdr:colOff>
      <xdr:row>73</xdr:row>
      <xdr:rowOff>79375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107315</xdr:rowOff>
    </xdr:from>
    <xdr:ext cx="528320" cy="24892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0930255" y="1200086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134620</xdr:rowOff>
    </xdr:from>
    <xdr:to>
      <xdr:col>89</xdr:col>
      <xdr:colOff>174625</xdr:colOff>
      <xdr:row>70</xdr:row>
      <xdr:rowOff>134620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162560</xdr:rowOff>
    </xdr:from>
    <xdr:ext cx="528320" cy="2463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0930255" y="115608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52705</xdr:rowOff>
    </xdr:from>
    <xdr:ext cx="528320" cy="2463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0930255" y="1112075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83185</xdr:rowOff>
    </xdr:from>
    <xdr:to>
      <xdr:col>85</xdr:col>
      <xdr:colOff>126365</xdr:colOff>
      <xdr:row>78</xdr:row>
      <xdr:rowOff>134620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968220" y="11976735"/>
          <a:ext cx="127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144780</xdr:rowOff>
    </xdr:from>
    <xdr:ext cx="249555" cy="24955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5017750" y="130289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134620</xdr:rowOff>
    </xdr:from>
    <xdr:to>
      <xdr:col>86</xdr:col>
      <xdr:colOff>25400</xdr:colOff>
      <xdr:row>78</xdr:row>
      <xdr:rowOff>134620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881225"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71</xdr:row>
      <xdr:rowOff>31115</xdr:rowOff>
    </xdr:from>
    <xdr:ext cx="534670" cy="246380"/>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5017750" y="1175956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dr:col>85</xdr:col>
      <xdr:colOff>38100</xdr:colOff>
      <xdr:row>72</xdr:row>
      <xdr:rowOff>83185</xdr:rowOff>
    </xdr:from>
    <xdr:to>
      <xdr:col>86</xdr:col>
      <xdr:colOff>25400</xdr:colOff>
      <xdr:row>72</xdr:row>
      <xdr:rowOff>83185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881225" y="11976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134620</xdr:rowOff>
    </xdr:from>
    <xdr:to>
      <xdr:col>85</xdr:col>
      <xdr:colOff>127000</xdr:colOff>
      <xdr:row>78</xdr:row>
      <xdr:rowOff>134620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195425" y="130187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65405</xdr:rowOff>
    </xdr:from>
    <xdr:ext cx="378460" cy="248920"/>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5017750" y="1278445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43180</xdr:rowOff>
    </xdr:from>
    <xdr:to>
      <xdr:col>85</xdr:col>
      <xdr:colOff>174625</xdr:colOff>
      <xdr:row>78</xdr:row>
      <xdr:rowOff>140970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919325" y="129273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134620</xdr:rowOff>
    </xdr:from>
    <xdr:to>
      <xdr:col>81</xdr:col>
      <xdr:colOff>50800</xdr:colOff>
      <xdr:row>78</xdr:row>
      <xdr:rowOff>134620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385800" y="13018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40005</xdr:rowOff>
    </xdr:from>
    <xdr:to>
      <xdr:col>81</xdr:col>
      <xdr:colOff>101600</xdr:colOff>
      <xdr:row>78</xdr:row>
      <xdr:rowOff>137795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144625" y="12924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154305</xdr:rowOff>
    </xdr:from>
    <xdr:ext cx="466725" cy="24701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976350" y="1270825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78</xdr:row>
      <xdr:rowOff>77470</xdr:rowOff>
    </xdr:from>
    <xdr:to>
      <xdr:col>76</xdr:col>
      <xdr:colOff>114300</xdr:colOff>
      <xdr:row>78</xdr:row>
      <xdr:rowOff>134620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573000" y="12961620"/>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38100</xdr:rowOff>
    </xdr:from>
    <xdr:to>
      <xdr:col>76</xdr:col>
      <xdr:colOff>165100</xdr:colOff>
      <xdr:row>78</xdr:row>
      <xdr:rowOff>135890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335000" y="12922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151765</xdr:rowOff>
    </xdr:from>
    <xdr:ext cx="466725" cy="2463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166725" y="1270571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77470</xdr:rowOff>
    </xdr:from>
    <xdr:to>
      <xdr:col>71</xdr:col>
      <xdr:colOff>174625</xdr:colOff>
      <xdr:row>78</xdr:row>
      <xdr:rowOff>134620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1750675" y="12961620"/>
          <a:ext cx="8223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72390</xdr:rowOff>
    </xdr:from>
    <xdr:to>
      <xdr:col>72</xdr:col>
      <xdr:colOff>38100</xdr:colOff>
      <xdr:row>77</xdr:row>
      <xdr:rowOff>5715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525375" y="1262634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21590</xdr:rowOff>
    </xdr:from>
    <xdr:ext cx="466725" cy="2463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357100" y="1241044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73660</xdr:rowOff>
    </xdr:from>
    <xdr:to>
      <xdr:col>67</xdr:col>
      <xdr:colOff>101600</xdr:colOff>
      <xdr:row>77</xdr:row>
      <xdr:rowOff>6350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1699875" y="1262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22860</xdr:rowOff>
    </xdr:from>
    <xdr:ext cx="466725" cy="24701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531600" y="12411710"/>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85725</xdr:rowOff>
    </xdr:from>
    <xdr:to>
      <xdr:col>85</xdr:col>
      <xdr:colOff>174625</xdr:colOff>
      <xdr:row>79</xdr:row>
      <xdr:rowOff>18415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919325" y="129698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22860</xdr:rowOff>
    </xdr:from>
    <xdr:ext cx="249555" cy="24701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5017750" y="12907010"/>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85725</xdr:rowOff>
    </xdr:from>
    <xdr:to>
      <xdr:col>81</xdr:col>
      <xdr:colOff>101600</xdr:colOff>
      <xdr:row>79</xdr:row>
      <xdr:rowOff>18415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144625" y="12969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9525</xdr:rowOff>
    </xdr:from>
    <xdr:ext cx="246380" cy="24955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086840" y="13058775"/>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85725</xdr:rowOff>
    </xdr:from>
    <xdr:to>
      <xdr:col>76</xdr:col>
      <xdr:colOff>165100</xdr:colOff>
      <xdr:row>79</xdr:row>
      <xdr:rowOff>18415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335000" y="12969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79</xdr:row>
      <xdr:rowOff>9525</xdr:rowOff>
    </xdr:from>
    <xdr:ext cx="249555" cy="24955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271500" y="13058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28575</xdr:rowOff>
    </xdr:from>
    <xdr:to>
      <xdr:col>72</xdr:col>
      <xdr:colOff>38100</xdr:colOff>
      <xdr:row>78</xdr:row>
      <xdr:rowOff>127000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525375" y="129127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118110</xdr:rowOff>
    </xdr:from>
    <xdr:ext cx="466725" cy="2463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357100" y="1300226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85725</xdr:rowOff>
    </xdr:from>
    <xdr:to>
      <xdr:col>67</xdr:col>
      <xdr:colOff>101600</xdr:colOff>
      <xdr:row>79</xdr:row>
      <xdr:rowOff>18415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1699875" y="12969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9525</xdr:rowOff>
    </xdr:from>
    <xdr:ext cx="246380" cy="24955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642090" y="13058775"/>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653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37602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832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930255" y="15923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8320" cy="25590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930255" y="155422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8320"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0930255" y="15161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60960</xdr:rowOff>
    </xdr:from>
    <xdr:to>
      <xdr:col>89</xdr:col>
      <xdr:colOff>174625</xdr:colOff>
      <xdr:row>90</xdr:row>
      <xdr:rowOff>60960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89535</xdr:rowOff>
    </xdr:from>
    <xdr:ext cx="595630" cy="24765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0866120" y="1478978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63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0866120" y="1442275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70485</xdr:rowOff>
    </xdr:from>
    <xdr:to>
      <xdr:col>85</xdr:col>
      <xdr:colOff>126365</xdr:colOff>
      <xdr:row>98</xdr:row>
      <xdr:rowOff>83185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968220" y="14935835"/>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86995</xdr:rowOff>
    </xdr:from>
    <xdr:ext cx="534670" cy="25590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5017750" y="163175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83185</xdr:rowOff>
    </xdr:from>
    <xdr:to>
      <xdr:col>86</xdr:col>
      <xdr:colOff>25400</xdr:colOff>
      <xdr:row>98</xdr:row>
      <xdr:rowOff>83185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881225" y="16313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19050</xdr:rowOff>
    </xdr:from>
    <xdr:ext cx="598805" cy="246380"/>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5017750" y="1471930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dr:col>85</xdr:col>
      <xdr:colOff>38100</xdr:colOff>
      <xdr:row>90</xdr:row>
      <xdr:rowOff>70485</xdr:rowOff>
    </xdr:from>
    <xdr:to>
      <xdr:col>86</xdr:col>
      <xdr:colOff>25400</xdr:colOff>
      <xdr:row>90</xdr:row>
      <xdr:rowOff>70485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881225" y="14935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133985</xdr:rowOff>
    </xdr:from>
    <xdr:to>
      <xdr:col>85</xdr:col>
      <xdr:colOff>127000</xdr:colOff>
      <xdr:row>97</xdr:row>
      <xdr:rowOff>146685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195425" y="16193135"/>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95</xdr:row>
      <xdr:rowOff>78740</xdr:rowOff>
    </xdr:from>
    <xdr:ext cx="534670" cy="259080"/>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5017750" y="15794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55880</xdr:rowOff>
    </xdr:from>
    <xdr:to>
      <xdr:col>85</xdr:col>
      <xdr:colOff>174625</xdr:colOff>
      <xdr:row>96</xdr:row>
      <xdr:rowOff>157480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919325" y="159435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128905</xdr:rowOff>
    </xdr:from>
    <xdr:to>
      <xdr:col>81</xdr:col>
      <xdr:colOff>50800</xdr:colOff>
      <xdr:row>97</xdr:row>
      <xdr:rowOff>133985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385800" y="1618805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48895</xdr:rowOff>
    </xdr:from>
    <xdr:to>
      <xdr:col>81</xdr:col>
      <xdr:colOff>101600</xdr:colOff>
      <xdr:row>96</xdr:row>
      <xdr:rowOff>150495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144625" y="1593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167005</xdr:rowOff>
    </xdr:from>
    <xdr:ext cx="531495" cy="25590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959840" y="157118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97</xdr:row>
      <xdr:rowOff>128905</xdr:rowOff>
    </xdr:from>
    <xdr:to>
      <xdr:col>76</xdr:col>
      <xdr:colOff>114300</xdr:colOff>
      <xdr:row>97</xdr:row>
      <xdr:rowOff>128905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573000" y="1618805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52705</xdr:rowOff>
    </xdr:from>
    <xdr:to>
      <xdr:col>76</xdr:col>
      <xdr:colOff>165100</xdr:colOff>
      <xdr:row>96</xdr:row>
      <xdr:rowOff>154940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335000" y="15940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170815</xdr:rowOff>
    </xdr:from>
    <xdr:ext cx="531495" cy="2584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134340" y="157156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113030</xdr:rowOff>
    </xdr:from>
    <xdr:to>
      <xdr:col>71</xdr:col>
      <xdr:colOff>174625</xdr:colOff>
      <xdr:row>97</xdr:row>
      <xdr:rowOff>128905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1750675" y="1617218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154940</xdr:rowOff>
    </xdr:from>
    <xdr:to>
      <xdr:col>72</xdr:col>
      <xdr:colOff>38100</xdr:colOff>
      <xdr:row>95</xdr:row>
      <xdr:rowOff>84455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525375" y="1569974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100965</xdr:rowOff>
    </xdr:from>
    <xdr:ext cx="531495" cy="25590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324715" y="154743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158115</xdr:rowOff>
    </xdr:from>
    <xdr:to>
      <xdr:col>67</xdr:col>
      <xdr:colOff>101600</xdr:colOff>
      <xdr:row>95</xdr:row>
      <xdr:rowOff>88265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1699875" y="1570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104775</xdr:rowOff>
    </xdr:from>
    <xdr:ext cx="53149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1515090" y="15478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95885</xdr:rowOff>
    </xdr:from>
    <xdr:to>
      <xdr:col>85</xdr:col>
      <xdr:colOff>174625</xdr:colOff>
      <xdr:row>98</xdr:row>
      <xdr:rowOff>26035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919325" y="161550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97</xdr:row>
      <xdr:rowOff>10795</xdr:rowOff>
    </xdr:from>
    <xdr:ext cx="534670" cy="2584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5017750" y="16069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83185</xdr:rowOff>
    </xdr:from>
    <xdr:to>
      <xdr:col>81</xdr:col>
      <xdr:colOff>101600</xdr:colOff>
      <xdr:row>98</xdr:row>
      <xdr:rowOff>13335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144625" y="161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4445</xdr:rowOff>
    </xdr:from>
    <xdr:ext cx="53149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959840" y="162350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78105</xdr:rowOff>
    </xdr:from>
    <xdr:to>
      <xdr:col>76</xdr:col>
      <xdr:colOff>165100</xdr:colOff>
      <xdr:row>98</xdr:row>
      <xdr:rowOff>8255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335000" y="161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170815</xdr:rowOff>
    </xdr:from>
    <xdr:ext cx="531495" cy="2584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134340" y="162299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78105</xdr:rowOff>
    </xdr:from>
    <xdr:to>
      <xdr:col>72</xdr:col>
      <xdr:colOff>38100</xdr:colOff>
      <xdr:row>98</xdr:row>
      <xdr:rowOff>8255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525375" y="161372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170815</xdr:rowOff>
    </xdr:from>
    <xdr:ext cx="531495" cy="2584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324715" y="162299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62230</xdr:rowOff>
    </xdr:from>
    <xdr:to>
      <xdr:col>67</xdr:col>
      <xdr:colOff>101600</xdr:colOff>
      <xdr:row>97</xdr:row>
      <xdr:rowOff>163830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1699875" y="161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154940</xdr:rowOff>
    </xdr:from>
    <xdr:ext cx="531495" cy="25590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1515090" y="16214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653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7417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134620</xdr:rowOff>
    </xdr:from>
    <xdr:to>
      <xdr:col>120</xdr:col>
      <xdr:colOff>114300</xdr:colOff>
      <xdr:row>38</xdr:row>
      <xdr:rowOff>134620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162560</xdr:rowOff>
    </xdr:from>
    <xdr:ext cx="248920" cy="2463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546830" y="6277610"/>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52705</xdr:rowOff>
    </xdr:from>
    <xdr:ext cx="464185" cy="2463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344265" y="583755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79375</xdr:rowOff>
    </xdr:from>
    <xdr:to>
      <xdr:col>120</xdr:col>
      <xdr:colOff>114300</xdr:colOff>
      <xdr:row>33</xdr:row>
      <xdr:rowOff>79375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107315</xdr:rowOff>
    </xdr:from>
    <xdr:ext cx="464185" cy="24892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6344265" y="539686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134620</xdr:rowOff>
    </xdr:from>
    <xdr:to>
      <xdr:col>120</xdr:col>
      <xdr:colOff>114300</xdr:colOff>
      <xdr:row>30</xdr:row>
      <xdr:rowOff>134620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162560</xdr:rowOff>
    </xdr:from>
    <xdr:ext cx="464185" cy="2463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6344265" y="495681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52705</xdr:rowOff>
    </xdr:from>
    <xdr:ext cx="464185" cy="2463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6344265" y="451675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17145</xdr:rowOff>
    </xdr:from>
    <xdr:to>
      <xdr:col>116</xdr:col>
      <xdr:colOff>62865</xdr:colOff>
      <xdr:row>38</xdr:row>
      <xdr:rowOff>134620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318095" y="5306695"/>
          <a:ext cx="1270" cy="1108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160020</xdr:rowOff>
    </xdr:from>
    <xdr:ext cx="249555" cy="246380"/>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0370800" y="644017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134620</xdr:rowOff>
    </xdr:from>
    <xdr:to>
      <xdr:col>116</xdr:col>
      <xdr:colOff>152400</xdr:colOff>
      <xdr:row>38</xdr:row>
      <xdr:rowOff>134620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130175</xdr:rowOff>
    </xdr:from>
    <xdr:ext cx="469900" cy="246380"/>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0370800" y="508952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115</xdr:col>
      <xdr:colOff>165100</xdr:colOff>
      <xdr:row>32</xdr:row>
      <xdr:rowOff>17145</xdr:rowOff>
    </xdr:from>
    <xdr:to>
      <xdr:col>116</xdr:col>
      <xdr:colOff>152400</xdr:colOff>
      <xdr:row>32</xdr:row>
      <xdr:rowOff>17145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246975" y="5306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38</xdr:row>
      <xdr:rowOff>134620</xdr:rowOff>
    </xdr:from>
    <xdr:to>
      <xdr:col>116</xdr:col>
      <xdr:colOff>63500</xdr:colOff>
      <xdr:row>38</xdr:row>
      <xdr:rowOff>134620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80010</xdr:rowOff>
    </xdr:from>
    <xdr:ext cx="313690" cy="24955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0370800" y="6195060"/>
          <a:ext cx="3136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58420</xdr:rowOff>
    </xdr:from>
    <xdr:to>
      <xdr:col>116</xdr:col>
      <xdr:colOff>114300</xdr:colOff>
      <xdr:row>38</xdr:row>
      <xdr:rowOff>156210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26920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134620</xdr:rowOff>
    </xdr:from>
    <xdr:to>
      <xdr:col>111</xdr:col>
      <xdr:colOff>174625</xdr:colOff>
      <xdr:row>38</xdr:row>
      <xdr:rowOff>134620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68580</xdr:rowOff>
    </xdr:from>
    <xdr:to>
      <xdr:col>112</xdr:col>
      <xdr:colOff>38100</xdr:colOff>
      <xdr:row>39</xdr:row>
      <xdr:rowOff>1270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510375" y="6348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17145</xdr:rowOff>
    </xdr:from>
    <xdr:ext cx="313690" cy="2463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04330" y="6132195"/>
          <a:ext cx="3136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134620</xdr:rowOff>
    </xdr:from>
    <xdr:to>
      <xdr:col>107</xdr:col>
      <xdr:colOff>50800</xdr:colOff>
      <xdr:row>38</xdr:row>
      <xdr:rowOff>134620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11430</xdr:rowOff>
    </xdr:from>
    <xdr:to>
      <xdr:col>107</xdr:col>
      <xdr:colOff>101600</xdr:colOff>
      <xdr:row>38</xdr:row>
      <xdr:rowOff>109220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84875" y="629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125730</xdr:rowOff>
    </xdr:from>
    <xdr:ext cx="375285" cy="24701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62320" y="6075680"/>
          <a:ext cx="375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134620</xdr:rowOff>
    </xdr:from>
    <xdr:to>
      <xdr:col>102</xdr:col>
      <xdr:colOff>114300</xdr:colOff>
      <xdr:row>38</xdr:row>
      <xdr:rowOff>134620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160020</xdr:rowOff>
    </xdr:from>
    <xdr:to>
      <xdr:col>102</xdr:col>
      <xdr:colOff>165100</xdr:colOff>
      <xdr:row>38</xdr:row>
      <xdr:rowOff>92710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7875250" y="627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107950</xdr:rowOff>
    </xdr:from>
    <xdr:ext cx="375285" cy="24892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752695" y="6057900"/>
          <a:ext cx="375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20320</xdr:rowOff>
    </xdr:from>
    <xdr:to>
      <xdr:col>98</xdr:col>
      <xdr:colOff>38100</xdr:colOff>
      <xdr:row>38</xdr:row>
      <xdr:rowOff>118110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7065625" y="63004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36</xdr:row>
      <xdr:rowOff>133985</xdr:rowOff>
    </xdr:from>
    <xdr:ext cx="378460" cy="24955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6938625" y="60839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85725</xdr:rowOff>
    </xdr:from>
    <xdr:to>
      <xdr:col>116</xdr:col>
      <xdr:colOff>114300</xdr:colOff>
      <xdr:row>39</xdr:row>
      <xdr:rowOff>18415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37465</xdr:rowOff>
    </xdr:from>
    <xdr:ext cx="249555" cy="24955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0370800" y="631761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85725</xdr:rowOff>
    </xdr:from>
    <xdr:to>
      <xdr:col>112</xdr:col>
      <xdr:colOff>38100</xdr:colOff>
      <xdr:row>39</xdr:row>
      <xdr:rowOff>18415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9525</xdr:rowOff>
    </xdr:from>
    <xdr:ext cx="246380" cy="24955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36715" y="6454775"/>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85725</xdr:rowOff>
    </xdr:from>
    <xdr:to>
      <xdr:col>107</xdr:col>
      <xdr:colOff>101600</xdr:colOff>
      <xdr:row>39</xdr:row>
      <xdr:rowOff>18415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9525</xdr:rowOff>
    </xdr:from>
    <xdr:ext cx="246380" cy="24955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627090" y="6454775"/>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85725</xdr:rowOff>
    </xdr:from>
    <xdr:to>
      <xdr:col>102</xdr:col>
      <xdr:colOff>165100</xdr:colOff>
      <xdr:row>39</xdr:row>
      <xdr:rowOff>18415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9525</xdr:rowOff>
    </xdr:from>
    <xdr:ext cx="249555" cy="24955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85725</xdr:rowOff>
    </xdr:from>
    <xdr:to>
      <xdr:col>98</xdr:col>
      <xdr:colOff>38100</xdr:colOff>
      <xdr:row>39</xdr:row>
      <xdr:rowOff>18415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6380" cy="24955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6991965" y="6454775"/>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653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67417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134620</xdr:rowOff>
    </xdr:from>
    <xdr:to>
      <xdr:col>120</xdr:col>
      <xdr:colOff>114300</xdr:colOff>
      <xdr:row>54</xdr:row>
      <xdr:rowOff>134620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162560</xdr:rowOff>
    </xdr:from>
    <xdr:ext cx="248920" cy="2463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6546830" y="8919210"/>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8920" cy="2463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6546830" y="781875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134620</xdr:rowOff>
    </xdr:from>
    <xdr:to>
      <xdr:col>116</xdr:col>
      <xdr:colOff>62865</xdr:colOff>
      <xdr:row>54</xdr:row>
      <xdr:rowOff>134620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955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955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134620</xdr:rowOff>
    </xdr:from>
    <xdr:to>
      <xdr:col>116</xdr:col>
      <xdr:colOff>63500</xdr:colOff>
      <xdr:row>54</xdr:row>
      <xdr:rowOff>134620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64770</xdr:rowOff>
    </xdr:from>
    <xdr:ext cx="249555" cy="24955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134620</xdr:rowOff>
    </xdr:from>
    <xdr:to>
      <xdr:col>111</xdr:col>
      <xdr:colOff>174625</xdr:colOff>
      <xdr:row>54</xdr:row>
      <xdr:rowOff>134620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18415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6380" cy="24955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36715" y="9096375"/>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134620</xdr:rowOff>
    </xdr:from>
    <xdr:to>
      <xdr:col>107</xdr:col>
      <xdr:colOff>50800</xdr:colOff>
      <xdr:row>54</xdr:row>
      <xdr:rowOff>134620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18415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6380" cy="24955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627090" y="9096375"/>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134620</xdr:rowOff>
    </xdr:from>
    <xdr:to>
      <xdr:col>102</xdr:col>
      <xdr:colOff>114300</xdr:colOff>
      <xdr:row>54</xdr:row>
      <xdr:rowOff>134620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18415</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955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6380" cy="24955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6991965" y="9096375"/>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701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0370800" y="887666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18415</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34290</xdr:rowOff>
    </xdr:from>
    <xdr:ext cx="246380" cy="24955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36715" y="8790940"/>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18415</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46380" cy="24955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627090" y="8790940"/>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18415</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34290</xdr:rowOff>
    </xdr:from>
    <xdr:ext cx="249555" cy="24955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46380" cy="24955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6991965" y="8790940"/>
          <a:ext cx="246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歳出決算総額は、住民一人当たり約420,000円となっている。</a:t>
          </a:r>
          <a:endParaRPr kumimoji="1" lang="ja-JP" altLang="en-US" sz="1000">
            <a:solidFill>
              <a:schemeClr val="tx1"/>
            </a:solidFill>
            <a:latin typeface="ＭＳ Ｐゴシック"/>
            <a:ea typeface="ＭＳ Ｐゴシック"/>
          </a:endParaRPr>
        </a:p>
        <a:p>
          <a:r>
            <a:rPr kumimoji="1" lang="ja-JP" altLang="en-US" sz="1000">
              <a:solidFill>
                <a:schemeClr val="tx1"/>
              </a:solidFill>
              <a:latin typeface="ＭＳ Ｐゴシック"/>
              <a:ea typeface="ＭＳ Ｐゴシック"/>
            </a:rPr>
            <a:t>総務費の住民一人当たりのコストは、前年度比4,434円（△9.8</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）減少し、40,927円となった。財政調整基金積立金や公共施設整備基金積立金等の減によるものである。</a:t>
          </a:r>
        </a:p>
        <a:p>
          <a:r>
            <a:rPr kumimoji="1" lang="ja-JP" altLang="en-US" sz="1000">
              <a:solidFill>
                <a:schemeClr val="tx1"/>
              </a:solidFill>
              <a:latin typeface="ＭＳ Ｐゴシック"/>
              <a:ea typeface="ＭＳ Ｐゴシック"/>
            </a:rPr>
            <a:t>民生費の住民一人当たりのコストは、前年度比7,601円（3.5</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）増加し、225,137円となった。住民税非課税世帯特別給付金や保育所等整備事業補助金等の増によるものである。</a:t>
          </a:r>
        </a:p>
        <a:p>
          <a:r>
            <a:rPr kumimoji="1" lang="ja-JP" altLang="en-US" sz="1000">
              <a:solidFill>
                <a:schemeClr val="tx1"/>
              </a:solidFill>
              <a:latin typeface="ＭＳ Ｐゴシック"/>
              <a:ea typeface="ＭＳ Ｐゴシック"/>
            </a:rPr>
            <a:t>衛生費の住民一人当たりのコストは、前年度比465円（1.5</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）増加し、32,336円となった。新型コロナウイルス予防接種事業等の減があったものの、プラスチック類ごみ処理関係費の増によるものである。</a:t>
          </a:r>
        </a:p>
        <a:p>
          <a:r>
            <a:rPr kumimoji="1" lang="ja-JP" altLang="en-US" sz="1000">
              <a:solidFill>
                <a:schemeClr val="tx1"/>
              </a:solidFill>
              <a:latin typeface="ＭＳ Ｐゴシック"/>
              <a:ea typeface="ＭＳ Ｐゴシック"/>
            </a:rPr>
            <a:t>商工費の住民一人当たりのコストは、前年度比508円（△18.3</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）減少し、2,276円となった。狛江・多摩川花火大会事業助成金の増があるものの、プレミアム付商品券事業補助金等の減によるものである。</a:t>
          </a:r>
          <a:endParaRPr kumimoji="1" lang="en-US" altLang="ja-JP" sz="1000">
            <a:solidFill>
              <a:schemeClr val="tx1"/>
            </a:solidFill>
            <a:latin typeface="ＭＳ Ｐゴシック"/>
            <a:ea typeface="ＭＳ Ｐゴシック"/>
          </a:endParaRPr>
        </a:p>
        <a:p>
          <a:r>
            <a:rPr kumimoji="1" lang="ja-JP" altLang="en-US" sz="1000">
              <a:solidFill>
                <a:schemeClr val="tx1"/>
              </a:solidFill>
              <a:latin typeface="ＭＳ Ｐゴシック"/>
              <a:ea typeface="ＭＳ Ｐゴシック"/>
            </a:rPr>
            <a:t>教育費の住民一人当たりのコストは、前年度比4,831円（△8.9</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）減少し、49,749円となった。市民ホール改修工事の減によるものだが、引き続き小学校の増築工事や中学校の大規模改修を実施するため、今後の増加が見込まれる。</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実質収支は17億8,629万円（実質収支比率10.2％）となり前年度を下回ったため、単年度収支は２億6,082万２千円の赤字となった。財政調整基金の積立額は２億7,920万３千円のところ、取崩額は３億234万２千円としたこともあり、実質単年度収支は２億8,396万１千円の赤字となった。</a:t>
          </a:r>
        </a:p>
        <a:p>
          <a:r>
            <a:rPr kumimoji="1" lang="ja-JP" altLang="en-US" sz="1000">
              <a:latin typeface="ＭＳ ゴシック"/>
              <a:ea typeface="ＭＳ ゴシック"/>
            </a:rPr>
            <a:t>　</a:t>
          </a:r>
        </a:p>
        <a:p>
          <a:r>
            <a:rPr kumimoji="1" lang="ja-JP" altLang="en-US" sz="1000">
              <a:latin typeface="ＭＳ ゴシック"/>
              <a:ea typeface="ＭＳ ゴシック"/>
            </a:rPr>
            <a:t>　財政調整基金残高は22億2,799万６千円で、前年度比2,313万９千円、1.0％の減となたが、特定目的基金等を併せた基金全体での残高は公共施設修繕基金（４億７万３千円の積立）や都市計画事業基金（３億５千万８円の積立）等の積立てにより、77億2,002万７千円、前年度比10億3,828万４千円、15.5％の増となった。</a:t>
          </a:r>
        </a:p>
        <a:p>
          <a:r>
            <a:rPr kumimoji="1" lang="ja-JP" altLang="en-US" sz="1000">
              <a:latin typeface="ＭＳ ゴシック"/>
              <a:ea typeface="ＭＳ ゴシック"/>
            </a:rPr>
            <a:t>　</a:t>
          </a:r>
          <a:r>
            <a:rPr kumimoji="1" lang="ja-JP" altLang="en-US" sz="1000">
              <a:solidFill>
                <a:sysClr val="windowText" lastClr="000000"/>
              </a:solidFill>
              <a:latin typeface="ＭＳ ゴシック"/>
              <a:ea typeface="ＭＳ ゴシック"/>
            </a:rPr>
            <a:t>今後も、扶助費、繰出金等の社会保障費の増加傾向は続く見込のため、引き続き将来負担の軽減と財政の健全化に努める。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一般会計、特別会計ともに黒字となった。</a:t>
          </a:r>
        </a:p>
        <a:p>
          <a:r>
            <a:rPr kumimoji="1" lang="ja-JP" altLang="en-US" sz="1200">
              <a:latin typeface="ＭＳ ゴシック"/>
              <a:ea typeface="ＭＳ ゴシック"/>
            </a:rPr>
            <a:t>　しかし、特別会計については、保険税、保険料で賄わなければならない部分を一般会計が赤字繰出を行うことにより補てんしている。</a:t>
          </a:r>
        </a:p>
        <a:p>
          <a:r>
            <a:rPr kumimoji="1" lang="ja-JP" altLang="en-US" sz="1200">
              <a:latin typeface="ＭＳ ゴシック"/>
              <a:ea typeface="ＭＳ ゴシック"/>
            </a:rPr>
            <a:t>　独立採算の原則からも給付費抑制の取組等を実施するなど、一般会計の負担を減らす必要がある。</a:t>
          </a:r>
        </a:p>
        <a:p>
          <a:r>
            <a:rPr kumimoji="1" lang="ja-JP" altLang="en-US" sz="1200">
              <a:latin typeface="ＭＳ ゴシック"/>
              <a:ea typeface="ＭＳ ゴシック"/>
            </a:rPr>
            <a:t>　また、国民健康保険財政健全化計画に基づき、赤字繰出の解消を目指しているものの、改善の目途がたっていない。</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元利償還金は抑制により9,357万４千円の減となっており、公営企業債の元利償還金に対する繰入金や算入公債費等は横ばいとなったため、実質公債費率の分子は減となった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公営企業債等繰入見込額が31,340千円の増加（2.7％）、債務負担行為に基づく支出予定額が334,510千円の増（＋633.1％）となっているが、起債の発行抑制のため、地方債の現在高が1,035,348千円減少（△5.8％）したことにより、将来負担額は減となっている。</a:t>
          </a:r>
          <a:endParaRPr kumimoji="1" lang="ja-JP" altLang="en-US" sz="1400">
            <a:latin typeface="ＭＳ ゴシック"/>
            <a:ea typeface="ＭＳ ゴシック"/>
          </a:endParaRPr>
        </a:p>
        <a:p>
          <a:r>
            <a:rPr kumimoji="1" lang="ja-JP" altLang="en-US" sz="1200">
              <a:latin typeface="ＭＳ ゴシック"/>
              <a:ea typeface="ＭＳ ゴシック"/>
            </a:rPr>
            <a:t>　また、充当可能財源等が280,299千円の減（△1.1％）となっているが、これは基準財政需要額算入見込額の大幅減による影響を受けており、その中でも着実に基金を積み立てている。中期財政計画に基づく、起債の発行額抑制及び計画的な基金への積み増しの結果、将来負担比率の分子は減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東京都狛江市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令和４年度の実質収支額は2,047百万円となった。令和５年度は財政調整基金に279百万円、特定目的基金を加えた基金合計では1,027百万円を積み立て、実質収支額（決算剰余金）の</a:t>
          </a:r>
          <a:r>
            <a:rPr kumimoji="1" lang="en-US" altLang="ja-JP" sz="1300">
              <a:solidFill>
                <a:schemeClr val="dk1"/>
              </a:solidFill>
              <a:effectLst/>
              <a:latin typeface="ＭＳ ゴシック"/>
              <a:ea typeface="ＭＳ ゴシック"/>
              <a:cs typeface="+mn-cs"/>
            </a:rPr>
            <a:t>1/2 </a:t>
          </a:r>
          <a:r>
            <a:rPr kumimoji="1" lang="ja-JP" altLang="en-US" sz="1300">
              <a:solidFill>
                <a:schemeClr val="dk1"/>
              </a:solidFill>
              <a:effectLst/>
              <a:latin typeface="ＭＳ ゴシック"/>
              <a:ea typeface="ＭＳ ゴシック"/>
              <a:cs typeface="+mn-cs"/>
            </a:rPr>
            <a:t>以上の積み立てを行ったことから、全体として基金残高は増となった。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地方財政法（昭和</a:t>
          </a:r>
          <a:r>
            <a:rPr kumimoji="1" lang="en-US" altLang="ja-JP" sz="1300">
              <a:solidFill>
                <a:schemeClr val="dk1"/>
              </a:solidFill>
              <a:effectLst/>
              <a:latin typeface="ＭＳ ゴシック"/>
              <a:ea typeface="ＭＳ ゴシック"/>
              <a:cs typeface="+mn-cs"/>
            </a:rPr>
            <a:t>23 </a:t>
          </a:r>
          <a:r>
            <a:rPr kumimoji="1" lang="ja-JP" altLang="en-US" sz="1300">
              <a:solidFill>
                <a:schemeClr val="dk1"/>
              </a:solidFill>
              <a:effectLst/>
              <a:latin typeface="ＭＳ ゴシック"/>
              <a:ea typeface="ＭＳ ゴシック"/>
              <a:cs typeface="+mn-cs"/>
            </a:rPr>
            <a:t>年法律第</a:t>
          </a:r>
          <a:r>
            <a:rPr kumimoji="1" lang="en-US" altLang="ja-JP" sz="1300">
              <a:solidFill>
                <a:schemeClr val="dk1"/>
              </a:solidFill>
              <a:effectLst/>
              <a:latin typeface="ＭＳ ゴシック"/>
              <a:ea typeface="ＭＳ ゴシック"/>
              <a:cs typeface="+mn-cs"/>
            </a:rPr>
            <a:t>109 </a:t>
          </a:r>
          <a:r>
            <a:rPr kumimoji="1" lang="ja-JP" altLang="en-US" sz="1300">
              <a:solidFill>
                <a:schemeClr val="dk1"/>
              </a:solidFill>
              <a:effectLst/>
              <a:latin typeface="ＭＳ ゴシック"/>
              <a:ea typeface="ＭＳ ゴシック"/>
              <a:cs typeface="+mn-cs"/>
            </a:rPr>
            <a:t>号）第７条において「地方公共団体は、各会計年度において歳入歳出の決算上剰余金を生じた場合においては、当該剰余金のうち</a:t>
          </a:r>
          <a:r>
            <a:rPr kumimoji="1" lang="en-US" altLang="ja-JP" sz="1300">
              <a:solidFill>
                <a:schemeClr val="dk1"/>
              </a:solidFill>
              <a:effectLst/>
              <a:latin typeface="ＭＳ ゴシック"/>
              <a:ea typeface="ＭＳ ゴシック"/>
              <a:cs typeface="+mn-cs"/>
            </a:rPr>
            <a:t>1/2 </a:t>
          </a:r>
          <a:r>
            <a:rPr kumimoji="1" lang="ja-JP" altLang="en-US" sz="1300">
              <a:solidFill>
                <a:schemeClr val="dk1"/>
              </a:solidFill>
              <a:effectLst/>
              <a:latin typeface="ＭＳ ゴシック"/>
              <a:ea typeface="ＭＳ ゴシック"/>
              <a:cs typeface="+mn-cs"/>
            </a:rPr>
            <a:t>を下らない金額は、これを剰余金を生じた翌翌年度までに、積み立て、又は償還期限を繰り上げて行なう地方債の償還の財源に充てなければならない。」と規定されているが、狛江市においては、中期財政計画に基づき、一般会計決算の実質収支額の</a:t>
          </a:r>
          <a:r>
            <a:rPr kumimoji="1" lang="en-US" altLang="ja-JP" sz="1300">
              <a:solidFill>
                <a:schemeClr val="dk1"/>
              </a:solidFill>
              <a:effectLst/>
              <a:latin typeface="ＭＳ ゴシック"/>
              <a:ea typeface="ＭＳ ゴシック"/>
              <a:cs typeface="+mn-cs"/>
            </a:rPr>
            <a:t>1/2 </a:t>
          </a:r>
          <a:r>
            <a:rPr kumimoji="1" lang="ja-JP" altLang="en-US" sz="1300">
              <a:solidFill>
                <a:schemeClr val="dk1"/>
              </a:solidFill>
              <a:effectLst/>
              <a:latin typeface="ＭＳ ゴシック"/>
              <a:ea typeface="ＭＳ ゴシック"/>
              <a:cs typeface="+mn-cs"/>
            </a:rPr>
            <a:t>以上を翌年度までに基金に積み立てるように努める。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p>
        <a:p>
          <a:r>
            <a:rPr kumimoji="1" lang="ja-JP" altLang="en-US" sz="1200">
              <a:solidFill>
                <a:schemeClr val="dk1"/>
              </a:solidFill>
              <a:effectLst/>
              <a:latin typeface="ＭＳ ゴシック"/>
              <a:ea typeface="ＭＳ ゴシック"/>
              <a:cs typeface="+mn-cs"/>
            </a:rPr>
            <a:t>　公共施設修繕基金：公用又は公共用に供する施設の修繕に係る資金に充てるもの</a:t>
          </a:r>
        </a:p>
        <a:p>
          <a:r>
            <a:rPr kumimoji="1" lang="ja-JP" altLang="en-US" sz="1200">
              <a:solidFill>
                <a:schemeClr val="dk1"/>
              </a:solidFill>
              <a:effectLst/>
              <a:latin typeface="ＭＳ ゴシック"/>
              <a:ea typeface="ＭＳ ゴシック"/>
              <a:cs typeface="+mn-cs"/>
            </a:rPr>
            <a:t>　公共施設整備基金：公用又は公共用に供する施設の整備（増改築を含む。）に係る資金に充てるもの</a:t>
          </a:r>
        </a:p>
        <a:p>
          <a:r>
            <a:rPr kumimoji="1" lang="ja-JP" altLang="en-US" sz="1200">
              <a:solidFill>
                <a:schemeClr val="dk1"/>
              </a:solidFill>
              <a:effectLst/>
              <a:latin typeface="ＭＳ ゴシック"/>
              <a:ea typeface="ＭＳ ゴシック"/>
              <a:cs typeface="+mn-cs"/>
            </a:rPr>
            <a:t>　清掃施設整備基金：清掃施設の建設及び修繕に係る資金に充てるもの</a:t>
          </a:r>
        </a:p>
        <a:p>
          <a:r>
            <a:rPr kumimoji="1" lang="ja-JP" altLang="en-US" sz="1200">
              <a:solidFill>
                <a:schemeClr val="dk1"/>
              </a:solidFill>
              <a:effectLst/>
              <a:latin typeface="ＭＳ ゴシック"/>
              <a:ea typeface="ＭＳ ゴシック"/>
              <a:cs typeface="+mn-cs"/>
            </a:rPr>
            <a:t>　都市計画事業基金：土地区画整理事業の資金に充てるもの</a:t>
          </a:r>
        </a:p>
        <a:p>
          <a:r>
            <a:rPr kumimoji="1" lang="ja-JP" altLang="en-US" sz="1200">
              <a:solidFill>
                <a:schemeClr val="dk1"/>
              </a:solidFill>
              <a:effectLst/>
              <a:latin typeface="ＭＳ ゴシック"/>
              <a:ea typeface="ＭＳ ゴシック"/>
              <a:cs typeface="+mn-cs"/>
            </a:rPr>
            <a:t>　緑化基金	　　　：みどりの保護、育成及び緑地確保等の緑化事業の推進を図るための資金に充てるもの</a:t>
          </a: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　</a:t>
          </a:r>
        </a:p>
        <a:p>
          <a:r>
            <a:rPr kumimoji="1" lang="ja-JP" altLang="en-US" sz="1200">
              <a:solidFill>
                <a:schemeClr val="dk1"/>
              </a:solidFill>
              <a:effectLst/>
              <a:latin typeface="ＭＳ ゴシック"/>
              <a:ea typeface="ＭＳ ゴシック"/>
              <a:cs typeface="+mn-cs"/>
            </a:rPr>
            <a:t>　都市計画事業基金：都市計画税を原資として、５千万円を取り崩し、３億５千円の積立を行ったことによる増。</a:t>
          </a:r>
        </a:p>
        <a:p>
          <a:r>
            <a:rPr kumimoji="1" lang="ja-JP" altLang="en-US" sz="1200">
              <a:solidFill>
                <a:schemeClr val="dk1"/>
              </a:solidFill>
              <a:effectLst/>
              <a:latin typeface="ＭＳ ゴシック"/>
              <a:ea typeface="ＭＳ ゴシック"/>
              <a:cs typeface="+mn-cs"/>
            </a:rPr>
            <a:t>　公共施設整備基金：今後の学校等の公共施設の建替えや、新図書館の新築に備え、２億56万円の積立を行ったことによる増。</a:t>
          </a:r>
        </a:p>
        <a:p>
          <a:r>
            <a:rPr kumimoji="1" lang="ja-JP" altLang="en-US" sz="1200">
              <a:solidFill>
                <a:schemeClr val="dk1"/>
              </a:solidFill>
              <a:effectLst/>
              <a:latin typeface="ＭＳ ゴシック"/>
              <a:ea typeface="ＭＳ ゴシック"/>
              <a:cs typeface="+mn-cs"/>
            </a:rPr>
            <a:t>　公共施設修繕基金：今後の学校等の公共施設の大規模改修に備え、４億７万３千円を積み立てたことによる増。</a:t>
          </a:r>
        </a:p>
        <a:p>
          <a:r>
            <a:rPr kumimoji="1" lang="ja-JP" altLang="en-US" sz="12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　公共施設修繕基金：積立目標額の設定にあたっては、貸借対照表における建物の減価償却累計額を必要となる公共施設の更新費用とし、</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このうち特定財源を控除した</a:t>
          </a:r>
          <a:r>
            <a:rPr kumimoji="1" lang="en-US" altLang="ja-JP" sz="1200">
              <a:solidFill>
                <a:schemeClr val="dk1"/>
              </a:solidFill>
              <a:effectLst/>
              <a:latin typeface="ＭＳ ゴシック"/>
              <a:ea typeface="ＭＳ ゴシック"/>
              <a:cs typeface="+mn-cs"/>
            </a:rPr>
            <a:t>20</a:t>
          </a:r>
          <a:r>
            <a:rPr kumimoji="1" lang="ja-JP" altLang="en-US" sz="1200">
              <a:solidFill>
                <a:schemeClr val="dk1"/>
              </a:solidFill>
              <a:effectLst/>
              <a:latin typeface="ＭＳ ゴシック"/>
              <a:ea typeface="ＭＳ ゴシック"/>
              <a:cs typeface="+mn-cs"/>
            </a:rPr>
            <a:t>％の額を一般財源（</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％）と基金（</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％）で負担することとする。令和３年度の建物</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減価償却累計額約202億円を今後必要になる更新費用として考え、20億円（約202億円</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％）を積立目標額とする。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公共施設整備基金：学校施設の改修費用は改築費用と同程度と考えられるため、公共施設修繕基金と同額の20億円を積立目標額とする。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清掃施設整備基金：多摩川衛生組合の炉の竣工時、建設費負担金は約９億円、その後公債費負担金として毎年度４億円がかかっていたこ</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とから、いずれ訪れる炉の更新に備え、</a:t>
          </a:r>
          <a:r>
            <a:rPr kumimoji="1" lang="en-US" altLang="ja-JP" sz="1200">
              <a:solidFill>
                <a:schemeClr val="dk1"/>
              </a:solidFill>
              <a:effectLst/>
              <a:latin typeface="ＭＳ ゴシック"/>
              <a:ea typeface="ＭＳ ゴシック"/>
              <a:cs typeface="+mn-cs"/>
            </a:rPr>
            <a:t>20</a:t>
          </a:r>
          <a:r>
            <a:rPr kumimoji="1" lang="ja-JP" altLang="en-US" sz="1200">
              <a:solidFill>
                <a:schemeClr val="dk1"/>
              </a:solidFill>
              <a:effectLst/>
              <a:latin typeface="ＭＳ ゴシック"/>
              <a:ea typeface="ＭＳ ゴシック"/>
              <a:cs typeface="+mn-cs"/>
            </a:rPr>
            <a:t>億円を積立目標額とする。</a:t>
          </a:r>
        </a:p>
        <a:p>
          <a:r>
            <a:rPr kumimoji="1" lang="ja-JP" altLang="en-US" sz="1200">
              <a:solidFill>
                <a:schemeClr val="dk1"/>
              </a:solidFill>
              <a:effectLst/>
              <a:latin typeface="ＭＳ ゴシック"/>
              <a:ea typeface="ＭＳ ゴシック"/>
              <a:cs typeface="+mn-cs"/>
            </a:rPr>
            <a:t>　都市計画事業基金：主に都市計画税を原資として積立を行うため、積立額が事業によって変わるものの、円滑な事業執行のため、積立に努める。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緑化基金　　　　：事業者の協力により、市が推進する緑のまちづくりに係る施策に活用される緑のまちづくり協力金を積み立て、緑地確保等</a:t>
          </a:r>
        </a:p>
        <a:p>
          <a:r>
            <a:rPr kumimoji="1" lang="ja-JP" altLang="en-US" sz="1200">
              <a:solidFill>
                <a:schemeClr val="dk1"/>
              </a:solidFill>
              <a:effectLst/>
              <a:latin typeface="ＭＳ ゴシック"/>
              <a:ea typeface="ＭＳ ゴシック"/>
              <a:cs typeface="+mn-cs"/>
            </a:rPr>
            <a:t>　　　　　　　　　　の財源として活用する。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令和５年度末残高は、279百万円の積み立てと302百万円の取崩しにより、2,228百万円、前年度比23百万円（△1.0％）減となった。市民一人あたりでは約２万７千円となり、標準財政規模の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％（令和５年度では約</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億６千万円）以上の残高の確保ができた。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将来を見据えた持続可能な行財政運営を行っていくため、今後の社会保障費の増加等による財源不足を勘案し、近年の財政調整基金の取崩実績を踏まえた積立目標額として常に</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億円を確保できている状態としている。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普通交付税の追加交付にあたり、臨時財政対策債償還基金費が設けられたため。</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令和５年度の普通交付税に追加交付された分については、令和６・７年度の普通交付税における基準財政需要額の臨時財政対策債償還費の一部についての繰り上げ交付に該当するため、それぞれの年度において、減債基金から繰り入れるものである。</a:t>
          </a:r>
        </a:p>
        <a:p>
          <a:r>
            <a:rPr kumimoji="1" lang="ja-JP" altLang="en-US" sz="1300">
              <a:solidFill>
                <a:schemeClr val="dk1"/>
              </a:solidFill>
              <a:effectLst/>
              <a:latin typeface="ＭＳ ゴシック"/>
              <a:ea typeface="ＭＳ ゴシック"/>
              <a:cs typeface="+mn-cs"/>
            </a:rPr>
            <a:t>　なお、公債費のピークはすでに過ぎたことから、減債基金の運用益以外の新たな積み立ては行わないものである。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4" t="s">
        <v>135</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4" x14ac:dyDescent="0.15">
      <c r="B2" s="3" t="s">
        <v>136</v>
      </c>
      <c r="C2" s="3"/>
      <c r="D2" s="10"/>
    </row>
    <row r="3" spans="1:119" ht="18.75" customHeight="1" x14ac:dyDescent="0.15">
      <c r="A3" s="2"/>
      <c r="B3" s="458" t="s">
        <v>137</v>
      </c>
      <c r="C3" s="459"/>
      <c r="D3" s="459"/>
      <c r="E3" s="460"/>
      <c r="F3" s="460"/>
      <c r="G3" s="460"/>
      <c r="H3" s="460"/>
      <c r="I3" s="460"/>
      <c r="J3" s="460"/>
      <c r="K3" s="460"/>
      <c r="L3" s="460" t="s">
        <v>142</v>
      </c>
      <c r="M3" s="460"/>
      <c r="N3" s="460"/>
      <c r="O3" s="460"/>
      <c r="P3" s="460"/>
      <c r="Q3" s="460"/>
      <c r="R3" s="467"/>
      <c r="S3" s="467"/>
      <c r="T3" s="467"/>
      <c r="U3" s="467"/>
      <c r="V3" s="468"/>
      <c r="W3" s="318" t="s">
        <v>144</v>
      </c>
      <c r="X3" s="319"/>
      <c r="Y3" s="319"/>
      <c r="Z3" s="319"/>
      <c r="AA3" s="319"/>
      <c r="AB3" s="459"/>
      <c r="AC3" s="467" t="s">
        <v>145</v>
      </c>
      <c r="AD3" s="319"/>
      <c r="AE3" s="319"/>
      <c r="AF3" s="319"/>
      <c r="AG3" s="319"/>
      <c r="AH3" s="319"/>
      <c r="AI3" s="319"/>
      <c r="AJ3" s="319"/>
      <c r="AK3" s="319"/>
      <c r="AL3" s="320"/>
      <c r="AM3" s="318" t="s">
        <v>147</v>
      </c>
      <c r="AN3" s="319"/>
      <c r="AO3" s="319"/>
      <c r="AP3" s="319"/>
      <c r="AQ3" s="319"/>
      <c r="AR3" s="319"/>
      <c r="AS3" s="319"/>
      <c r="AT3" s="319"/>
      <c r="AU3" s="319"/>
      <c r="AV3" s="319"/>
      <c r="AW3" s="319"/>
      <c r="AX3" s="320"/>
      <c r="AY3" s="315" t="s">
        <v>5</v>
      </c>
      <c r="AZ3" s="316"/>
      <c r="BA3" s="316"/>
      <c r="BB3" s="316"/>
      <c r="BC3" s="316"/>
      <c r="BD3" s="316"/>
      <c r="BE3" s="316"/>
      <c r="BF3" s="316"/>
      <c r="BG3" s="316"/>
      <c r="BH3" s="316"/>
      <c r="BI3" s="316"/>
      <c r="BJ3" s="316"/>
      <c r="BK3" s="316"/>
      <c r="BL3" s="316"/>
      <c r="BM3" s="317"/>
      <c r="BN3" s="318" t="s">
        <v>151</v>
      </c>
      <c r="BO3" s="319"/>
      <c r="BP3" s="319"/>
      <c r="BQ3" s="319"/>
      <c r="BR3" s="319"/>
      <c r="BS3" s="319"/>
      <c r="BT3" s="319"/>
      <c r="BU3" s="320"/>
      <c r="BV3" s="318" t="s">
        <v>15</v>
      </c>
      <c r="BW3" s="319"/>
      <c r="BX3" s="319"/>
      <c r="BY3" s="319"/>
      <c r="BZ3" s="319"/>
      <c r="CA3" s="319"/>
      <c r="CB3" s="319"/>
      <c r="CC3" s="320"/>
      <c r="CD3" s="315" t="s">
        <v>5</v>
      </c>
      <c r="CE3" s="316"/>
      <c r="CF3" s="316"/>
      <c r="CG3" s="316"/>
      <c r="CH3" s="316"/>
      <c r="CI3" s="316"/>
      <c r="CJ3" s="316"/>
      <c r="CK3" s="316"/>
      <c r="CL3" s="316"/>
      <c r="CM3" s="316"/>
      <c r="CN3" s="316"/>
      <c r="CO3" s="316"/>
      <c r="CP3" s="316"/>
      <c r="CQ3" s="316"/>
      <c r="CR3" s="316"/>
      <c r="CS3" s="317"/>
      <c r="CT3" s="318" t="s">
        <v>153</v>
      </c>
      <c r="CU3" s="319"/>
      <c r="CV3" s="319"/>
      <c r="CW3" s="319"/>
      <c r="CX3" s="319"/>
      <c r="CY3" s="319"/>
      <c r="CZ3" s="319"/>
      <c r="DA3" s="320"/>
      <c r="DB3" s="318" t="s">
        <v>155</v>
      </c>
      <c r="DC3" s="319"/>
      <c r="DD3" s="319"/>
      <c r="DE3" s="319"/>
      <c r="DF3" s="319"/>
      <c r="DG3" s="319"/>
      <c r="DH3" s="319"/>
      <c r="DI3" s="320"/>
    </row>
    <row r="4" spans="1:119" ht="18.75" customHeight="1" x14ac:dyDescent="0.15">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156</v>
      </c>
      <c r="AZ4" s="322"/>
      <c r="BA4" s="322"/>
      <c r="BB4" s="322"/>
      <c r="BC4" s="322"/>
      <c r="BD4" s="322"/>
      <c r="BE4" s="322"/>
      <c r="BF4" s="322"/>
      <c r="BG4" s="322"/>
      <c r="BH4" s="322"/>
      <c r="BI4" s="322"/>
      <c r="BJ4" s="322"/>
      <c r="BK4" s="322"/>
      <c r="BL4" s="322"/>
      <c r="BM4" s="323"/>
      <c r="BN4" s="324">
        <v>36422351</v>
      </c>
      <c r="BO4" s="325"/>
      <c r="BP4" s="325"/>
      <c r="BQ4" s="325"/>
      <c r="BR4" s="325"/>
      <c r="BS4" s="325"/>
      <c r="BT4" s="325"/>
      <c r="BU4" s="326"/>
      <c r="BV4" s="324">
        <v>37179103</v>
      </c>
      <c r="BW4" s="325"/>
      <c r="BX4" s="325"/>
      <c r="BY4" s="325"/>
      <c r="BZ4" s="325"/>
      <c r="CA4" s="325"/>
      <c r="CB4" s="325"/>
      <c r="CC4" s="326"/>
      <c r="CD4" s="327" t="s">
        <v>158</v>
      </c>
      <c r="CE4" s="328"/>
      <c r="CF4" s="328"/>
      <c r="CG4" s="328"/>
      <c r="CH4" s="328"/>
      <c r="CI4" s="328"/>
      <c r="CJ4" s="328"/>
      <c r="CK4" s="328"/>
      <c r="CL4" s="328"/>
      <c r="CM4" s="328"/>
      <c r="CN4" s="328"/>
      <c r="CO4" s="328"/>
      <c r="CP4" s="328"/>
      <c r="CQ4" s="328"/>
      <c r="CR4" s="328"/>
      <c r="CS4" s="329"/>
      <c r="CT4" s="330">
        <v>10.199999999999999</v>
      </c>
      <c r="CU4" s="331"/>
      <c r="CV4" s="331"/>
      <c r="CW4" s="331"/>
      <c r="CX4" s="331"/>
      <c r="CY4" s="331"/>
      <c r="CZ4" s="331"/>
      <c r="DA4" s="332"/>
      <c r="DB4" s="330">
        <v>11.8</v>
      </c>
      <c r="DC4" s="331"/>
      <c r="DD4" s="331"/>
      <c r="DE4" s="331"/>
      <c r="DF4" s="331"/>
      <c r="DG4" s="331"/>
      <c r="DH4" s="331"/>
      <c r="DI4" s="332"/>
    </row>
    <row r="5" spans="1:119" ht="18.75" customHeight="1" x14ac:dyDescent="0.15">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159</v>
      </c>
      <c r="AN5" s="334"/>
      <c r="AO5" s="334"/>
      <c r="AP5" s="334"/>
      <c r="AQ5" s="334"/>
      <c r="AR5" s="334"/>
      <c r="AS5" s="334"/>
      <c r="AT5" s="335"/>
      <c r="AU5" s="336" t="s">
        <v>74</v>
      </c>
      <c r="AV5" s="337"/>
      <c r="AW5" s="337"/>
      <c r="AX5" s="337"/>
      <c r="AY5" s="338" t="s">
        <v>148</v>
      </c>
      <c r="AZ5" s="339"/>
      <c r="BA5" s="339"/>
      <c r="BB5" s="339"/>
      <c r="BC5" s="339"/>
      <c r="BD5" s="339"/>
      <c r="BE5" s="339"/>
      <c r="BF5" s="339"/>
      <c r="BG5" s="339"/>
      <c r="BH5" s="339"/>
      <c r="BI5" s="339"/>
      <c r="BJ5" s="339"/>
      <c r="BK5" s="339"/>
      <c r="BL5" s="339"/>
      <c r="BM5" s="340"/>
      <c r="BN5" s="341">
        <v>34434964</v>
      </c>
      <c r="BO5" s="342"/>
      <c r="BP5" s="342"/>
      <c r="BQ5" s="342"/>
      <c r="BR5" s="342"/>
      <c r="BS5" s="342"/>
      <c r="BT5" s="342"/>
      <c r="BU5" s="343"/>
      <c r="BV5" s="341">
        <v>34955048</v>
      </c>
      <c r="BW5" s="342"/>
      <c r="BX5" s="342"/>
      <c r="BY5" s="342"/>
      <c r="BZ5" s="342"/>
      <c r="CA5" s="342"/>
      <c r="CB5" s="342"/>
      <c r="CC5" s="343"/>
      <c r="CD5" s="344" t="s">
        <v>161</v>
      </c>
      <c r="CE5" s="345"/>
      <c r="CF5" s="345"/>
      <c r="CG5" s="345"/>
      <c r="CH5" s="345"/>
      <c r="CI5" s="345"/>
      <c r="CJ5" s="345"/>
      <c r="CK5" s="345"/>
      <c r="CL5" s="345"/>
      <c r="CM5" s="345"/>
      <c r="CN5" s="345"/>
      <c r="CO5" s="345"/>
      <c r="CP5" s="345"/>
      <c r="CQ5" s="345"/>
      <c r="CR5" s="345"/>
      <c r="CS5" s="346"/>
      <c r="CT5" s="347">
        <v>87.3</v>
      </c>
      <c r="CU5" s="348"/>
      <c r="CV5" s="348"/>
      <c r="CW5" s="348"/>
      <c r="CX5" s="348"/>
      <c r="CY5" s="348"/>
      <c r="CZ5" s="348"/>
      <c r="DA5" s="349"/>
      <c r="DB5" s="347">
        <v>85.4</v>
      </c>
      <c r="DC5" s="348"/>
      <c r="DD5" s="348"/>
      <c r="DE5" s="348"/>
      <c r="DF5" s="348"/>
      <c r="DG5" s="348"/>
      <c r="DH5" s="348"/>
      <c r="DI5" s="349"/>
    </row>
    <row r="6" spans="1:119" ht="18.75" customHeight="1" x14ac:dyDescent="0.15">
      <c r="A6" s="2"/>
      <c r="B6" s="478" t="s">
        <v>162</v>
      </c>
      <c r="C6" s="479"/>
      <c r="D6" s="479"/>
      <c r="E6" s="480"/>
      <c r="F6" s="480"/>
      <c r="G6" s="480"/>
      <c r="H6" s="480"/>
      <c r="I6" s="480"/>
      <c r="J6" s="480"/>
      <c r="K6" s="480"/>
      <c r="L6" s="480" t="s">
        <v>165</v>
      </c>
      <c r="M6" s="480"/>
      <c r="N6" s="480"/>
      <c r="O6" s="480"/>
      <c r="P6" s="480"/>
      <c r="Q6" s="480"/>
      <c r="R6" s="484"/>
      <c r="S6" s="484"/>
      <c r="T6" s="484"/>
      <c r="U6" s="484"/>
      <c r="V6" s="485"/>
      <c r="W6" s="488" t="s">
        <v>168</v>
      </c>
      <c r="X6" s="489"/>
      <c r="Y6" s="489"/>
      <c r="Z6" s="489"/>
      <c r="AA6" s="489"/>
      <c r="AB6" s="479"/>
      <c r="AC6" s="492" t="s">
        <v>138</v>
      </c>
      <c r="AD6" s="493"/>
      <c r="AE6" s="493"/>
      <c r="AF6" s="493"/>
      <c r="AG6" s="493"/>
      <c r="AH6" s="493"/>
      <c r="AI6" s="493"/>
      <c r="AJ6" s="493"/>
      <c r="AK6" s="493"/>
      <c r="AL6" s="494"/>
      <c r="AM6" s="333" t="s">
        <v>79</v>
      </c>
      <c r="AN6" s="334"/>
      <c r="AO6" s="334"/>
      <c r="AP6" s="334"/>
      <c r="AQ6" s="334"/>
      <c r="AR6" s="334"/>
      <c r="AS6" s="334"/>
      <c r="AT6" s="335"/>
      <c r="AU6" s="336" t="s">
        <v>74</v>
      </c>
      <c r="AV6" s="337"/>
      <c r="AW6" s="337"/>
      <c r="AX6" s="337"/>
      <c r="AY6" s="338" t="s">
        <v>171</v>
      </c>
      <c r="AZ6" s="339"/>
      <c r="BA6" s="339"/>
      <c r="BB6" s="339"/>
      <c r="BC6" s="339"/>
      <c r="BD6" s="339"/>
      <c r="BE6" s="339"/>
      <c r="BF6" s="339"/>
      <c r="BG6" s="339"/>
      <c r="BH6" s="339"/>
      <c r="BI6" s="339"/>
      <c r="BJ6" s="339"/>
      <c r="BK6" s="339"/>
      <c r="BL6" s="339"/>
      <c r="BM6" s="340"/>
      <c r="BN6" s="341">
        <v>1987387</v>
      </c>
      <c r="BO6" s="342"/>
      <c r="BP6" s="342"/>
      <c r="BQ6" s="342"/>
      <c r="BR6" s="342"/>
      <c r="BS6" s="342"/>
      <c r="BT6" s="342"/>
      <c r="BU6" s="343"/>
      <c r="BV6" s="341">
        <v>2224055</v>
      </c>
      <c r="BW6" s="342"/>
      <c r="BX6" s="342"/>
      <c r="BY6" s="342"/>
      <c r="BZ6" s="342"/>
      <c r="CA6" s="342"/>
      <c r="CB6" s="342"/>
      <c r="CC6" s="343"/>
      <c r="CD6" s="344" t="s">
        <v>172</v>
      </c>
      <c r="CE6" s="345"/>
      <c r="CF6" s="345"/>
      <c r="CG6" s="345"/>
      <c r="CH6" s="345"/>
      <c r="CI6" s="345"/>
      <c r="CJ6" s="345"/>
      <c r="CK6" s="345"/>
      <c r="CL6" s="345"/>
      <c r="CM6" s="345"/>
      <c r="CN6" s="345"/>
      <c r="CO6" s="345"/>
      <c r="CP6" s="345"/>
      <c r="CQ6" s="345"/>
      <c r="CR6" s="345"/>
      <c r="CS6" s="346"/>
      <c r="CT6" s="350">
        <v>87.3</v>
      </c>
      <c r="CU6" s="351"/>
      <c r="CV6" s="351"/>
      <c r="CW6" s="351"/>
      <c r="CX6" s="351"/>
      <c r="CY6" s="351"/>
      <c r="CZ6" s="351"/>
      <c r="DA6" s="352"/>
      <c r="DB6" s="350">
        <v>86.9</v>
      </c>
      <c r="DC6" s="351"/>
      <c r="DD6" s="351"/>
      <c r="DE6" s="351"/>
      <c r="DF6" s="351"/>
      <c r="DG6" s="351"/>
      <c r="DH6" s="351"/>
      <c r="DI6" s="352"/>
    </row>
    <row r="7" spans="1:119" ht="18.75" customHeight="1" x14ac:dyDescent="0.15">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173</v>
      </c>
      <c r="AN7" s="334"/>
      <c r="AO7" s="334"/>
      <c r="AP7" s="334"/>
      <c r="AQ7" s="334"/>
      <c r="AR7" s="334"/>
      <c r="AS7" s="334"/>
      <c r="AT7" s="335"/>
      <c r="AU7" s="336" t="s">
        <v>175</v>
      </c>
      <c r="AV7" s="337"/>
      <c r="AW7" s="337"/>
      <c r="AX7" s="337"/>
      <c r="AY7" s="338" t="s">
        <v>176</v>
      </c>
      <c r="AZ7" s="339"/>
      <c r="BA7" s="339"/>
      <c r="BB7" s="339"/>
      <c r="BC7" s="339"/>
      <c r="BD7" s="339"/>
      <c r="BE7" s="339"/>
      <c r="BF7" s="339"/>
      <c r="BG7" s="339"/>
      <c r="BH7" s="339"/>
      <c r="BI7" s="339"/>
      <c r="BJ7" s="339"/>
      <c r="BK7" s="339"/>
      <c r="BL7" s="339"/>
      <c r="BM7" s="340"/>
      <c r="BN7" s="341">
        <v>201097</v>
      </c>
      <c r="BO7" s="342"/>
      <c r="BP7" s="342"/>
      <c r="BQ7" s="342"/>
      <c r="BR7" s="342"/>
      <c r="BS7" s="342"/>
      <c r="BT7" s="342"/>
      <c r="BU7" s="343"/>
      <c r="BV7" s="341">
        <v>176943</v>
      </c>
      <c r="BW7" s="342"/>
      <c r="BX7" s="342"/>
      <c r="BY7" s="342"/>
      <c r="BZ7" s="342"/>
      <c r="CA7" s="342"/>
      <c r="CB7" s="342"/>
      <c r="CC7" s="343"/>
      <c r="CD7" s="344" t="s">
        <v>177</v>
      </c>
      <c r="CE7" s="345"/>
      <c r="CF7" s="345"/>
      <c r="CG7" s="345"/>
      <c r="CH7" s="345"/>
      <c r="CI7" s="345"/>
      <c r="CJ7" s="345"/>
      <c r="CK7" s="345"/>
      <c r="CL7" s="345"/>
      <c r="CM7" s="345"/>
      <c r="CN7" s="345"/>
      <c r="CO7" s="345"/>
      <c r="CP7" s="345"/>
      <c r="CQ7" s="345"/>
      <c r="CR7" s="345"/>
      <c r="CS7" s="346"/>
      <c r="CT7" s="341">
        <v>17552109</v>
      </c>
      <c r="CU7" s="342"/>
      <c r="CV7" s="342"/>
      <c r="CW7" s="342"/>
      <c r="CX7" s="342"/>
      <c r="CY7" s="342"/>
      <c r="CZ7" s="342"/>
      <c r="DA7" s="343"/>
      <c r="DB7" s="341">
        <v>17295242</v>
      </c>
      <c r="DC7" s="342"/>
      <c r="DD7" s="342"/>
      <c r="DE7" s="342"/>
      <c r="DF7" s="342"/>
      <c r="DG7" s="342"/>
      <c r="DH7" s="342"/>
      <c r="DI7" s="343"/>
    </row>
    <row r="8" spans="1:119" ht="18.75" customHeight="1" x14ac:dyDescent="0.15">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178</v>
      </c>
      <c r="AN8" s="334"/>
      <c r="AO8" s="334"/>
      <c r="AP8" s="334"/>
      <c r="AQ8" s="334"/>
      <c r="AR8" s="334"/>
      <c r="AS8" s="334"/>
      <c r="AT8" s="335"/>
      <c r="AU8" s="336" t="s">
        <v>74</v>
      </c>
      <c r="AV8" s="337"/>
      <c r="AW8" s="337"/>
      <c r="AX8" s="337"/>
      <c r="AY8" s="338" t="s">
        <v>181</v>
      </c>
      <c r="AZ8" s="339"/>
      <c r="BA8" s="339"/>
      <c r="BB8" s="339"/>
      <c r="BC8" s="339"/>
      <c r="BD8" s="339"/>
      <c r="BE8" s="339"/>
      <c r="BF8" s="339"/>
      <c r="BG8" s="339"/>
      <c r="BH8" s="339"/>
      <c r="BI8" s="339"/>
      <c r="BJ8" s="339"/>
      <c r="BK8" s="339"/>
      <c r="BL8" s="339"/>
      <c r="BM8" s="340"/>
      <c r="BN8" s="341">
        <v>1786290</v>
      </c>
      <c r="BO8" s="342"/>
      <c r="BP8" s="342"/>
      <c r="BQ8" s="342"/>
      <c r="BR8" s="342"/>
      <c r="BS8" s="342"/>
      <c r="BT8" s="342"/>
      <c r="BU8" s="343"/>
      <c r="BV8" s="341">
        <v>2047112</v>
      </c>
      <c r="BW8" s="342"/>
      <c r="BX8" s="342"/>
      <c r="BY8" s="342"/>
      <c r="BZ8" s="342"/>
      <c r="CA8" s="342"/>
      <c r="CB8" s="342"/>
      <c r="CC8" s="343"/>
      <c r="CD8" s="344" t="s">
        <v>182</v>
      </c>
      <c r="CE8" s="345"/>
      <c r="CF8" s="345"/>
      <c r="CG8" s="345"/>
      <c r="CH8" s="345"/>
      <c r="CI8" s="345"/>
      <c r="CJ8" s="345"/>
      <c r="CK8" s="345"/>
      <c r="CL8" s="345"/>
      <c r="CM8" s="345"/>
      <c r="CN8" s="345"/>
      <c r="CO8" s="345"/>
      <c r="CP8" s="345"/>
      <c r="CQ8" s="345"/>
      <c r="CR8" s="345"/>
      <c r="CS8" s="346"/>
      <c r="CT8" s="353">
        <v>0.82</v>
      </c>
      <c r="CU8" s="354"/>
      <c r="CV8" s="354"/>
      <c r="CW8" s="354"/>
      <c r="CX8" s="354"/>
      <c r="CY8" s="354"/>
      <c r="CZ8" s="354"/>
      <c r="DA8" s="355"/>
      <c r="DB8" s="353">
        <v>0.84</v>
      </c>
      <c r="DC8" s="354"/>
      <c r="DD8" s="354"/>
      <c r="DE8" s="354"/>
      <c r="DF8" s="354"/>
      <c r="DG8" s="354"/>
      <c r="DH8" s="354"/>
      <c r="DI8" s="355"/>
    </row>
    <row r="9" spans="1:119" ht="18.75" customHeight="1" x14ac:dyDescent="0.15">
      <c r="A9" s="2"/>
      <c r="B9" s="315" t="s">
        <v>18</v>
      </c>
      <c r="C9" s="316"/>
      <c r="D9" s="316"/>
      <c r="E9" s="316"/>
      <c r="F9" s="316"/>
      <c r="G9" s="316"/>
      <c r="H9" s="316"/>
      <c r="I9" s="316"/>
      <c r="J9" s="316"/>
      <c r="K9" s="413"/>
      <c r="L9" s="356" t="s">
        <v>14</v>
      </c>
      <c r="M9" s="357"/>
      <c r="N9" s="357"/>
      <c r="O9" s="357"/>
      <c r="P9" s="357"/>
      <c r="Q9" s="358"/>
      <c r="R9" s="359">
        <v>84772</v>
      </c>
      <c r="S9" s="360"/>
      <c r="T9" s="360"/>
      <c r="U9" s="360"/>
      <c r="V9" s="361"/>
      <c r="W9" s="318" t="s">
        <v>184</v>
      </c>
      <c r="X9" s="319"/>
      <c r="Y9" s="319"/>
      <c r="Z9" s="319"/>
      <c r="AA9" s="319"/>
      <c r="AB9" s="319"/>
      <c r="AC9" s="319"/>
      <c r="AD9" s="319"/>
      <c r="AE9" s="319"/>
      <c r="AF9" s="319"/>
      <c r="AG9" s="319"/>
      <c r="AH9" s="319"/>
      <c r="AI9" s="319"/>
      <c r="AJ9" s="319"/>
      <c r="AK9" s="319"/>
      <c r="AL9" s="320"/>
      <c r="AM9" s="333" t="s">
        <v>185</v>
      </c>
      <c r="AN9" s="334"/>
      <c r="AO9" s="334"/>
      <c r="AP9" s="334"/>
      <c r="AQ9" s="334"/>
      <c r="AR9" s="334"/>
      <c r="AS9" s="334"/>
      <c r="AT9" s="335"/>
      <c r="AU9" s="336" t="s">
        <v>74</v>
      </c>
      <c r="AV9" s="337"/>
      <c r="AW9" s="337"/>
      <c r="AX9" s="337"/>
      <c r="AY9" s="338" t="s">
        <v>75</v>
      </c>
      <c r="AZ9" s="339"/>
      <c r="BA9" s="339"/>
      <c r="BB9" s="339"/>
      <c r="BC9" s="339"/>
      <c r="BD9" s="339"/>
      <c r="BE9" s="339"/>
      <c r="BF9" s="339"/>
      <c r="BG9" s="339"/>
      <c r="BH9" s="339"/>
      <c r="BI9" s="339"/>
      <c r="BJ9" s="339"/>
      <c r="BK9" s="339"/>
      <c r="BL9" s="339"/>
      <c r="BM9" s="340"/>
      <c r="BN9" s="341">
        <v>-260822</v>
      </c>
      <c r="BO9" s="342"/>
      <c r="BP9" s="342"/>
      <c r="BQ9" s="342"/>
      <c r="BR9" s="342"/>
      <c r="BS9" s="342"/>
      <c r="BT9" s="342"/>
      <c r="BU9" s="343"/>
      <c r="BV9" s="341">
        <v>-260860</v>
      </c>
      <c r="BW9" s="342"/>
      <c r="BX9" s="342"/>
      <c r="BY9" s="342"/>
      <c r="BZ9" s="342"/>
      <c r="CA9" s="342"/>
      <c r="CB9" s="342"/>
      <c r="CC9" s="343"/>
      <c r="CD9" s="344" t="s">
        <v>72</v>
      </c>
      <c r="CE9" s="345"/>
      <c r="CF9" s="345"/>
      <c r="CG9" s="345"/>
      <c r="CH9" s="345"/>
      <c r="CI9" s="345"/>
      <c r="CJ9" s="345"/>
      <c r="CK9" s="345"/>
      <c r="CL9" s="345"/>
      <c r="CM9" s="345"/>
      <c r="CN9" s="345"/>
      <c r="CO9" s="345"/>
      <c r="CP9" s="345"/>
      <c r="CQ9" s="345"/>
      <c r="CR9" s="345"/>
      <c r="CS9" s="346"/>
      <c r="CT9" s="347">
        <v>6.7</v>
      </c>
      <c r="CU9" s="348"/>
      <c r="CV9" s="348"/>
      <c r="CW9" s="348"/>
      <c r="CX9" s="348"/>
      <c r="CY9" s="348"/>
      <c r="CZ9" s="348"/>
      <c r="DA9" s="349"/>
      <c r="DB9" s="347">
        <v>7.2</v>
      </c>
      <c r="DC9" s="348"/>
      <c r="DD9" s="348"/>
      <c r="DE9" s="348"/>
      <c r="DF9" s="348"/>
      <c r="DG9" s="348"/>
      <c r="DH9" s="348"/>
      <c r="DI9" s="349"/>
    </row>
    <row r="10" spans="1:119" ht="18.75" customHeight="1" x14ac:dyDescent="0.15">
      <c r="A10" s="2"/>
      <c r="B10" s="315"/>
      <c r="C10" s="316"/>
      <c r="D10" s="316"/>
      <c r="E10" s="316"/>
      <c r="F10" s="316"/>
      <c r="G10" s="316"/>
      <c r="H10" s="316"/>
      <c r="I10" s="316"/>
      <c r="J10" s="316"/>
      <c r="K10" s="413"/>
      <c r="L10" s="362" t="s">
        <v>167</v>
      </c>
      <c r="M10" s="334"/>
      <c r="N10" s="334"/>
      <c r="O10" s="334"/>
      <c r="P10" s="334"/>
      <c r="Q10" s="335"/>
      <c r="R10" s="363">
        <v>80249</v>
      </c>
      <c r="S10" s="364"/>
      <c r="T10" s="364"/>
      <c r="U10" s="364"/>
      <c r="V10" s="365"/>
      <c r="W10" s="473"/>
      <c r="X10" s="452"/>
      <c r="Y10" s="452"/>
      <c r="Z10" s="452"/>
      <c r="AA10" s="452"/>
      <c r="AB10" s="452"/>
      <c r="AC10" s="452"/>
      <c r="AD10" s="452"/>
      <c r="AE10" s="452"/>
      <c r="AF10" s="452"/>
      <c r="AG10" s="452"/>
      <c r="AH10" s="452"/>
      <c r="AI10" s="452"/>
      <c r="AJ10" s="452"/>
      <c r="AK10" s="452"/>
      <c r="AL10" s="476"/>
      <c r="AM10" s="333" t="s">
        <v>187</v>
      </c>
      <c r="AN10" s="334"/>
      <c r="AO10" s="334"/>
      <c r="AP10" s="334"/>
      <c r="AQ10" s="334"/>
      <c r="AR10" s="334"/>
      <c r="AS10" s="334"/>
      <c r="AT10" s="335"/>
      <c r="AU10" s="336" t="s">
        <v>74</v>
      </c>
      <c r="AV10" s="337"/>
      <c r="AW10" s="337"/>
      <c r="AX10" s="337"/>
      <c r="AY10" s="338" t="s">
        <v>189</v>
      </c>
      <c r="AZ10" s="339"/>
      <c r="BA10" s="339"/>
      <c r="BB10" s="339"/>
      <c r="BC10" s="339"/>
      <c r="BD10" s="339"/>
      <c r="BE10" s="339"/>
      <c r="BF10" s="339"/>
      <c r="BG10" s="339"/>
      <c r="BH10" s="339"/>
      <c r="BI10" s="339"/>
      <c r="BJ10" s="339"/>
      <c r="BK10" s="339"/>
      <c r="BL10" s="339"/>
      <c r="BM10" s="340"/>
      <c r="BN10" s="341">
        <v>279203</v>
      </c>
      <c r="BO10" s="342"/>
      <c r="BP10" s="342"/>
      <c r="BQ10" s="342"/>
      <c r="BR10" s="342"/>
      <c r="BS10" s="342"/>
      <c r="BT10" s="342"/>
      <c r="BU10" s="343"/>
      <c r="BV10" s="341">
        <v>648984</v>
      </c>
      <c r="BW10" s="342"/>
      <c r="BX10" s="342"/>
      <c r="BY10" s="342"/>
      <c r="BZ10" s="342"/>
      <c r="CA10" s="342"/>
      <c r="CB10" s="342"/>
      <c r="CC10" s="343"/>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5"/>
      <c r="C11" s="316"/>
      <c r="D11" s="316"/>
      <c r="E11" s="316"/>
      <c r="F11" s="316"/>
      <c r="G11" s="316"/>
      <c r="H11" s="316"/>
      <c r="I11" s="316"/>
      <c r="J11" s="316"/>
      <c r="K11" s="413"/>
      <c r="L11" s="366" t="s">
        <v>193</v>
      </c>
      <c r="M11" s="367"/>
      <c r="N11" s="367"/>
      <c r="O11" s="367"/>
      <c r="P11" s="367"/>
      <c r="Q11" s="368"/>
      <c r="R11" s="369" t="s">
        <v>67</v>
      </c>
      <c r="S11" s="370"/>
      <c r="T11" s="370"/>
      <c r="U11" s="370"/>
      <c r="V11" s="371"/>
      <c r="W11" s="473"/>
      <c r="X11" s="452"/>
      <c r="Y11" s="452"/>
      <c r="Z11" s="452"/>
      <c r="AA11" s="452"/>
      <c r="AB11" s="452"/>
      <c r="AC11" s="452"/>
      <c r="AD11" s="452"/>
      <c r="AE11" s="452"/>
      <c r="AF11" s="452"/>
      <c r="AG11" s="452"/>
      <c r="AH11" s="452"/>
      <c r="AI11" s="452"/>
      <c r="AJ11" s="452"/>
      <c r="AK11" s="452"/>
      <c r="AL11" s="476"/>
      <c r="AM11" s="333" t="s">
        <v>68</v>
      </c>
      <c r="AN11" s="334"/>
      <c r="AO11" s="334"/>
      <c r="AP11" s="334"/>
      <c r="AQ11" s="334"/>
      <c r="AR11" s="334"/>
      <c r="AS11" s="334"/>
      <c r="AT11" s="335"/>
      <c r="AU11" s="336" t="s">
        <v>74</v>
      </c>
      <c r="AV11" s="337"/>
      <c r="AW11" s="337"/>
      <c r="AX11" s="337"/>
      <c r="AY11" s="338" t="s">
        <v>194</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146</v>
      </c>
      <c r="CE11" s="345"/>
      <c r="CF11" s="345"/>
      <c r="CG11" s="345"/>
      <c r="CH11" s="345"/>
      <c r="CI11" s="345"/>
      <c r="CJ11" s="345"/>
      <c r="CK11" s="345"/>
      <c r="CL11" s="345"/>
      <c r="CM11" s="345"/>
      <c r="CN11" s="345"/>
      <c r="CO11" s="345"/>
      <c r="CP11" s="345"/>
      <c r="CQ11" s="345"/>
      <c r="CR11" s="345"/>
      <c r="CS11" s="346"/>
      <c r="CT11" s="353" t="s">
        <v>197</v>
      </c>
      <c r="CU11" s="354"/>
      <c r="CV11" s="354"/>
      <c r="CW11" s="354"/>
      <c r="CX11" s="354"/>
      <c r="CY11" s="354"/>
      <c r="CZ11" s="354"/>
      <c r="DA11" s="355"/>
      <c r="DB11" s="353" t="s">
        <v>197</v>
      </c>
      <c r="DC11" s="354"/>
      <c r="DD11" s="354"/>
      <c r="DE11" s="354"/>
      <c r="DF11" s="354"/>
      <c r="DG11" s="354"/>
      <c r="DH11" s="354"/>
      <c r="DI11" s="355"/>
    </row>
    <row r="12" spans="1:119" ht="18.75" customHeight="1" x14ac:dyDescent="0.15">
      <c r="A12" s="2"/>
      <c r="B12" s="500" t="s">
        <v>199</v>
      </c>
      <c r="C12" s="501"/>
      <c r="D12" s="501"/>
      <c r="E12" s="501"/>
      <c r="F12" s="501"/>
      <c r="G12" s="501"/>
      <c r="H12" s="501"/>
      <c r="I12" s="501"/>
      <c r="J12" s="501"/>
      <c r="K12" s="502"/>
      <c r="L12" s="372" t="s">
        <v>200</v>
      </c>
      <c r="M12" s="373"/>
      <c r="N12" s="373"/>
      <c r="O12" s="373"/>
      <c r="P12" s="373"/>
      <c r="Q12" s="374"/>
      <c r="R12" s="375">
        <v>82102</v>
      </c>
      <c r="S12" s="376"/>
      <c r="T12" s="376"/>
      <c r="U12" s="376"/>
      <c r="V12" s="377"/>
      <c r="W12" s="378" t="s">
        <v>5</v>
      </c>
      <c r="X12" s="337"/>
      <c r="Y12" s="337"/>
      <c r="Z12" s="337"/>
      <c r="AA12" s="337"/>
      <c r="AB12" s="379"/>
      <c r="AC12" s="380" t="s">
        <v>115</v>
      </c>
      <c r="AD12" s="381"/>
      <c r="AE12" s="381"/>
      <c r="AF12" s="381"/>
      <c r="AG12" s="382"/>
      <c r="AH12" s="380" t="s">
        <v>202</v>
      </c>
      <c r="AI12" s="381"/>
      <c r="AJ12" s="381"/>
      <c r="AK12" s="381"/>
      <c r="AL12" s="383"/>
      <c r="AM12" s="333" t="s">
        <v>203</v>
      </c>
      <c r="AN12" s="334"/>
      <c r="AO12" s="334"/>
      <c r="AP12" s="334"/>
      <c r="AQ12" s="334"/>
      <c r="AR12" s="334"/>
      <c r="AS12" s="334"/>
      <c r="AT12" s="335"/>
      <c r="AU12" s="336" t="s">
        <v>74</v>
      </c>
      <c r="AV12" s="337"/>
      <c r="AW12" s="337"/>
      <c r="AX12" s="337"/>
      <c r="AY12" s="338" t="s">
        <v>206</v>
      </c>
      <c r="AZ12" s="339"/>
      <c r="BA12" s="339"/>
      <c r="BB12" s="339"/>
      <c r="BC12" s="339"/>
      <c r="BD12" s="339"/>
      <c r="BE12" s="339"/>
      <c r="BF12" s="339"/>
      <c r="BG12" s="339"/>
      <c r="BH12" s="339"/>
      <c r="BI12" s="339"/>
      <c r="BJ12" s="339"/>
      <c r="BK12" s="339"/>
      <c r="BL12" s="339"/>
      <c r="BM12" s="340"/>
      <c r="BN12" s="341">
        <v>302342</v>
      </c>
      <c r="BO12" s="342"/>
      <c r="BP12" s="342"/>
      <c r="BQ12" s="342"/>
      <c r="BR12" s="342"/>
      <c r="BS12" s="342"/>
      <c r="BT12" s="342"/>
      <c r="BU12" s="343"/>
      <c r="BV12" s="341">
        <v>403021</v>
      </c>
      <c r="BW12" s="342"/>
      <c r="BX12" s="342"/>
      <c r="BY12" s="342"/>
      <c r="BZ12" s="342"/>
      <c r="CA12" s="342"/>
      <c r="CB12" s="342"/>
      <c r="CC12" s="343"/>
      <c r="CD12" s="344" t="s">
        <v>207</v>
      </c>
      <c r="CE12" s="345"/>
      <c r="CF12" s="345"/>
      <c r="CG12" s="345"/>
      <c r="CH12" s="345"/>
      <c r="CI12" s="345"/>
      <c r="CJ12" s="345"/>
      <c r="CK12" s="345"/>
      <c r="CL12" s="345"/>
      <c r="CM12" s="345"/>
      <c r="CN12" s="345"/>
      <c r="CO12" s="345"/>
      <c r="CP12" s="345"/>
      <c r="CQ12" s="345"/>
      <c r="CR12" s="345"/>
      <c r="CS12" s="346"/>
      <c r="CT12" s="353" t="s">
        <v>197</v>
      </c>
      <c r="CU12" s="354"/>
      <c r="CV12" s="354"/>
      <c r="CW12" s="354"/>
      <c r="CX12" s="354"/>
      <c r="CY12" s="354"/>
      <c r="CZ12" s="354"/>
      <c r="DA12" s="355"/>
      <c r="DB12" s="353" t="s">
        <v>197</v>
      </c>
      <c r="DC12" s="354"/>
      <c r="DD12" s="354"/>
      <c r="DE12" s="354"/>
      <c r="DF12" s="354"/>
      <c r="DG12" s="354"/>
      <c r="DH12" s="354"/>
      <c r="DI12" s="355"/>
    </row>
    <row r="13" spans="1:119" ht="18.75" customHeight="1" x14ac:dyDescent="0.15">
      <c r="A13" s="2"/>
      <c r="B13" s="503"/>
      <c r="C13" s="504"/>
      <c r="D13" s="504"/>
      <c r="E13" s="504"/>
      <c r="F13" s="504"/>
      <c r="G13" s="504"/>
      <c r="H13" s="504"/>
      <c r="I13" s="504"/>
      <c r="J13" s="504"/>
      <c r="K13" s="505"/>
      <c r="L13" s="14"/>
      <c r="M13" s="384" t="s">
        <v>209</v>
      </c>
      <c r="N13" s="385"/>
      <c r="O13" s="385"/>
      <c r="P13" s="385"/>
      <c r="Q13" s="386"/>
      <c r="R13" s="387">
        <v>80610</v>
      </c>
      <c r="S13" s="388"/>
      <c r="T13" s="388"/>
      <c r="U13" s="388"/>
      <c r="V13" s="389"/>
      <c r="W13" s="488" t="s">
        <v>210</v>
      </c>
      <c r="X13" s="489"/>
      <c r="Y13" s="489"/>
      <c r="Z13" s="489"/>
      <c r="AA13" s="489"/>
      <c r="AB13" s="479"/>
      <c r="AC13" s="363">
        <v>296</v>
      </c>
      <c r="AD13" s="364"/>
      <c r="AE13" s="364"/>
      <c r="AF13" s="364"/>
      <c r="AG13" s="390"/>
      <c r="AH13" s="363">
        <v>327</v>
      </c>
      <c r="AI13" s="364"/>
      <c r="AJ13" s="364"/>
      <c r="AK13" s="364"/>
      <c r="AL13" s="365"/>
      <c r="AM13" s="333" t="s">
        <v>212</v>
      </c>
      <c r="AN13" s="334"/>
      <c r="AO13" s="334"/>
      <c r="AP13" s="334"/>
      <c r="AQ13" s="334"/>
      <c r="AR13" s="334"/>
      <c r="AS13" s="334"/>
      <c r="AT13" s="335"/>
      <c r="AU13" s="336" t="s">
        <v>175</v>
      </c>
      <c r="AV13" s="337"/>
      <c r="AW13" s="337"/>
      <c r="AX13" s="337"/>
      <c r="AY13" s="338" t="s">
        <v>214</v>
      </c>
      <c r="AZ13" s="339"/>
      <c r="BA13" s="339"/>
      <c r="BB13" s="339"/>
      <c r="BC13" s="339"/>
      <c r="BD13" s="339"/>
      <c r="BE13" s="339"/>
      <c r="BF13" s="339"/>
      <c r="BG13" s="339"/>
      <c r="BH13" s="339"/>
      <c r="BI13" s="339"/>
      <c r="BJ13" s="339"/>
      <c r="BK13" s="339"/>
      <c r="BL13" s="339"/>
      <c r="BM13" s="340"/>
      <c r="BN13" s="341">
        <v>-283961</v>
      </c>
      <c r="BO13" s="342"/>
      <c r="BP13" s="342"/>
      <c r="BQ13" s="342"/>
      <c r="BR13" s="342"/>
      <c r="BS13" s="342"/>
      <c r="BT13" s="342"/>
      <c r="BU13" s="343"/>
      <c r="BV13" s="341">
        <v>-14897</v>
      </c>
      <c r="BW13" s="342"/>
      <c r="BX13" s="342"/>
      <c r="BY13" s="342"/>
      <c r="BZ13" s="342"/>
      <c r="CA13" s="342"/>
      <c r="CB13" s="342"/>
      <c r="CC13" s="343"/>
      <c r="CD13" s="344" t="s">
        <v>215</v>
      </c>
      <c r="CE13" s="345"/>
      <c r="CF13" s="345"/>
      <c r="CG13" s="345"/>
      <c r="CH13" s="345"/>
      <c r="CI13" s="345"/>
      <c r="CJ13" s="345"/>
      <c r="CK13" s="345"/>
      <c r="CL13" s="345"/>
      <c r="CM13" s="345"/>
      <c r="CN13" s="345"/>
      <c r="CO13" s="345"/>
      <c r="CP13" s="345"/>
      <c r="CQ13" s="345"/>
      <c r="CR13" s="345"/>
      <c r="CS13" s="346"/>
      <c r="CT13" s="347">
        <v>0.9</v>
      </c>
      <c r="CU13" s="348"/>
      <c r="CV13" s="348"/>
      <c r="CW13" s="348"/>
      <c r="CX13" s="348"/>
      <c r="CY13" s="348"/>
      <c r="CZ13" s="348"/>
      <c r="DA13" s="349"/>
      <c r="DB13" s="347">
        <v>1.1000000000000001</v>
      </c>
      <c r="DC13" s="348"/>
      <c r="DD13" s="348"/>
      <c r="DE13" s="348"/>
      <c r="DF13" s="348"/>
      <c r="DG13" s="348"/>
      <c r="DH13" s="348"/>
      <c r="DI13" s="349"/>
    </row>
    <row r="14" spans="1:119" ht="18.75" customHeight="1" x14ac:dyDescent="0.15">
      <c r="A14" s="2"/>
      <c r="B14" s="503"/>
      <c r="C14" s="504"/>
      <c r="D14" s="504"/>
      <c r="E14" s="504"/>
      <c r="F14" s="504"/>
      <c r="G14" s="504"/>
      <c r="H14" s="504"/>
      <c r="I14" s="504"/>
      <c r="J14" s="504"/>
      <c r="K14" s="505"/>
      <c r="L14" s="391" t="s">
        <v>216</v>
      </c>
      <c r="M14" s="392"/>
      <c r="N14" s="392"/>
      <c r="O14" s="392"/>
      <c r="P14" s="392"/>
      <c r="Q14" s="393"/>
      <c r="R14" s="387">
        <v>82749</v>
      </c>
      <c r="S14" s="388"/>
      <c r="T14" s="388"/>
      <c r="U14" s="388"/>
      <c r="V14" s="389"/>
      <c r="W14" s="474"/>
      <c r="X14" s="475"/>
      <c r="Y14" s="475"/>
      <c r="Z14" s="475"/>
      <c r="AA14" s="475"/>
      <c r="AB14" s="465"/>
      <c r="AC14" s="394">
        <v>0.8</v>
      </c>
      <c r="AD14" s="395"/>
      <c r="AE14" s="395"/>
      <c r="AF14" s="395"/>
      <c r="AG14" s="396"/>
      <c r="AH14" s="394">
        <v>1</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220</v>
      </c>
      <c r="CE14" s="399"/>
      <c r="CF14" s="399"/>
      <c r="CG14" s="399"/>
      <c r="CH14" s="399"/>
      <c r="CI14" s="399"/>
      <c r="CJ14" s="399"/>
      <c r="CK14" s="399"/>
      <c r="CL14" s="399"/>
      <c r="CM14" s="399"/>
      <c r="CN14" s="399"/>
      <c r="CO14" s="399"/>
      <c r="CP14" s="399"/>
      <c r="CQ14" s="399"/>
      <c r="CR14" s="399"/>
      <c r="CS14" s="400"/>
      <c r="CT14" s="401" t="s">
        <v>197</v>
      </c>
      <c r="CU14" s="402"/>
      <c r="CV14" s="402"/>
      <c r="CW14" s="402"/>
      <c r="CX14" s="402"/>
      <c r="CY14" s="402"/>
      <c r="CZ14" s="402"/>
      <c r="DA14" s="403"/>
      <c r="DB14" s="401" t="s">
        <v>197</v>
      </c>
      <c r="DC14" s="402"/>
      <c r="DD14" s="402"/>
      <c r="DE14" s="402"/>
      <c r="DF14" s="402"/>
      <c r="DG14" s="402"/>
      <c r="DH14" s="402"/>
      <c r="DI14" s="403"/>
    </row>
    <row r="15" spans="1:119" ht="18.75" customHeight="1" x14ac:dyDescent="0.15">
      <c r="A15" s="2"/>
      <c r="B15" s="503"/>
      <c r="C15" s="504"/>
      <c r="D15" s="504"/>
      <c r="E15" s="504"/>
      <c r="F15" s="504"/>
      <c r="G15" s="504"/>
      <c r="H15" s="504"/>
      <c r="I15" s="504"/>
      <c r="J15" s="504"/>
      <c r="K15" s="505"/>
      <c r="L15" s="14"/>
      <c r="M15" s="384" t="s">
        <v>209</v>
      </c>
      <c r="N15" s="385"/>
      <c r="O15" s="385"/>
      <c r="P15" s="385"/>
      <c r="Q15" s="386"/>
      <c r="R15" s="387">
        <v>81387</v>
      </c>
      <c r="S15" s="388"/>
      <c r="T15" s="388"/>
      <c r="U15" s="388"/>
      <c r="V15" s="389"/>
      <c r="W15" s="488" t="s">
        <v>7</v>
      </c>
      <c r="X15" s="489"/>
      <c r="Y15" s="489"/>
      <c r="Z15" s="489"/>
      <c r="AA15" s="489"/>
      <c r="AB15" s="479"/>
      <c r="AC15" s="363">
        <v>5045</v>
      </c>
      <c r="AD15" s="364"/>
      <c r="AE15" s="364"/>
      <c r="AF15" s="364"/>
      <c r="AG15" s="390"/>
      <c r="AH15" s="363">
        <v>5094</v>
      </c>
      <c r="AI15" s="364"/>
      <c r="AJ15" s="364"/>
      <c r="AK15" s="364"/>
      <c r="AL15" s="365"/>
      <c r="AM15" s="333"/>
      <c r="AN15" s="334"/>
      <c r="AO15" s="334"/>
      <c r="AP15" s="334"/>
      <c r="AQ15" s="334"/>
      <c r="AR15" s="334"/>
      <c r="AS15" s="334"/>
      <c r="AT15" s="335"/>
      <c r="AU15" s="336"/>
      <c r="AV15" s="337"/>
      <c r="AW15" s="337"/>
      <c r="AX15" s="337"/>
      <c r="AY15" s="321" t="s">
        <v>222</v>
      </c>
      <c r="AZ15" s="322"/>
      <c r="BA15" s="322"/>
      <c r="BB15" s="322"/>
      <c r="BC15" s="322"/>
      <c r="BD15" s="322"/>
      <c r="BE15" s="322"/>
      <c r="BF15" s="322"/>
      <c r="BG15" s="322"/>
      <c r="BH15" s="322"/>
      <c r="BI15" s="322"/>
      <c r="BJ15" s="322"/>
      <c r="BK15" s="322"/>
      <c r="BL15" s="322"/>
      <c r="BM15" s="323"/>
      <c r="BN15" s="324">
        <v>11549616</v>
      </c>
      <c r="BO15" s="325"/>
      <c r="BP15" s="325"/>
      <c r="BQ15" s="325"/>
      <c r="BR15" s="325"/>
      <c r="BS15" s="325"/>
      <c r="BT15" s="325"/>
      <c r="BU15" s="326"/>
      <c r="BV15" s="324">
        <v>11198565</v>
      </c>
      <c r="BW15" s="325"/>
      <c r="BX15" s="325"/>
      <c r="BY15" s="325"/>
      <c r="BZ15" s="325"/>
      <c r="CA15" s="325"/>
      <c r="CB15" s="325"/>
      <c r="CC15" s="326"/>
      <c r="CD15" s="327" t="s">
        <v>208</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15">
      <c r="A16" s="2"/>
      <c r="B16" s="503"/>
      <c r="C16" s="504"/>
      <c r="D16" s="504"/>
      <c r="E16" s="504"/>
      <c r="F16" s="504"/>
      <c r="G16" s="504"/>
      <c r="H16" s="504"/>
      <c r="I16" s="504"/>
      <c r="J16" s="504"/>
      <c r="K16" s="505"/>
      <c r="L16" s="391" t="s">
        <v>224</v>
      </c>
      <c r="M16" s="404"/>
      <c r="N16" s="404"/>
      <c r="O16" s="404"/>
      <c r="P16" s="404"/>
      <c r="Q16" s="405"/>
      <c r="R16" s="406" t="s">
        <v>225</v>
      </c>
      <c r="S16" s="407"/>
      <c r="T16" s="407"/>
      <c r="U16" s="407"/>
      <c r="V16" s="408"/>
      <c r="W16" s="474"/>
      <c r="X16" s="475"/>
      <c r="Y16" s="475"/>
      <c r="Z16" s="475"/>
      <c r="AA16" s="475"/>
      <c r="AB16" s="465"/>
      <c r="AC16" s="394">
        <v>13.6</v>
      </c>
      <c r="AD16" s="395"/>
      <c r="AE16" s="395"/>
      <c r="AF16" s="395"/>
      <c r="AG16" s="396"/>
      <c r="AH16" s="394">
        <v>15.4</v>
      </c>
      <c r="AI16" s="395"/>
      <c r="AJ16" s="395"/>
      <c r="AK16" s="395"/>
      <c r="AL16" s="397"/>
      <c r="AM16" s="333"/>
      <c r="AN16" s="334"/>
      <c r="AO16" s="334"/>
      <c r="AP16" s="334"/>
      <c r="AQ16" s="334"/>
      <c r="AR16" s="334"/>
      <c r="AS16" s="334"/>
      <c r="AT16" s="335"/>
      <c r="AU16" s="336"/>
      <c r="AV16" s="337"/>
      <c r="AW16" s="337"/>
      <c r="AX16" s="337"/>
      <c r="AY16" s="338" t="s">
        <v>113</v>
      </c>
      <c r="AZ16" s="339"/>
      <c r="BA16" s="339"/>
      <c r="BB16" s="339"/>
      <c r="BC16" s="339"/>
      <c r="BD16" s="339"/>
      <c r="BE16" s="339"/>
      <c r="BF16" s="339"/>
      <c r="BG16" s="339"/>
      <c r="BH16" s="339"/>
      <c r="BI16" s="339"/>
      <c r="BJ16" s="339"/>
      <c r="BK16" s="339"/>
      <c r="BL16" s="339"/>
      <c r="BM16" s="340"/>
      <c r="BN16" s="341">
        <v>14145902</v>
      </c>
      <c r="BO16" s="342"/>
      <c r="BP16" s="342"/>
      <c r="BQ16" s="342"/>
      <c r="BR16" s="342"/>
      <c r="BS16" s="342"/>
      <c r="BT16" s="342"/>
      <c r="BU16" s="343"/>
      <c r="BV16" s="341">
        <v>13719063</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15">
      <c r="A17" s="2"/>
      <c r="B17" s="506"/>
      <c r="C17" s="507"/>
      <c r="D17" s="507"/>
      <c r="E17" s="507"/>
      <c r="F17" s="507"/>
      <c r="G17" s="507"/>
      <c r="H17" s="507"/>
      <c r="I17" s="507"/>
      <c r="J17" s="507"/>
      <c r="K17" s="508"/>
      <c r="L17" s="15"/>
      <c r="M17" s="409" t="s">
        <v>108</v>
      </c>
      <c r="N17" s="410"/>
      <c r="O17" s="410"/>
      <c r="P17" s="410"/>
      <c r="Q17" s="411"/>
      <c r="R17" s="406" t="s">
        <v>226</v>
      </c>
      <c r="S17" s="407"/>
      <c r="T17" s="407"/>
      <c r="U17" s="407"/>
      <c r="V17" s="408"/>
      <c r="W17" s="488" t="s">
        <v>102</v>
      </c>
      <c r="X17" s="489"/>
      <c r="Y17" s="489"/>
      <c r="Z17" s="489"/>
      <c r="AA17" s="489"/>
      <c r="AB17" s="479"/>
      <c r="AC17" s="363">
        <v>31676</v>
      </c>
      <c r="AD17" s="364"/>
      <c r="AE17" s="364"/>
      <c r="AF17" s="364"/>
      <c r="AG17" s="390"/>
      <c r="AH17" s="363">
        <v>27591</v>
      </c>
      <c r="AI17" s="364"/>
      <c r="AJ17" s="364"/>
      <c r="AK17" s="364"/>
      <c r="AL17" s="365"/>
      <c r="AM17" s="333"/>
      <c r="AN17" s="334"/>
      <c r="AO17" s="334"/>
      <c r="AP17" s="334"/>
      <c r="AQ17" s="334"/>
      <c r="AR17" s="334"/>
      <c r="AS17" s="334"/>
      <c r="AT17" s="335"/>
      <c r="AU17" s="336"/>
      <c r="AV17" s="337"/>
      <c r="AW17" s="337"/>
      <c r="AX17" s="337"/>
      <c r="AY17" s="338" t="s">
        <v>227</v>
      </c>
      <c r="AZ17" s="339"/>
      <c r="BA17" s="339"/>
      <c r="BB17" s="339"/>
      <c r="BC17" s="339"/>
      <c r="BD17" s="339"/>
      <c r="BE17" s="339"/>
      <c r="BF17" s="339"/>
      <c r="BG17" s="339"/>
      <c r="BH17" s="339"/>
      <c r="BI17" s="339"/>
      <c r="BJ17" s="339"/>
      <c r="BK17" s="339"/>
      <c r="BL17" s="339"/>
      <c r="BM17" s="340"/>
      <c r="BN17" s="341">
        <v>14782916</v>
      </c>
      <c r="BO17" s="342"/>
      <c r="BP17" s="342"/>
      <c r="BQ17" s="342"/>
      <c r="BR17" s="342"/>
      <c r="BS17" s="342"/>
      <c r="BT17" s="342"/>
      <c r="BU17" s="343"/>
      <c r="BV17" s="341">
        <v>14349330</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15">
      <c r="A18" s="2"/>
      <c r="B18" s="412" t="s">
        <v>228</v>
      </c>
      <c r="C18" s="413"/>
      <c r="D18" s="413"/>
      <c r="E18" s="414"/>
      <c r="F18" s="414"/>
      <c r="G18" s="414"/>
      <c r="H18" s="414"/>
      <c r="I18" s="414"/>
      <c r="J18" s="414"/>
      <c r="K18" s="414"/>
      <c r="L18" s="415">
        <v>6.39</v>
      </c>
      <c r="M18" s="415"/>
      <c r="N18" s="415"/>
      <c r="O18" s="415"/>
      <c r="P18" s="415"/>
      <c r="Q18" s="415"/>
      <c r="R18" s="416"/>
      <c r="S18" s="416"/>
      <c r="T18" s="416"/>
      <c r="U18" s="416"/>
      <c r="V18" s="417"/>
      <c r="W18" s="490"/>
      <c r="X18" s="491"/>
      <c r="Y18" s="491"/>
      <c r="Z18" s="491"/>
      <c r="AA18" s="491"/>
      <c r="AB18" s="482"/>
      <c r="AC18" s="418">
        <v>85.6</v>
      </c>
      <c r="AD18" s="419"/>
      <c r="AE18" s="419"/>
      <c r="AF18" s="419"/>
      <c r="AG18" s="420"/>
      <c r="AH18" s="418">
        <v>83.6</v>
      </c>
      <c r="AI18" s="419"/>
      <c r="AJ18" s="419"/>
      <c r="AK18" s="419"/>
      <c r="AL18" s="421"/>
      <c r="AM18" s="333"/>
      <c r="AN18" s="334"/>
      <c r="AO18" s="334"/>
      <c r="AP18" s="334"/>
      <c r="AQ18" s="334"/>
      <c r="AR18" s="334"/>
      <c r="AS18" s="334"/>
      <c r="AT18" s="335"/>
      <c r="AU18" s="336"/>
      <c r="AV18" s="337"/>
      <c r="AW18" s="337"/>
      <c r="AX18" s="337"/>
      <c r="AY18" s="338" t="s">
        <v>229</v>
      </c>
      <c r="AZ18" s="339"/>
      <c r="BA18" s="339"/>
      <c r="BB18" s="339"/>
      <c r="BC18" s="339"/>
      <c r="BD18" s="339"/>
      <c r="BE18" s="339"/>
      <c r="BF18" s="339"/>
      <c r="BG18" s="339"/>
      <c r="BH18" s="339"/>
      <c r="BI18" s="339"/>
      <c r="BJ18" s="339"/>
      <c r="BK18" s="339"/>
      <c r="BL18" s="339"/>
      <c r="BM18" s="340"/>
      <c r="BN18" s="341">
        <v>15534153</v>
      </c>
      <c r="BO18" s="342"/>
      <c r="BP18" s="342"/>
      <c r="BQ18" s="342"/>
      <c r="BR18" s="342"/>
      <c r="BS18" s="342"/>
      <c r="BT18" s="342"/>
      <c r="BU18" s="343"/>
      <c r="BV18" s="341">
        <v>15100646</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15">
      <c r="A19" s="2"/>
      <c r="B19" s="412" t="s">
        <v>55</v>
      </c>
      <c r="C19" s="413"/>
      <c r="D19" s="413"/>
      <c r="E19" s="414"/>
      <c r="F19" s="414"/>
      <c r="G19" s="414"/>
      <c r="H19" s="414"/>
      <c r="I19" s="414"/>
      <c r="J19" s="414"/>
      <c r="K19" s="414"/>
      <c r="L19" s="422">
        <v>13266</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132</v>
      </c>
      <c r="AZ19" s="339"/>
      <c r="BA19" s="339"/>
      <c r="BB19" s="339"/>
      <c r="BC19" s="339"/>
      <c r="BD19" s="339"/>
      <c r="BE19" s="339"/>
      <c r="BF19" s="339"/>
      <c r="BG19" s="339"/>
      <c r="BH19" s="339"/>
      <c r="BI19" s="339"/>
      <c r="BJ19" s="339"/>
      <c r="BK19" s="339"/>
      <c r="BL19" s="339"/>
      <c r="BM19" s="340"/>
      <c r="BN19" s="341">
        <v>23155304</v>
      </c>
      <c r="BO19" s="342"/>
      <c r="BP19" s="342"/>
      <c r="BQ19" s="342"/>
      <c r="BR19" s="342"/>
      <c r="BS19" s="342"/>
      <c r="BT19" s="342"/>
      <c r="BU19" s="343"/>
      <c r="BV19" s="341">
        <v>22778879</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15">
      <c r="A20" s="2"/>
      <c r="B20" s="412" t="s">
        <v>231</v>
      </c>
      <c r="C20" s="413"/>
      <c r="D20" s="413"/>
      <c r="E20" s="414"/>
      <c r="F20" s="414"/>
      <c r="G20" s="414"/>
      <c r="H20" s="414"/>
      <c r="I20" s="414"/>
      <c r="J20" s="414"/>
      <c r="K20" s="414"/>
      <c r="L20" s="422">
        <v>42616</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15">
      <c r="A21" s="2"/>
      <c r="B21" s="433" t="s">
        <v>232</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15">
      <c r="A22" s="2"/>
      <c r="B22" s="534" t="s">
        <v>233</v>
      </c>
      <c r="C22" s="535"/>
      <c r="D22" s="536"/>
      <c r="E22" s="484" t="s">
        <v>5</v>
      </c>
      <c r="F22" s="489"/>
      <c r="G22" s="489"/>
      <c r="H22" s="489"/>
      <c r="I22" s="489"/>
      <c r="J22" s="489"/>
      <c r="K22" s="479"/>
      <c r="L22" s="484" t="s">
        <v>235</v>
      </c>
      <c r="M22" s="489"/>
      <c r="N22" s="489"/>
      <c r="O22" s="489"/>
      <c r="P22" s="479"/>
      <c r="Q22" s="511" t="s">
        <v>237</v>
      </c>
      <c r="R22" s="512"/>
      <c r="S22" s="512"/>
      <c r="T22" s="512"/>
      <c r="U22" s="512"/>
      <c r="V22" s="513"/>
      <c r="W22" s="543" t="s">
        <v>56</v>
      </c>
      <c r="X22" s="535"/>
      <c r="Y22" s="536"/>
      <c r="Z22" s="484" t="s">
        <v>5</v>
      </c>
      <c r="AA22" s="489"/>
      <c r="AB22" s="489"/>
      <c r="AC22" s="489"/>
      <c r="AD22" s="489"/>
      <c r="AE22" s="489"/>
      <c r="AF22" s="489"/>
      <c r="AG22" s="479"/>
      <c r="AH22" s="517" t="s">
        <v>186</v>
      </c>
      <c r="AI22" s="489"/>
      <c r="AJ22" s="489"/>
      <c r="AK22" s="489"/>
      <c r="AL22" s="479"/>
      <c r="AM22" s="517" t="s">
        <v>238</v>
      </c>
      <c r="AN22" s="518"/>
      <c r="AO22" s="518"/>
      <c r="AP22" s="518"/>
      <c r="AQ22" s="518"/>
      <c r="AR22" s="519"/>
      <c r="AS22" s="511" t="s">
        <v>237</v>
      </c>
      <c r="AT22" s="512"/>
      <c r="AU22" s="512"/>
      <c r="AV22" s="512"/>
      <c r="AW22" s="512"/>
      <c r="AX22" s="523"/>
      <c r="AY22" s="321" t="s">
        <v>240</v>
      </c>
      <c r="AZ22" s="322"/>
      <c r="BA22" s="322"/>
      <c r="BB22" s="322"/>
      <c r="BC22" s="322"/>
      <c r="BD22" s="322"/>
      <c r="BE22" s="322"/>
      <c r="BF22" s="322"/>
      <c r="BG22" s="322"/>
      <c r="BH22" s="322"/>
      <c r="BI22" s="322"/>
      <c r="BJ22" s="322"/>
      <c r="BK22" s="322"/>
      <c r="BL22" s="322"/>
      <c r="BM22" s="323"/>
      <c r="BN22" s="324">
        <v>16770540</v>
      </c>
      <c r="BO22" s="325"/>
      <c r="BP22" s="325"/>
      <c r="BQ22" s="325"/>
      <c r="BR22" s="325"/>
      <c r="BS22" s="325"/>
      <c r="BT22" s="325"/>
      <c r="BU22" s="326"/>
      <c r="BV22" s="324">
        <v>17805888</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15">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242</v>
      </c>
      <c r="AZ23" s="339"/>
      <c r="BA23" s="339"/>
      <c r="BB23" s="339"/>
      <c r="BC23" s="339"/>
      <c r="BD23" s="339"/>
      <c r="BE23" s="339"/>
      <c r="BF23" s="339"/>
      <c r="BG23" s="339"/>
      <c r="BH23" s="339"/>
      <c r="BI23" s="339"/>
      <c r="BJ23" s="339"/>
      <c r="BK23" s="339"/>
      <c r="BL23" s="339"/>
      <c r="BM23" s="340"/>
      <c r="BN23" s="341">
        <v>14948799</v>
      </c>
      <c r="BO23" s="342"/>
      <c r="BP23" s="342"/>
      <c r="BQ23" s="342"/>
      <c r="BR23" s="342"/>
      <c r="BS23" s="342"/>
      <c r="BT23" s="342"/>
      <c r="BU23" s="343"/>
      <c r="BV23" s="341">
        <v>15874920</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15">
      <c r="A24" s="2"/>
      <c r="B24" s="537"/>
      <c r="C24" s="538"/>
      <c r="D24" s="539"/>
      <c r="E24" s="362" t="s">
        <v>244</v>
      </c>
      <c r="F24" s="334"/>
      <c r="G24" s="334"/>
      <c r="H24" s="334"/>
      <c r="I24" s="334"/>
      <c r="J24" s="334"/>
      <c r="K24" s="335"/>
      <c r="L24" s="363">
        <v>1</v>
      </c>
      <c r="M24" s="364"/>
      <c r="N24" s="364"/>
      <c r="O24" s="364"/>
      <c r="P24" s="390"/>
      <c r="Q24" s="363">
        <v>8980</v>
      </c>
      <c r="R24" s="364"/>
      <c r="S24" s="364"/>
      <c r="T24" s="364"/>
      <c r="U24" s="364"/>
      <c r="V24" s="390"/>
      <c r="W24" s="544"/>
      <c r="X24" s="538"/>
      <c r="Y24" s="539"/>
      <c r="Z24" s="362" t="s">
        <v>245</v>
      </c>
      <c r="AA24" s="334"/>
      <c r="AB24" s="334"/>
      <c r="AC24" s="334"/>
      <c r="AD24" s="334"/>
      <c r="AE24" s="334"/>
      <c r="AF24" s="334"/>
      <c r="AG24" s="335"/>
      <c r="AH24" s="363">
        <v>406</v>
      </c>
      <c r="AI24" s="364"/>
      <c r="AJ24" s="364"/>
      <c r="AK24" s="364"/>
      <c r="AL24" s="390"/>
      <c r="AM24" s="363">
        <v>1312192</v>
      </c>
      <c r="AN24" s="364"/>
      <c r="AO24" s="364"/>
      <c r="AP24" s="364"/>
      <c r="AQ24" s="364"/>
      <c r="AR24" s="390"/>
      <c r="AS24" s="363">
        <v>3232</v>
      </c>
      <c r="AT24" s="364"/>
      <c r="AU24" s="364"/>
      <c r="AV24" s="364"/>
      <c r="AW24" s="364"/>
      <c r="AX24" s="365"/>
      <c r="AY24" s="436" t="s">
        <v>247</v>
      </c>
      <c r="AZ24" s="437"/>
      <c r="BA24" s="437"/>
      <c r="BB24" s="437"/>
      <c r="BC24" s="437"/>
      <c r="BD24" s="437"/>
      <c r="BE24" s="437"/>
      <c r="BF24" s="437"/>
      <c r="BG24" s="437"/>
      <c r="BH24" s="437"/>
      <c r="BI24" s="437"/>
      <c r="BJ24" s="437"/>
      <c r="BK24" s="437"/>
      <c r="BL24" s="437"/>
      <c r="BM24" s="438"/>
      <c r="BN24" s="341">
        <v>7974017</v>
      </c>
      <c r="BO24" s="342"/>
      <c r="BP24" s="342"/>
      <c r="BQ24" s="342"/>
      <c r="BR24" s="342"/>
      <c r="BS24" s="342"/>
      <c r="BT24" s="342"/>
      <c r="BU24" s="343"/>
      <c r="BV24" s="341">
        <v>8192616</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15">
      <c r="A25" s="2"/>
      <c r="B25" s="537"/>
      <c r="C25" s="538"/>
      <c r="D25" s="539"/>
      <c r="E25" s="362" t="s">
        <v>250</v>
      </c>
      <c r="F25" s="334"/>
      <c r="G25" s="334"/>
      <c r="H25" s="334"/>
      <c r="I25" s="334"/>
      <c r="J25" s="334"/>
      <c r="K25" s="335"/>
      <c r="L25" s="363">
        <v>1</v>
      </c>
      <c r="M25" s="364"/>
      <c r="N25" s="364"/>
      <c r="O25" s="364"/>
      <c r="P25" s="390"/>
      <c r="Q25" s="363">
        <v>7740</v>
      </c>
      <c r="R25" s="364"/>
      <c r="S25" s="364"/>
      <c r="T25" s="364"/>
      <c r="U25" s="364"/>
      <c r="V25" s="390"/>
      <c r="W25" s="544"/>
      <c r="X25" s="538"/>
      <c r="Y25" s="539"/>
      <c r="Z25" s="362" t="s">
        <v>251</v>
      </c>
      <c r="AA25" s="334"/>
      <c r="AB25" s="334"/>
      <c r="AC25" s="334"/>
      <c r="AD25" s="334"/>
      <c r="AE25" s="334"/>
      <c r="AF25" s="334"/>
      <c r="AG25" s="335"/>
      <c r="AH25" s="363" t="s">
        <v>197</v>
      </c>
      <c r="AI25" s="364"/>
      <c r="AJ25" s="364"/>
      <c r="AK25" s="364"/>
      <c r="AL25" s="390"/>
      <c r="AM25" s="363" t="s">
        <v>197</v>
      </c>
      <c r="AN25" s="364"/>
      <c r="AO25" s="364"/>
      <c r="AP25" s="364"/>
      <c r="AQ25" s="364"/>
      <c r="AR25" s="390"/>
      <c r="AS25" s="363" t="s">
        <v>197</v>
      </c>
      <c r="AT25" s="364"/>
      <c r="AU25" s="364"/>
      <c r="AV25" s="364"/>
      <c r="AW25" s="364"/>
      <c r="AX25" s="365"/>
      <c r="AY25" s="321" t="s">
        <v>36</v>
      </c>
      <c r="AZ25" s="322"/>
      <c r="BA25" s="322"/>
      <c r="BB25" s="322"/>
      <c r="BC25" s="322"/>
      <c r="BD25" s="322"/>
      <c r="BE25" s="322"/>
      <c r="BF25" s="322"/>
      <c r="BG25" s="322"/>
      <c r="BH25" s="322"/>
      <c r="BI25" s="322"/>
      <c r="BJ25" s="322"/>
      <c r="BK25" s="322"/>
      <c r="BL25" s="322"/>
      <c r="BM25" s="323"/>
      <c r="BN25" s="324">
        <v>2719385</v>
      </c>
      <c r="BO25" s="325"/>
      <c r="BP25" s="325"/>
      <c r="BQ25" s="325"/>
      <c r="BR25" s="325"/>
      <c r="BS25" s="325"/>
      <c r="BT25" s="325"/>
      <c r="BU25" s="326"/>
      <c r="BV25" s="324">
        <v>963905</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15">
      <c r="A26" s="2"/>
      <c r="B26" s="537"/>
      <c r="C26" s="538"/>
      <c r="D26" s="539"/>
      <c r="E26" s="362" t="s">
        <v>252</v>
      </c>
      <c r="F26" s="334"/>
      <c r="G26" s="334"/>
      <c r="H26" s="334"/>
      <c r="I26" s="334"/>
      <c r="J26" s="334"/>
      <c r="K26" s="335"/>
      <c r="L26" s="363">
        <v>1</v>
      </c>
      <c r="M26" s="364"/>
      <c r="N26" s="364"/>
      <c r="O26" s="364"/>
      <c r="P26" s="390"/>
      <c r="Q26" s="363">
        <v>7210</v>
      </c>
      <c r="R26" s="364"/>
      <c r="S26" s="364"/>
      <c r="T26" s="364"/>
      <c r="U26" s="364"/>
      <c r="V26" s="390"/>
      <c r="W26" s="544"/>
      <c r="X26" s="538"/>
      <c r="Y26" s="539"/>
      <c r="Z26" s="362" t="s">
        <v>253</v>
      </c>
      <c r="AA26" s="442"/>
      <c r="AB26" s="442"/>
      <c r="AC26" s="442"/>
      <c r="AD26" s="442"/>
      <c r="AE26" s="442"/>
      <c r="AF26" s="442"/>
      <c r="AG26" s="443"/>
      <c r="AH26" s="363">
        <v>19</v>
      </c>
      <c r="AI26" s="364"/>
      <c r="AJ26" s="364"/>
      <c r="AK26" s="364"/>
      <c r="AL26" s="390"/>
      <c r="AM26" s="363">
        <v>61332</v>
      </c>
      <c r="AN26" s="364"/>
      <c r="AO26" s="364"/>
      <c r="AP26" s="364"/>
      <c r="AQ26" s="364"/>
      <c r="AR26" s="390"/>
      <c r="AS26" s="363">
        <v>3228</v>
      </c>
      <c r="AT26" s="364"/>
      <c r="AU26" s="364"/>
      <c r="AV26" s="364"/>
      <c r="AW26" s="364"/>
      <c r="AX26" s="365"/>
      <c r="AY26" s="344" t="s">
        <v>254</v>
      </c>
      <c r="AZ26" s="345"/>
      <c r="BA26" s="345"/>
      <c r="BB26" s="345"/>
      <c r="BC26" s="345"/>
      <c r="BD26" s="345"/>
      <c r="BE26" s="345"/>
      <c r="BF26" s="345"/>
      <c r="BG26" s="345"/>
      <c r="BH26" s="345"/>
      <c r="BI26" s="345"/>
      <c r="BJ26" s="345"/>
      <c r="BK26" s="345"/>
      <c r="BL26" s="345"/>
      <c r="BM26" s="346"/>
      <c r="BN26" s="341" t="s">
        <v>197</v>
      </c>
      <c r="BO26" s="342"/>
      <c r="BP26" s="342"/>
      <c r="BQ26" s="342"/>
      <c r="BR26" s="342"/>
      <c r="BS26" s="342"/>
      <c r="BT26" s="342"/>
      <c r="BU26" s="343"/>
      <c r="BV26" s="341" t="s">
        <v>197</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15">
      <c r="A27" s="2"/>
      <c r="B27" s="537"/>
      <c r="C27" s="538"/>
      <c r="D27" s="539"/>
      <c r="E27" s="362" t="s">
        <v>255</v>
      </c>
      <c r="F27" s="334"/>
      <c r="G27" s="334"/>
      <c r="H27" s="334"/>
      <c r="I27" s="334"/>
      <c r="J27" s="334"/>
      <c r="K27" s="335"/>
      <c r="L27" s="363">
        <v>1</v>
      </c>
      <c r="M27" s="364"/>
      <c r="N27" s="364"/>
      <c r="O27" s="364"/>
      <c r="P27" s="390"/>
      <c r="Q27" s="363">
        <v>5470</v>
      </c>
      <c r="R27" s="364"/>
      <c r="S27" s="364"/>
      <c r="T27" s="364"/>
      <c r="U27" s="364"/>
      <c r="V27" s="390"/>
      <c r="W27" s="544"/>
      <c r="X27" s="538"/>
      <c r="Y27" s="539"/>
      <c r="Z27" s="362" t="s">
        <v>257</v>
      </c>
      <c r="AA27" s="334"/>
      <c r="AB27" s="334"/>
      <c r="AC27" s="334"/>
      <c r="AD27" s="334"/>
      <c r="AE27" s="334"/>
      <c r="AF27" s="334"/>
      <c r="AG27" s="335"/>
      <c r="AH27" s="363">
        <v>2</v>
      </c>
      <c r="AI27" s="364"/>
      <c r="AJ27" s="364"/>
      <c r="AK27" s="364"/>
      <c r="AL27" s="390"/>
      <c r="AM27" s="363" t="s">
        <v>261</v>
      </c>
      <c r="AN27" s="364"/>
      <c r="AO27" s="364"/>
      <c r="AP27" s="364"/>
      <c r="AQ27" s="364"/>
      <c r="AR27" s="390"/>
      <c r="AS27" s="363" t="s">
        <v>261</v>
      </c>
      <c r="AT27" s="364"/>
      <c r="AU27" s="364"/>
      <c r="AV27" s="364"/>
      <c r="AW27" s="364"/>
      <c r="AX27" s="365"/>
      <c r="AY27" s="398" t="s">
        <v>262</v>
      </c>
      <c r="AZ27" s="399"/>
      <c r="BA27" s="399"/>
      <c r="BB27" s="399"/>
      <c r="BC27" s="399"/>
      <c r="BD27" s="399"/>
      <c r="BE27" s="399"/>
      <c r="BF27" s="399"/>
      <c r="BG27" s="399"/>
      <c r="BH27" s="399"/>
      <c r="BI27" s="399"/>
      <c r="BJ27" s="399"/>
      <c r="BK27" s="399"/>
      <c r="BL27" s="399"/>
      <c r="BM27" s="400"/>
      <c r="BN27" s="439" t="s">
        <v>197</v>
      </c>
      <c r="BO27" s="440"/>
      <c r="BP27" s="440"/>
      <c r="BQ27" s="440"/>
      <c r="BR27" s="440"/>
      <c r="BS27" s="440"/>
      <c r="BT27" s="440"/>
      <c r="BU27" s="441"/>
      <c r="BV27" s="439" t="s">
        <v>197</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15">
      <c r="A28" s="2"/>
      <c r="B28" s="537"/>
      <c r="C28" s="538"/>
      <c r="D28" s="539"/>
      <c r="E28" s="362" t="s">
        <v>263</v>
      </c>
      <c r="F28" s="334"/>
      <c r="G28" s="334"/>
      <c r="H28" s="334"/>
      <c r="I28" s="334"/>
      <c r="J28" s="334"/>
      <c r="K28" s="335"/>
      <c r="L28" s="363">
        <v>1</v>
      </c>
      <c r="M28" s="364"/>
      <c r="N28" s="364"/>
      <c r="O28" s="364"/>
      <c r="P28" s="390"/>
      <c r="Q28" s="363">
        <v>4890</v>
      </c>
      <c r="R28" s="364"/>
      <c r="S28" s="364"/>
      <c r="T28" s="364"/>
      <c r="U28" s="364"/>
      <c r="V28" s="390"/>
      <c r="W28" s="544"/>
      <c r="X28" s="538"/>
      <c r="Y28" s="539"/>
      <c r="Z28" s="362" t="s">
        <v>37</v>
      </c>
      <c r="AA28" s="334"/>
      <c r="AB28" s="334"/>
      <c r="AC28" s="334"/>
      <c r="AD28" s="334"/>
      <c r="AE28" s="334"/>
      <c r="AF28" s="334"/>
      <c r="AG28" s="335"/>
      <c r="AH28" s="363" t="s">
        <v>197</v>
      </c>
      <c r="AI28" s="364"/>
      <c r="AJ28" s="364"/>
      <c r="AK28" s="364"/>
      <c r="AL28" s="390"/>
      <c r="AM28" s="363" t="s">
        <v>197</v>
      </c>
      <c r="AN28" s="364"/>
      <c r="AO28" s="364"/>
      <c r="AP28" s="364"/>
      <c r="AQ28" s="364"/>
      <c r="AR28" s="390"/>
      <c r="AS28" s="363" t="s">
        <v>197</v>
      </c>
      <c r="AT28" s="364"/>
      <c r="AU28" s="364"/>
      <c r="AV28" s="364"/>
      <c r="AW28" s="364"/>
      <c r="AX28" s="365"/>
      <c r="AY28" s="525" t="s">
        <v>266</v>
      </c>
      <c r="AZ28" s="526"/>
      <c r="BA28" s="526"/>
      <c r="BB28" s="527"/>
      <c r="BC28" s="321" t="s">
        <v>107</v>
      </c>
      <c r="BD28" s="322"/>
      <c r="BE28" s="322"/>
      <c r="BF28" s="322"/>
      <c r="BG28" s="322"/>
      <c r="BH28" s="322"/>
      <c r="BI28" s="322"/>
      <c r="BJ28" s="322"/>
      <c r="BK28" s="322"/>
      <c r="BL28" s="322"/>
      <c r="BM28" s="323"/>
      <c r="BN28" s="324">
        <v>2227996</v>
      </c>
      <c r="BO28" s="325"/>
      <c r="BP28" s="325"/>
      <c r="BQ28" s="325"/>
      <c r="BR28" s="325"/>
      <c r="BS28" s="325"/>
      <c r="BT28" s="325"/>
      <c r="BU28" s="326"/>
      <c r="BV28" s="324">
        <v>2251135</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15">
      <c r="A29" s="2"/>
      <c r="B29" s="537"/>
      <c r="C29" s="538"/>
      <c r="D29" s="539"/>
      <c r="E29" s="362" t="s">
        <v>267</v>
      </c>
      <c r="F29" s="334"/>
      <c r="G29" s="334"/>
      <c r="H29" s="334"/>
      <c r="I29" s="334"/>
      <c r="J29" s="334"/>
      <c r="K29" s="335"/>
      <c r="L29" s="363">
        <v>20</v>
      </c>
      <c r="M29" s="364"/>
      <c r="N29" s="364"/>
      <c r="O29" s="364"/>
      <c r="P29" s="390"/>
      <c r="Q29" s="363">
        <v>4650</v>
      </c>
      <c r="R29" s="364"/>
      <c r="S29" s="364"/>
      <c r="T29" s="364"/>
      <c r="U29" s="364"/>
      <c r="V29" s="390"/>
      <c r="W29" s="545"/>
      <c r="X29" s="546"/>
      <c r="Y29" s="547"/>
      <c r="Z29" s="362" t="s">
        <v>269</v>
      </c>
      <c r="AA29" s="334"/>
      <c r="AB29" s="334"/>
      <c r="AC29" s="334"/>
      <c r="AD29" s="334"/>
      <c r="AE29" s="334"/>
      <c r="AF29" s="334"/>
      <c r="AG29" s="335"/>
      <c r="AH29" s="363">
        <v>408</v>
      </c>
      <c r="AI29" s="364"/>
      <c r="AJ29" s="364"/>
      <c r="AK29" s="364"/>
      <c r="AL29" s="390"/>
      <c r="AM29" s="363">
        <v>1321104</v>
      </c>
      <c r="AN29" s="364"/>
      <c r="AO29" s="364"/>
      <c r="AP29" s="364"/>
      <c r="AQ29" s="364"/>
      <c r="AR29" s="390"/>
      <c r="AS29" s="363">
        <v>3238</v>
      </c>
      <c r="AT29" s="364"/>
      <c r="AU29" s="364"/>
      <c r="AV29" s="364"/>
      <c r="AW29" s="364"/>
      <c r="AX29" s="365"/>
      <c r="AY29" s="528"/>
      <c r="AZ29" s="529"/>
      <c r="BA29" s="529"/>
      <c r="BB29" s="530"/>
      <c r="BC29" s="338" t="s">
        <v>270</v>
      </c>
      <c r="BD29" s="339"/>
      <c r="BE29" s="339"/>
      <c r="BF29" s="339"/>
      <c r="BG29" s="339"/>
      <c r="BH29" s="339"/>
      <c r="BI29" s="339"/>
      <c r="BJ29" s="339"/>
      <c r="BK29" s="339"/>
      <c r="BL29" s="339"/>
      <c r="BM29" s="340"/>
      <c r="BN29" s="341">
        <v>84888</v>
      </c>
      <c r="BO29" s="342"/>
      <c r="BP29" s="342"/>
      <c r="BQ29" s="342"/>
      <c r="BR29" s="342"/>
      <c r="BS29" s="342"/>
      <c r="BT29" s="342"/>
      <c r="BU29" s="343"/>
      <c r="BV29" s="341">
        <v>477</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15">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272</v>
      </c>
      <c r="X30" s="448"/>
      <c r="Y30" s="448"/>
      <c r="Z30" s="448"/>
      <c r="AA30" s="448"/>
      <c r="AB30" s="448"/>
      <c r="AC30" s="448"/>
      <c r="AD30" s="448"/>
      <c r="AE30" s="448"/>
      <c r="AF30" s="448"/>
      <c r="AG30" s="449"/>
      <c r="AH30" s="418">
        <v>101.2</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73</v>
      </c>
      <c r="BD30" s="437"/>
      <c r="BE30" s="437"/>
      <c r="BF30" s="437"/>
      <c r="BG30" s="437"/>
      <c r="BH30" s="437"/>
      <c r="BI30" s="437"/>
      <c r="BJ30" s="437"/>
      <c r="BK30" s="437"/>
      <c r="BL30" s="437"/>
      <c r="BM30" s="438"/>
      <c r="BN30" s="439">
        <v>5407143</v>
      </c>
      <c r="BO30" s="440"/>
      <c r="BP30" s="440"/>
      <c r="BQ30" s="440"/>
      <c r="BR30" s="440"/>
      <c r="BS30" s="440"/>
      <c r="BT30" s="440"/>
      <c r="BU30" s="441"/>
      <c r="BV30" s="439">
        <v>4430131</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0" t="s">
        <v>188</v>
      </c>
      <c r="D32" s="450"/>
      <c r="E32" s="450"/>
      <c r="F32" s="450"/>
      <c r="G32" s="450"/>
      <c r="H32" s="450"/>
      <c r="I32" s="450"/>
      <c r="J32" s="450"/>
      <c r="K32" s="450"/>
      <c r="L32" s="450"/>
      <c r="M32" s="450"/>
      <c r="N32" s="450"/>
      <c r="O32" s="450"/>
      <c r="P32" s="450"/>
      <c r="Q32" s="450"/>
      <c r="R32" s="450"/>
      <c r="S32" s="450"/>
      <c r="U32" s="345" t="s">
        <v>97</v>
      </c>
      <c r="V32" s="345"/>
      <c r="W32" s="345"/>
      <c r="X32" s="345"/>
      <c r="Y32" s="345"/>
      <c r="Z32" s="345"/>
      <c r="AA32" s="345"/>
      <c r="AB32" s="345"/>
      <c r="AC32" s="345"/>
      <c r="AD32" s="345"/>
      <c r="AE32" s="345"/>
      <c r="AF32" s="345"/>
      <c r="AG32" s="345"/>
      <c r="AH32" s="345"/>
      <c r="AI32" s="345"/>
      <c r="AJ32" s="345"/>
      <c r="AK32" s="345"/>
      <c r="AM32" s="345" t="s">
        <v>274</v>
      </c>
      <c r="AN32" s="345"/>
      <c r="AO32" s="345"/>
      <c r="AP32" s="345"/>
      <c r="AQ32" s="345"/>
      <c r="AR32" s="345"/>
      <c r="AS32" s="345"/>
      <c r="AT32" s="345"/>
      <c r="AU32" s="345"/>
      <c r="AV32" s="345"/>
      <c r="AW32" s="345"/>
      <c r="AX32" s="345"/>
      <c r="AY32" s="345"/>
      <c r="AZ32" s="345"/>
      <c r="BA32" s="345"/>
      <c r="BB32" s="345"/>
      <c r="BC32" s="345"/>
      <c r="BE32" s="345" t="s">
        <v>275</v>
      </c>
      <c r="BF32" s="345"/>
      <c r="BG32" s="345"/>
      <c r="BH32" s="345"/>
      <c r="BI32" s="345"/>
      <c r="BJ32" s="345"/>
      <c r="BK32" s="345"/>
      <c r="BL32" s="345"/>
      <c r="BM32" s="345"/>
      <c r="BN32" s="345"/>
      <c r="BO32" s="345"/>
      <c r="BP32" s="345"/>
      <c r="BQ32" s="345"/>
      <c r="BR32" s="345"/>
      <c r="BS32" s="345"/>
      <c r="BT32" s="345"/>
      <c r="BU32" s="345"/>
      <c r="BW32" s="345" t="s">
        <v>277</v>
      </c>
      <c r="BX32" s="345"/>
      <c r="BY32" s="345"/>
      <c r="BZ32" s="345"/>
      <c r="CA32" s="345"/>
      <c r="CB32" s="345"/>
      <c r="CC32" s="345"/>
      <c r="CD32" s="345"/>
      <c r="CE32" s="345"/>
      <c r="CF32" s="345"/>
      <c r="CG32" s="345"/>
      <c r="CH32" s="345"/>
      <c r="CI32" s="345"/>
      <c r="CJ32" s="345"/>
      <c r="CK32" s="345"/>
      <c r="CL32" s="345"/>
      <c r="CM32" s="345"/>
      <c r="CO32" s="345" t="s">
        <v>279</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15">
      <c r="A33" s="2"/>
      <c r="B33" s="5"/>
      <c r="C33" s="451" t="s">
        <v>58</v>
      </c>
      <c r="D33" s="451"/>
      <c r="E33" s="452" t="s">
        <v>280</v>
      </c>
      <c r="F33" s="452"/>
      <c r="G33" s="452"/>
      <c r="H33" s="452"/>
      <c r="I33" s="452"/>
      <c r="J33" s="452"/>
      <c r="K33" s="452"/>
      <c r="L33" s="452"/>
      <c r="M33" s="452"/>
      <c r="N33" s="452"/>
      <c r="O33" s="452"/>
      <c r="P33" s="452"/>
      <c r="Q33" s="452"/>
      <c r="R33" s="452"/>
      <c r="S33" s="452"/>
      <c r="T33" s="12"/>
      <c r="U33" s="451" t="s">
        <v>58</v>
      </c>
      <c r="V33" s="451"/>
      <c r="W33" s="452" t="s">
        <v>280</v>
      </c>
      <c r="X33" s="452"/>
      <c r="Y33" s="452"/>
      <c r="Z33" s="452"/>
      <c r="AA33" s="452"/>
      <c r="AB33" s="452"/>
      <c r="AC33" s="452"/>
      <c r="AD33" s="452"/>
      <c r="AE33" s="452"/>
      <c r="AF33" s="452"/>
      <c r="AG33" s="452"/>
      <c r="AH33" s="452"/>
      <c r="AI33" s="452"/>
      <c r="AJ33" s="452"/>
      <c r="AK33" s="452"/>
      <c r="AL33" s="12"/>
      <c r="AM33" s="451" t="s">
        <v>58</v>
      </c>
      <c r="AN33" s="451"/>
      <c r="AO33" s="452" t="s">
        <v>280</v>
      </c>
      <c r="AP33" s="452"/>
      <c r="AQ33" s="452"/>
      <c r="AR33" s="452"/>
      <c r="AS33" s="452"/>
      <c r="AT33" s="452"/>
      <c r="AU33" s="452"/>
      <c r="AV33" s="452"/>
      <c r="AW33" s="452"/>
      <c r="AX33" s="452"/>
      <c r="AY33" s="452"/>
      <c r="AZ33" s="452"/>
      <c r="BA33" s="452"/>
      <c r="BB33" s="452"/>
      <c r="BC33" s="452"/>
      <c r="BD33" s="8"/>
      <c r="BE33" s="452" t="s">
        <v>282</v>
      </c>
      <c r="BF33" s="452"/>
      <c r="BG33" s="452" t="s">
        <v>169</v>
      </c>
      <c r="BH33" s="452"/>
      <c r="BI33" s="452"/>
      <c r="BJ33" s="452"/>
      <c r="BK33" s="452"/>
      <c r="BL33" s="452"/>
      <c r="BM33" s="452"/>
      <c r="BN33" s="452"/>
      <c r="BO33" s="452"/>
      <c r="BP33" s="452"/>
      <c r="BQ33" s="452"/>
      <c r="BR33" s="452"/>
      <c r="BS33" s="452"/>
      <c r="BT33" s="452"/>
      <c r="BU33" s="452"/>
      <c r="BV33" s="8"/>
      <c r="BW33" s="451" t="s">
        <v>282</v>
      </c>
      <c r="BX33" s="451"/>
      <c r="BY33" s="452" t="s">
        <v>114</v>
      </c>
      <c r="BZ33" s="452"/>
      <c r="CA33" s="452"/>
      <c r="CB33" s="452"/>
      <c r="CC33" s="452"/>
      <c r="CD33" s="452"/>
      <c r="CE33" s="452"/>
      <c r="CF33" s="452"/>
      <c r="CG33" s="452"/>
      <c r="CH33" s="452"/>
      <c r="CI33" s="452"/>
      <c r="CJ33" s="452"/>
      <c r="CK33" s="452"/>
      <c r="CL33" s="452"/>
      <c r="CM33" s="452"/>
      <c r="CN33" s="12"/>
      <c r="CO33" s="451" t="s">
        <v>58</v>
      </c>
      <c r="CP33" s="451"/>
      <c r="CQ33" s="452" t="s">
        <v>283</v>
      </c>
      <c r="CR33" s="452"/>
      <c r="CS33" s="452"/>
      <c r="CT33" s="452"/>
      <c r="CU33" s="452"/>
      <c r="CV33" s="452"/>
      <c r="CW33" s="452"/>
      <c r="CX33" s="452"/>
      <c r="CY33" s="452"/>
      <c r="CZ33" s="452"/>
      <c r="DA33" s="452"/>
      <c r="DB33" s="452"/>
      <c r="DC33" s="452"/>
      <c r="DD33" s="452"/>
      <c r="DE33" s="452"/>
      <c r="DF33" s="12"/>
      <c r="DG33" s="453" t="s">
        <v>85</v>
      </c>
      <c r="DH33" s="453"/>
      <c r="DI33" s="19"/>
    </row>
    <row r="34" spans="1:113" ht="32.25" customHeight="1" x14ac:dyDescent="0.15">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2</v>
      </c>
      <c r="V34" s="454"/>
      <c r="W34" s="455" t="str">
        <f>IF('各会計、関係団体の財政状況及び健全化判断比率'!B28="","",'各会計、関係団体の財政状況及び健全化判断比率'!B28)</f>
        <v>国民健康保険特別会計</v>
      </c>
      <c r="X34" s="455"/>
      <c r="Y34" s="455"/>
      <c r="Z34" s="455"/>
      <c r="AA34" s="455"/>
      <c r="AB34" s="455"/>
      <c r="AC34" s="455"/>
      <c r="AD34" s="455"/>
      <c r="AE34" s="455"/>
      <c r="AF34" s="455"/>
      <c r="AG34" s="455"/>
      <c r="AH34" s="455"/>
      <c r="AI34" s="455"/>
      <c r="AJ34" s="455"/>
      <c r="AK34" s="455"/>
      <c r="AL34" s="2"/>
      <c r="AM34" s="454">
        <f>IF(AO34="","",MAX(C34:D43,U34:V43)+1)</f>
        <v>6</v>
      </c>
      <c r="AN34" s="454"/>
      <c r="AO34" s="455" t="str">
        <f>IF('各会計、関係団体の財政状況及び健全化判断比率'!B32="","",'各会計、関係団体の財政状況及び健全化判断比率'!B32)</f>
        <v>下水道事業会計</v>
      </c>
      <c r="AP34" s="455"/>
      <c r="AQ34" s="455"/>
      <c r="AR34" s="455"/>
      <c r="AS34" s="455"/>
      <c r="AT34" s="455"/>
      <c r="AU34" s="455"/>
      <c r="AV34" s="455"/>
      <c r="AW34" s="455"/>
      <c r="AX34" s="455"/>
      <c r="AY34" s="455"/>
      <c r="AZ34" s="455"/>
      <c r="BA34" s="455"/>
      <c r="BB34" s="455"/>
      <c r="BC34" s="455"/>
      <c r="BD34" s="2"/>
      <c r="BE34" s="454" t="str">
        <f>IF(BG34="","",MAX(C34:D43,U34:V43,AM34:AN43)+1)</f>
        <v/>
      </c>
      <c r="BF34" s="454"/>
      <c r="BG34" s="455"/>
      <c r="BH34" s="455"/>
      <c r="BI34" s="455"/>
      <c r="BJ34" s="455"/>
      <c r="BK34" s="455"/>
      <c r="BL34" s="455"/>
      <c r="BM34" s="455"/>
      <c r="BN34" s="455"/>
      <c r="BO34" s="455"/>
      <c r="BP34" s="455"/>
      <c r="BQ34" s="455"/>
      <c r="BR34" s="455"/>
      <c r="BS34" s="455"/>
      <c r="BT34" s="455"/>
      <c r="BU34" s="455"/>
      <c r="BV34" s="2"/>
      <c r="BW34" s="454">
        <f>IF(BY34="","",MAX(C34:D43,U34:V43,AM34:AN43,BE34:BF43)+1)</f>
        <v>7</v>
      </c>
      <c r="BX34" s="454"/>
      <c r="BY34" s="455" t="str">
        <f>IF('各会計、関係団体の財政状況及び健全化判断比率'!B68="","",'各会計、関係団体の財政状況及び健全化判断比率'!B68)</f>
        <v>東京たま広域資源循環組合</v>
      </c>
      <c r="BZ34" s="455"/>
      <c r="CA34" s="455"/>
      <c r="CB34" s="455"/>
      <c r="CC34" s="455"/>
      <c r="CD34" s="455"/>
      <c r="CE34" s="455"/>
      <c r="CF34" s="455"/>
      <c r="CG34" s="455"/>
      <c r="CH34" s="455"/>
      <c r="CI34" s="455"/>
      <c r="CJ34" s="455"/>
      <c r="CK34" s="455"/>
      <c r="CL34" s="455"/>
      <c r="CM34" s="455"/>
      <c r="CN34" s="2"/>
      <c r="CO34" s="454">
        <f>IF(CQ34="","",MAX(C34:D43,U34:V43,AM34:AN43,BE34:BF43,BW34:BX43)+1)</f>
        <v>15</v>
      </c>
      <c r="CP34" s="454"/>
      <c r="CQ34" s="455" t="str">
        <f>IF('各会計、関係団体の財政状況及び健全化判断比率'!BS7="","",'各会計、関係団体の財政状況及び健全化判断比率'!BS7)</f>
        <v>狛江市土地開発公社</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〇</v>
      </c>
      <c r="DH34" s="456"/>
      <c r="DI34" s="19"/>
    </row>
    <row r="35" spans="1:113" ht="32.25" customHeight="1" x14ac:dyDescent="0.15">
      <c r="A35" s="2"/>
      <c r="B35" s="5"/>
      <c r="C35" s="454" t="str">
        <f t="shared" ref="C35:C43" si="0">IF(E35="","",C34+1)</f>
        <v/>
      </c>
      <c r="D35" s="454"/>
      <c r="E35" s="455" t="str">
        <f>IF('各会計、関係団体の財政状況及び健全化判断比率'!B8="","",'各会計、関係団体の財政状況及び健全化判断比率'!B8)</f>
        <v/>
      </c>
      <c r="F35" s="455"/>
      <c r="G35" s="455"/>
      <c r="H35" s="455"/>
      <c r="I35" s="455"/>
      <c r="J35" s="455"/>
      <c r="K35" s="455"/>
      <c r="L35" s="455"/>
      <c r="M35" s="455"/>
      <c r="N35" s="455"/>
      <c r="O35" s="455"/>
      <c r="P35" s="455"/>
      <c r="Q35" s="455"/>
      <c r="R35" s="455"/>
      <c r="S35" s="455"/>
      <c r="T35" s="2"/>
      <c r="U35" s="454">
        <f t="shared" ref="U35:U43" si="1">IF(W35="","",U34+1)</f>
        <v>3</v>
      </c>
      <c r="V35" s="454"/>
      <c r="W35" s="455" t="str">
        <f>IF('各会計、関係団体の財政状況及び健全化判断比率'!B29="","",'各会計、関係団体の財政状況及び健全化判断比率'!B29)</f>
        <v>介護保険特別会計</v>
      </c>
      <c r="X35" s="455"/>
      <c r="Y35" s="455"/>
      <c r="Z35" s="455"/>
      <c r="AA35" s="455"/>
      <c r="AB35" s="455"/>
      <c r="AC35" s="455"/>
      <c r="AD35" s="455"/>
      <c r="AE35" s="455"/>
      <c r="AF35" s="455"/>
      <c r="AG35" s="455"/>
      <c r="AH35" s="455"/>
      <c r="AI35" s="455"/>
      <c r="AJ35" s="455"/>
      <c r="AK35" s="455"/>
      <c r="AL35" s="2"/>
      <c r="AM35" s="454" t="str">
        <f t="shared" ref="AM35:AM43" si="2">IF(AO35="","",AM34+1)</f>
        <v/>
      </c>
      <c r="AN35" s="454"/>
      <c r="AO35" s="455"/>
      <c r="AP35" s="455"/>
      <c r="AQ35" s="455"/>
      <c r="AR35" s="455"/>
      <c r="AS35" s="455"/>
      <c r="AT35" s="455"/>
      <c r="AU35" s="455"/>
      <c r="AV35" s="455"/>
      <c r="AW35" s="455"/>
      <c r="AX35" s="455"/>
      <c r="AY35" s="455"/>
      <c r="AZ35" s="455"/>
      <c r="BA35" s="455"/>
      <c r="BB35" s="455"/>
      <c r="BC35" s="455"/>
      <c r="BD35" s="2"/>
      <c r="BE35" s="454" t="str">
        <f t="shared" ref="BE35:BE43" si="3">IF(BG35="","",BE34+1)</f>
        <v/>
      </c>
      <c r="BF35" s="454"/>
      <c r="BG35" s="455"/>
      <c r="BH35" s="455"/>
      <c r="BI35" s="455"/>
      <c r="BJ35" s="455"/>
      <c r="BK35" s="455"/>
      <c r="BL35" s="455"/>
      <c r="BM35" s="455"/>
      <c r="BN35" s="455"/>
      <c r="BO35" s="455"/>
      <c r="BP35" s="455"/>
      <c r="BQ35" s="455"/>
      <c r="BR35" s="455"/>
      <c r="BS35" s="455"/>
      <c r="BT35" s="455"/>
      <c r="BU35" s="455"/>
      <c r="BV35" s="2"/>
      <c r="BW35" s="454">
        <f t="shared" ref="BW35:BW43" si="4">IF(BY35="","",BW34+1)</f>
        <v>8</v>
      </c>
      <c r="BX35" s="454"/>
      <c r="BY35" s="455" t="str">
        <f>IF('各会計、関係団体の財政状況及び健全化判断比率'!B69="","",'各会計、関係団体の財政状況及び健全化判断比率'!B69)</f>
        <v>東京都市町村議会議員公務災害補償等組合</v>
      </c>
      <c r="BZ35" s="455"/>
      <c r="CA35" s="455"/>
      <c r="CB35" s="455"/>
      <c r="CC35" s="455"/>
      <c r="CD35" s="455"/>
      <c r="CE35" s="455"/>
      <c r="CF35" s="455"/>
      <c r="CG35" s="455"/>
      <c r="CH35" s="455"/>
      <c r="CI35" s="455"/>
      <c r="CJ35" s="455"/>
      <c r="CK35" s="455"/>
      <c r="CL35" s="455"/>
      <c r="CM35" s="455"/>
      <c r="CN35" s="2"/>
      <c r="CO35" s="454">
        <f t="shared" ref="CO35:CO43" si="5">IF(CQ35="","",CO34+1)</f>
        <v>16</v>
      </c>
      <c r="CP35" s="454"/>
      <c r="CQ35" s="455" t="str">
        <f>IF('各会計、関係団体の財政状況及び健全化判断比率'!BS8="","",'各会計、関係団体の財政状況及び健全化判断比率'!BS8)</f>
        <v>狛江市文化振興事業団</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
      </c>
      <c r="DH35" s="456"/>
      <c r="DI35" s="19"/>
    </row>
    <row r="36" spans="1:113" ht="32.25" customHeight="1" x14ac:dyDescent="0.15">
      <c r="A36" s="2"/>
      <c r="B36" s="5"/>
      <c r="C36" s="454" t="str">
        <f t="shared" si="0"/>
        <v/>
      </c>
      <c r="D36" s="454"/>
      <c r="E36" s="455" t="str">
        <f>IF('各会計、関係団体の財政状況及び健全化判断比率'!B9="","",'各会計、関係団体の財政状況及び健全化判断比率'!B9)</f>
        <v/>
      </c>
      <c r="F36" s="455"/>
      <c r="G36" s="455"/>
      <c r="H36" s="455"/>
      <c r="I36" s="455"/>
      <c r="J36" s="455"/>
      <c r="K36" s="455"/>
      <c r="L36" s="455"/>
      <c r="M36" s="455"/>
      <c r="N36" s="455"/>
      <c r="O36" s="455"/>
      <c r="P36" s="455"/>
      <c r="Q36" s="455"/>
      <c r="R36" s="455"/>
      <c r="S36" s="455"/>
      <c r="T36" s="2"/>
      <c r="U36" s="454">
        <f t="shared" si="1"/>
        <v>4</v>
      </c>
      <c r="V36" s="454"/>
      <c r="W36" s="455" t="str">
        <f>IF('各会計、関係団体の財政状況及び健全化判断比率'!B30="","",'各会計、関係団体の財政状況及び健全化判断比率'!B30)</f>
        <v>後期高齢者医療特別会計</v>
      </c>
      <c r="X36" s="455"/>
      <c r="Y36" s="455"/>
      <c r="Z36" s="455"/>
      <c r="AA36" s="455"/>
      <c r="AB36" s="455"/>
      <c r="AC36" s="455"/>
      <c r="AD36" s="455"/>
      <c r="AE36" s="455"/>
      <c r="AF36" s="455"/>
      <c r="AG36" s="455"/>
      <c r="AH36" s="455"/>
      <c r="AI36" s="455"/>
      <c r="AJ36" s="455"/>
      <c r="AK36" s="455"/>
      <c r="AL36" s="2"/>
      <c r="AM36" s="454" t="str">
        <f t="shared" si="2"/>
        <v/>
      </c>
      <c r="AN36" s="454"/>
      <c r="AO36" s="455"/>
      <c r="AP36" s="455"/>
      <c r="AQ36" s="455"/>
      <c r="AR36" s="455"/>
      <c r="AS36" s="455"/>
      <c r="AT36" s="455"/>
      <c r="AU36" s="455"/>
      <c r="AV36" s="455"/>
      <c r="AW36" s="455"/>
      <c r="AX36" s="455"/>
      <c r="AY36" s="455"/>
      <c r="AZ36" s="455"/>
      <c r="BA36" s="455"/>
      <c r="BB36" s="455"/>
      <c r="BC36" s="455"/>
      <c r="BD36" s="2"/>
      <c r="BE36" s="454" t="str">
        <f t="shared" si="3"/>
        <v/>
      </c>
      <c r="BF36" s="454"/>
      <c r="BG36" s="455"/>
      <c r="BH36" s="455"/>
      <c r="BI36" s="455"/>
      <c r="BJ36" s="455"/>
      <c r="BK36" s="455"/>
      <c r="BL36" s="455"/>
      <c r="BM36" s="455"/>
      <c r="BN36" s="455"/>
      <c r="BO36" s="455"/>
      <c r="BP36" s="455"/>
      <c r="BQ36" s="455"/>
      <c r="BR36" s="455"/>
      <c r="BS36" s="455"/>
      <c r="BT36" s="455"/>
      <c r="BU36" s="455"/>
      <c r="BV36" s="2"/>
      <c r="BW36" s="454">
        <f t="shared" si="4"/>
        <v>9</v>
      </c>
      <c r="BX36" s="454"/>
      <c r="BY36" s="455" t="str">
        <f>IF('各会計、関係団体の財政状況及び健全化判断比率'!B70="","",'各会計、関係団体の財政状況及び健全化判断比率'!B70)</f>
        <v>東京市町村総合事務組合（一般会計）</v>
      </c>
      <c r="BZ36" s="455"/>
      <c r="CA36" s="455"/>
      <c r="CB36" s="455"/>
      <c r="CC36" s="455"/>
      <c r="CD36" s="455"/>
      <c r="CE36" s="455"/>
      <c r="CF36" s="455"/>
      <c r="CG36" s="455"/>
      <c r="CH36" s="455"/>
      <c r="CI36" s="455"/>
      <c r="CJ36" s="455"/>
      <c r="CK36" s="455"/>
      <c r="CL36" s="455"/>
      <c r="CM36" s="455"/>
      <c r="CN36" s="2"/>
      <c r="CO36" s="454">
        <f t="shared" si="5"/>
        <v>17</v>
      </c>
      <c r="CP36" s="454"/>
      <c r="CQ36" s="455" t="str">
        <f>IF('各会計、関係団体の財政状況及び健全化判断比率'!BS9="","",'各会計、関係団体の財政状況及び健全化判断比率'!BS9)</f>
        <v>狛江まちみらいラボ</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
      </c>
      <c r="DH36" s="456"/>
      <c r="DI36" s="19"/>
    </row>
    <row r="37" spans="1:113" ht="32.25" customHeight="1" x14ac:dyDescent="0.15">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f t="shared" si="1"/>
        <v>5</v>
      </c>
      <c r="V37" s="454"/>
      <c r="W37" s="455" t="str">
        <f>IF('各会計、関係団体の財政状況及び健全化判断比率'!B31="","",'各会計、関係団体の財政状況及び健全化判断比率'!B31)</f>
        <v>駐車場事業特別会計</v>
      </c>
      <c r="X37" s="455"/>
      <c r="Y37" s="455"/>
      <c r="Z37" s="455"/>
      <c r="AA37" s="455"/>
      <c r="AB37" s="455"/>
      <c r="AC37" s="455"/>
      <c r="AD37" s="455"/>
      <c r="AE37" s="455"/>
      <c r="AF37" s="455"/>
      <c r="AG37" s="455"/>
      <c r="AH37" s="455"/>
      <c r="AI37" s="455"/>
      <c r="AJ37" s="455"/>
      <c r="AK37" s="455"/>
      <c r="AL37" s="2"/>
      <c r="AM37" s="454" t="str">
        <f t="shared" si="2"/>
        <v/>
      </c>
      <c r="AN37" s="454"/>
      <c r="AO37" s="455"/>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10</v>
      </c>
      <c r="BX37" s="454"/>
      <c r="BY37" s="455" t="str">
        <f>IF('各会計、関係団体の財政状況及び健全化判断比率'!B71="","",'各会計、関係団体の財政状況及び健全化判断比率'!B71)</f>
        <v>東京市町村総合事務組合（東京都市町村民交通災害共済事業特別会計）</v>
      </c>
      <c r="BZ37" s="455"/>
      <c r="CA37" s="455"/>
      <c r="CB37" s="455"/>
      <c r="CC37" s="455"/>
      <c r="CD37" s="455"/>
      <c r="CE37" s="455"/>
      <c r="CF37" s="455"/>
      <c r="CG37" s="455"/>
      <c r="CH37" s="455"/>
      <c r="CI37" s="455"/>
      <c r="CJ37" s="455"/>
      <c r="CK37" s="455"/>
      <c r="CL37" s="455"/>
      <c r="CM37" s="455"/>
      <c r="CN37" s="2"/>
      <c r="CO37" s="454" t="str">
        <f t="shared" si="5"/>
        <v/>
      </c>
      <c r="CP37" s="454"/>
      <c r="CQ37" s="455" t="str">
        <f>IF('各会計、関係団体の財政状況及び健全化判断比率'!BS10="","",'各会計、関係団体の財政状況及び健全化判断比率'!BS10)</f>
        <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15">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11</v>
      </c>
      <c r="BX38" s="454"/>
      <c r="BY38" s="455" t="str">
        <f>IF('各会計、関係団体の財政状況及び健全化判断比率'!B72="","",'各会計、関係団体の財政状況及び健全化判断比率'!B72)</f>
        <v>東京都市町村職員退職手当組合</v>
      </c>
      <c r="BZ38" s="455"/>
      <c r="CA38" s="455"/>
      <c r="CB38" s="455"/>
      <c r="CC38" s="455"/>
      <c r="CD38" s="455"/>
      <c r="CE38" s="455"/>
      <c r="CF38" s="455"/>
      <c r="CG38" s="455"/>
      <c r="CH38" s="455"/>
      <c r="CI38" s="455"/>
      <c r="CJ38" s="455"/>
      <c r="CK38" s="455"/>
      <c r="CL38" s="455"/>
      <c r="CM38" s="455"/>
      <c r="CN38" s="2"/>
      <c r="CO38" s="454" t="str">
        <f t="shared" si="5"/>
        <v/>
      </c>
      <c r="CP38" s="454"/>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15">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f t="shared" si="4"/>
        <v>12</v>
      </c>
      <c r="BX39" s="454"/>
      <c r="BY39" s="455" t="str">
        <f>IF('各会計、関係団体の財政状況及び健全化判断比率'!B73="","",'各会計、関係団体の財政状況及び健全化判断比率'!B73)</f>
        <v>東京都後期高齢者医療広域連合（一般会計）</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15">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f t="shared" si="4"/>
        <v>13</v>
      </c>
      <c r="BX40" s="454"/>
      <c r="BY40" s="455" t="str">
        <f>IF('各会計、関係団体の財政状況及び健全化判断比率'!B74="","",'各会計、関係団体の財政状況及び健全化判断比率'!B74)</f>
        <v>東京都後期高齢者医療広域連合（後期高齢者医療特別会計）</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15">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f t="shared" si="4"/>
        <v>14</v>
      </c>
      <c r="BX41" s="454"/>
      <c r="BY41" s="455" t="str">
        <f>IF('各会計、関係団体の財政状況及び健全化判断比率'!B75="","",'各会計、関係団体の財政状況及び健全化判断比率'!B75)</f>
        <v>多摩川衛生組合</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15">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t="str">
        <f t="shared" si="4"/>
        <v/>
      </c>
      <c r="BX42" s="454"/>
      <c r="BY42" s="455" t="str">
        <f>IF('各会計、関係団体の財政状況及び健全化判断比率'!B76="","",'各会計、関係団体の財政状況及び健全化判断比率'!B76)</f>
        <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15">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t="str">
        <f t="shared" si="4"/>
        <v/>
      </c>
      <c r="BX43" s="454"/>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284</v>
      </c>
      <c r="E46" s="457" t="s">
        <v>285</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15">
      <c r="E47" s="457" t="s">
        <v>287</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15">
      <c r="E48" s="457" t="s">
        <v>289</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15">
      <c r="E49" s="457" t="s">
        <v>290</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15">
      <c r="E50" s="457" t="s">
        <v>195</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15">
      <c r="E51" s="457" t="s">
        <v>294</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15">
      <c r="E52" s="457" t="s">
        <v>296</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15">
      <c r="E53" s="457" t="s">
        <v>297</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15"/>
    <row r="55" spans="5:113" x14ac:dyDescent="0.15"/>
    <row r="56" spans="5:113" x14ac:dyDescent="0.15"/>
  </sheetData>
  <sheetProtection algorithmName="SHA-512" hashValue="7fMMrLoFwk3ovsCumSZqE0UG6wLknDqassRRrG4W0SdZHCYGvs/PF7FLPCa1X2liN383+NUhkusbGhanhEaQZg==" saltValue="e/SWh+R7vLKOyYurKuHw6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view="pageBreakPreview" zoomScale="70" zoomScaleSheetLayoutView="7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298</v>
      </c>
      <c r="DI1" s="549"/>
      <c r="DJ1" s="549"/>
      <c r="DK1" s="549"/>
      <c r="DL1" s="549"/>
      <c r="DM1" s="549"/>
      <c r="DN1" s="550"/>
      <c r="DO1" s="1"/>
      <c r="DP1" s="548" t="s">
        <v>278</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15">
      <c r="B2" s="40" t="s">
        <v>300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6" t="s">
        <v>119</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301</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302</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15">
      <c r="B4" s="336" t="s">
        <v>5</v>
      </c>
      <c r="C4" s="337"/>
      <c r="D4" s="337"/>
      <c r="E4" s="337"/>
      <c r="F4" s="337"/>
      <c r="G4" s="337"/>
      <c r="H4" s="337"/>
      <c r="I4" s="337"/>
      <c r="J4" s="337"/>
      <c r="K4" s="337"/>
      <c r="L4" s="337"/>
      <c r="M4" s="337"/>
      <c r="N4" s="337"/>
      <c r="O4" s="337"/>
      <c r="P4" s="337"/>
      <c r="Q4" s="379"/>
      <c r="R4" s="336" t="s">
        <v>305</v>
      </c>
      <c r="S4" s="337"/>
      <c r="T4" s="337"/>
      <c r="U4" s="337"/>
      <c r="V4" s="337"/>
      <c r="W4" s="337"/>
      <c r="X4" s="337"/>
      <c r="Y4" s="379"/>
      <c r="Z4" s="336" t="s">
        <v>308</v>
      </c>
      <c r="AA4" s="337"/>
      <c r="AB4" s="337"/>
      <c r="AC4" s="379"/>
      <c r="AD4" s="336" t="s">
        <v>249</v>
      </c>
      <c r="AE4" s="337"/>
      <c r="AF4" s="337"/>
      <c r="AG4" s="337"/>
      <c r="AH4" s="337"/>
      <c r="AI4" s="337"/>
      <c r="AJ4" s="337"/>
      <c r="AK4" s="379"/>
      <c r="AL4" s="336" t="s">
        <v>308</v>
      </c>
      <c r="AM4" s="337"/>
      <c r="AN4" s="337"/>
      <c r="AO4" s="379"/>
      <c r="AP4" s="551" t="s">
        <v>311</v>
      </c>
      <c r="AQ4" s="551"/>
      <c r="AR4" s="551"/>
      <c r="AS4" s="551"/>
      <c r="AT4" s="551"/>
      <c r="AU4" s="551"/>
      <c r="AV4" s="551"/>
      <c r="AW4" s="551"/>
      <c r="AX4" s="551"/>
      <c r="AY4" s="551"/>
      <c r="AZ4" s="551"/>
      <c r="BA4" s="551"/>
      <c r="BB4" s="551"/>
      <c r="BC4" s="551"/>
      <c r="BD4" s="551"/>
      <c r="BE4" s="551"/>
      <c r="BF4" s="551"/>
      <c r="BG4" s="551" t="s">
        <v>286</v>
      </c>
      <c r="BH4" s="551"/>
      <c r="BI4" s="551"/>
      <c r="BJ4" s="551"/>
      <c r="BK4" s="551"/>
      <c r="BL4" s="551"/>
      <c r="BM4" s="551"/>
      <c r="BN4" s="551"/>
      <c r="BO4" s="551" t="s">
        <v>308</v>
      </c>
      <c r="BP4" s="551"/>
      <c r="BQ4" s="551"/>
      <c r="BR4" s="551"/>
      <c r="BS4" s="551" t="s">
        <v>312</v>
      </c>
      <c r="BT4" s="551"/>
      <c r="BU4" s="551"/>
      <c r="BV4" s="551"/>
      <c r="BW4" s="551"/>
      <c r="BX4" s="551"/>
      <c r="BY4" s="551"/>
      <c r="BZ4" s="551"/>
      <c r="CA4" s="551"/>
      <c r="CB4" s="551"/>
      <c r="CD4" s="336" t="s">
        <v>313</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15">
      <c r="B5" s="552" t="s">
        <v>307</v>
      </c>
      <c r="C5" s="553"/>
      <c r="D5" s="553"/>
      <c r="E5" s="553"/>
      <c r="F5" s="553"/>
      <c r="G5" s="553"/>
      <c r="H5" s="553"/>
      <c r="I5" s="553"/>
      <c r="J5" s="553"/>
      <c r="K5" s="553"/>
      <c r="L5" s="553"/>
      <c r="M5" s="553"/>
      <c r="N5" s="553"/>
      <c r="O5" s="553"/>
      <c r="P5" s="553"/>
      <c r="Q5" s="554"/>
      <c r="R5" s="555">
        <v>13412752</v>
      </c>
      <c r="S5" s="556"/>
      <c r="T5" s="556"/>
      <c r="U5" s="556"/>
      <c r="V5" s="556"/>
      <c r="W5" s="556"/>
      <c r="X5" s="556"/>
      <c r="Y5" s="557"/>
      <c r="Z5" s="558">
        <v>36.799999999999997</v>
      </c>
      <c r="AA5" s="558"/>
      <c r="AB5" s="558"/>
      <c r="AC5" s="558"/>
      <c r="AD5" s="559">
        <v>12402268</v>
      </c>
      <c r="AE5" s="559"/>
      <c r="AF5" s="559"/>
      <c r="AG5" s="559"/>
      <c r="AH5" s="559"/>
      <c r="AI5" s="559"/>
      <c r="AJ5" s="559"/>
      <c r="AK5" s="559"/>
      <c r="AL5" s="560">
        <v>69.7</v>
      </c>
      <c r="AM5" s="561"/>
      <c r="AN5" s="561"/>
      <c r="AO5" s="562"/>
      <c r="AP5" s="552" t="s">
        <v>315</v>
      </c>
      <c r="AQ5" s="553"/>
      <c r="AR5" s="553"/>
      <c r="AS5" s="553"/>
      <c r="AT5" s="553"/>
      <c r="AU5" s="553"/>
      <c r="AV5" s="553"/>
      <c r="AW5" s="553"/>
      <c r="AX5" s="553"/>
      <c r="AY5" s="553"/>
      <c r="AZ5" s="553"/>
      <c r="BA5" s="553"/>
      <c r="BB5" s="553"/>
      <c r="BC5" s="553"/>
      <c r="BD5" s="553"/>
      <c r="BE5" s="553"/>
      <c r="BF5" s="554"/>
      <c r="BG5" s="563">
        <v>12402268</v>
      </c>
      <c r="BH5" s="342"/>
      <c r="BI5" s="342"/>
      <c r="BJ5" s="342"/>
      <c r="BK5" s="342"/>
      <c r="BL5" s="342"/>
      <c r="BM5" s="342"/>
      <c r="BN5" s="564"/>
      <c r="BO5" s="565">
        <v>92.5</v>
      </c>
      <c r="BP5" s="565"/>
      <c r="BQ5" s="565"/>
      <c r="BR5" s="565"/>
      <c r="BS5" s="566">
        <v>18620</v>
      </c>
      <c r="BT5" s="566"/>
      <c r="BU5" s="566"/>
      <c r="BV5" s="566"/>
      <c r="BW5" s="566"/>
      <c r="BX5" s="566"/>
      <c r="BY5" s="566"/>
      <c r="BZ5" s="566"/>
      <c r="CA5" s="566"/>
      <c r="CB5" s="567"/>
      <c r="CD5" s="336" t="s">
        <v>311</v>
      </c>
      <c r="CE5" s="337"/>
      <c r="CF5" s="337"/>
      <c r="CG5" s="337"/>
      <c r="CH5" s="337"/>
      <c r="CI5" s="337"/>
      <c r="CJ5" s="337"/>
      <c r="CK5" s="337"/>
      <c r="CL5" s="337"/>
      <c r="CM5" s="337"/>
      <c r="CN5" s="337"/>
      <c r="CO5" s="337"/>
      <c r="CP5" s="337"/>
      <c r="CQ5" s="379"/>
      <c r="CR5" s="336" t="s">
        <v>318</v>
      </c>
      <c r="CS5" s="337"/>
      <c r="CT5" s="337"/>
      <c r="CU5" s="337"/>
      <c r="CV5" s="337"/>
      <c r="CW5" s="337"/>
      <c r="CX5" s="337"/>
      <c r="CY5" s="379"/>
      <c r="CZ5" s="336" t="s">
        <v>308</v>
      </c>
      <c r="DA5" s="337"/>
      <c r="DB5" s="337"/>
      <c r="DC5" s="379"/>
      <c r="DD5" s="336" t="s">
        <v>319</v>
      </c>
      <c r="DE5" s="337"/>
      <c r="DF5" s="337"/>
      <c r="DG5" s="337"/>
      <c r="DH5" s="337"/>
      <c r="DI5" s="337"/>
      <c r="DJ5" s="337"/>
      <c r="DK5" s="337"/>
      <c r="DL5" s="337"/>
      <c r="DM5" s="337"/>
      <c r="DN5" s="337"/>
      <c r="DO5" s="337"/>
      <c r="DP5" s="379"/>
      <c r="DQ5" s="336" t="s">
        <v>321</v>
      </c>
      <c r="DR5" s="337"/>
      <c r="DS5" s="337"/>
      <c r="DT5" s="337"/>
      <c r="DU5" s="337"/>
      <c r="DV5" s="337"/>
      <c r="DW5" s="337"/>
      <c r="DX5" s="337"/>
      <c r="DY5" s="337"/>
      <c r="DZ5" s="337"/>
      <c r="EA5" s="337"/>
      <c r="EB5" s="337"/>
      <c r="EC5" s="379"/>
    </row>
    <row r="6" spans="2:143" ht="11.25" customHeight="1" x14ac:dyDescent="0.15">
      <c r="B6" s="568" t="s">
        <v>322</v>
      </c>
      <c r="C6" s="457"/>
      <c r="D6" s="457"/>
      <c r="E6" s="457"/>
      <c r="F6" s="457"/>
      <c r="G6" s="457"/>
      <c r="H6" s="457"/>
      <c r="I6" s="457"/>
      <c r="J6" s="457"/>
      <c r="K6" s="457"/>
      <c r="L6" s="457"/>
      <c r="M6" s="457"/>
      <c r="N6" s="457"/>
      <c r="O6" s="457"/>
      <c r="P6" s="457"/>
      <c r="Q6" s="569"/>
      <c r="R6" s="563">
        <v>125475</v>
      </c>
      <c r="S6" s="342"/>
      <c r="T6" s="342"/>
      <c r="U6" s="342"/>
      <c r="V6" s="342"/>
      <c r="W6" s="342"/>
      <c r="X6" s="342"/>
      <c r="Y6" s="564"/>
      <c r="Z6" s="565">
        <v>0.3</v>
      </c>
      <c r="AA6" s="565"/>
      <c r="AB6" s="565"/>
      <c r="AC6" s="565"/>
      <c r="AD6" s="566">
        <v>125475</v>
      </c>
      <c r="AE6" s="566"/>
      <c r="AF6" s="566"/>
      <c r="AG6" s="566"/>
      <c r="AH6" s="566"/>
      <c r="AI6" s="566"/>
      <c r="AJ6" s="566"/>
      <c r="AK6" s="566"/>
      <c r="AL6" s="570">
        <v>0.7</v>
      </c>
      <c r="AM6" s="348"/>
      <c r="AN6" s="348"/>
      <c r="AO6" s="571"/>
      <c r="AP6" s="568" t="s">
        <v>111</v>
      </c>
      <c r="AQ6" s="457"/>
      <c r="AR6" s="457"/>
      <c r="AS6" s="457"/>
      <c r="AT6" s="457"/>
      <c r="AU6" s="457"/>
      <c r="AV6" s="457"/>
      <c r="AW6" s="457"/>
      <c r="AX6" s="457"/>
      <c r="AY6" s="457"/>
      <c r="AZ6" s="457"/>
      <c r="BA6" s="457"/>
      <c r="BB6" s="457"/>
      <c r="BC6" s="457"/>
      <c r="BD6" s="457"/>
      <c r="BE6" s="457"/>
      <c r="BF6" s="569"/>
      <c r="BG6" s="563">
        <v>12402268</v>
      </c>
      <c r="BH6" s="342"/>
      <c r="BI6" s="342"/>
      <c r="BJ6" s="342"/>
      <c r="BK6" s="342"/>
      <c r="BL6" s="342"/>
      <c r="BM6" s="342"/>
      <c r="BN6" s="564"/>
      <c r="BO6" s="565">
        <v>92.5</v>
      </c>
      <c r="BP6" s="565"/>
      <c r="BQ6" s="565"/>
      <c r="BR6" s="565"/>
      <c r="BS6" s="566">
        <v>18620</v>
      </c>
      <c r="BT6" s="566"/>
      <c r="BU6" s="566"/>
      <c r="BV6" s="566"/>
      <c r="BW6" s="566"/>
      <c r="BX6" s="566"/>
      <c r="BY6" s="566"/>
      <c r="BZ6" s="566"/>
      <c r="CA6" s="566"/>
      <c r="CB6" s="567"/>
      <c r="CD6" s="552" t="s">
        <v>323</v>
      </c>
      <c r="CE6" s="553"/>
      <c r="CF6" s="553"/>
      <c r="CG6" s="553"/>
      <c r="CH6" s="553"/>
      <c r="CI6" s="553"/>
      <c r="CJ6" s="553"/>
      <c r="CK6" s="553"/>
      <c r="CL6" s="553"/>
      <c r="CM6" s="553"/>
      <c r="CN6" s="553"/>
      <c r="CO6" s="553"/>
      <c r="CP6" s="553"/>
      <c r="CQ6" s="554"/>
      <c r="CR6" s="563">
        <v>312862</v>
      </c>
      <c r="CS6" s="342"/>
      <c r="CT6" s="342"/>
      <c r="CU6" s="342"/>
      <c r="CV6" s="342"/>
      <c r="CW6" s="342"/>
      <c r="CX6" s="342"/>
      <c r="CY6" s="564"/>
      <c r="CZ6" s="560">
        <v>0.9</v>
      </c>
      <c r="DA6" s="561"/>
      <c r="DB6" s="561"/>
      <c r="DC6" s="572"/>
      <c r="DD6" s="573" t="s">
        <v>197</v>
      </c>
      <c r="DE6" s="342"/>
      <c r="DF6" s="342"/>
      <c r="DG6" s="342"/>
      <c r="DH6" s="342"/>
      <c r="DI6" s="342"/>
      <c r="DJ6" s="342"/>
      <c r="DK6" s="342"/>
      <c r="DL6" s="342"/>
      <c r="DM6" s="342"/>
      <c r="DN6" s="342"/>
      <c r="DO6" s="342"/>
      <c r="DP6" s="564"/>
      <c r="DQ6" s="573">
        <v>312558</v>
      </c>
      <c r="DR6" s="342"/>
      <c r="DS6" s="342"/>
      <c r="DT6" s="342"/>
      <c r="DU6" s="342"/>
      <c r="DV6" s="342"/>
      <c r="DW6" s="342"/>
      <c r="DX6" s="342"/>
      <c r="DY6" s="342"/>
      <c r="DZ6" s="342"/>
      <c r="EA6" s="342"/>
      <c r="EB6" s="342"/>
      <c r="EC6" s="574"/>
    </row>
    <row r="7" spans="2:143" ht="11.25" customHeight="1" x14ac:dyDescent="0.15">
      <c r="B7" s="568" t="s">
        <v>44</v>
      </c>
      <c r="C7" s="457"/>
      <c r="D7" s="457"/>
      <c r="E7" s="457"/>
      <c r="F7" s="457"/>
      <c r="G7" s="457"/>
      <c r="H7" s="457"/>
      <c r="I7" s="457"/>
      <c r="J7" s="457"/>
      <c r="K7" s="457"/>
      <c r="L7" s="457"/>
      <c r="M7" s="457"/>
      <c r="N7" s="457"/>
      <c r="O7" s="457"/>
      <c r="P7" s="457"/>
      <c r="Q7" s="569"/>
      <c r="R7" s="563">
        <v>29651</v>
      </c>
      <c r="S7" s="342"/>
      <c r="T7" s="342"/>
      <c r="U7" s="342"/>
      <c r="V7" s="342"/>
      <c r="W7" s="342"/>
      <c r="X7" s="342"/>
      <c r="Y7" s="564"/>
      <c r="Z7" s="565">
        <v>0.1</v>
      </c>
      <c r="AA7" s="565"/>
      <c r="AB7" s="565"/>
      <c r="AC7" s="565"/>
      <c r="AD7" s="566">
        <v>29651</v>
      </c>
      <c r="AE7" s="566"/>
      <c r="AF7" s="566"/>
      <c r="AG7" s="566"/>
      <c r="AH7" s="566"/>
      <c r="AI7" s="566"/>
      <c r="AJ7" s="566"/>
      <c r="AK7" s="566"/>
      <c r="AL7" s="570">
        <v>0.2</v>
      </c>
      <c r="AM7" s="348"/>
      <c r="AN7" s="348"/>
      <c r="AO7" s="571"/>
      <c r="AP7" s="568" t="s">
        <v>324</v>
      </c>
      <c r="AQ7" s="457"/>
      <c r="AR7" s="457"/>
      <c r="AS7" s="457"/>
      <c r="AT7" s="457"/>
      <c r="AU7" s="457"/>
      <c r="AV7" s="457"/>
      <c r="AW7" s="457"/>
      <c r="AX7" s="457"/>
      <c r="AY7" s="457"/>
      <c r="AZ7" s="457"/>
      <c r="BA7" s="457"/>
      <c r="BB7" s="457"/>
      <c r="BC7" s="457"/>
      <c r="BD7" s="457"/>
      <c r="BE7" s="457"/>
      <c r="BF7" s="569"/>
      <c r="BG7" s="563">
        <v>7538698</v>
      </c>
      <c r="BH7" s="342"/>
      <c r="BI7" s="342"/>
      <c r="BJ7" s="342"/>
      <c r="BK7" s="342"/>
      <c r="BL7" s="342"/>
      <c r="BM7" s="342"/>
      <c r="BN7" s="564"/>
      <c r="BO7" s="565">
        <v>56.2</v>
      </c>
      <c r="BP7" s="565"/>
      <c r="BQ7" s="565"/>
      <c r="BR7" s="565"/>
      <c r="BS7" s="566">
        <v>18620</v>
      </c>
      <c r="BT7" s="566"/>
      <c r="BU7" s="566"/>
      <c r="BV7" s="566"/>
      <c r="BW7" s="566"/>
      <c r="BX7" s="566"/>
      <c r="BY7" s="566"/>
      <c r="BZ7" s="566"/>
      <c r="CA7" s="566"/>
      <c r="CB7" s="567"/>
      <c r="CD7" s="568" t="s">
        <v>326</v>
      </c>
      <c r="CE7" s="457"/>
      <c r="CF7" s="457"/>
      <c r="CG7" s="457"/>
      <c r="CH7" s="457"/>
      <c r="CI7" s="457"/>
      <c r="CJ7" s="457"/>
      <c r="CK7" s="457"/>
      <c r="CL7" s="457"/>
      <c r="CM7" s="457"/>
      <c r="CN7" s="457"/>
      <c r="CO7" s="457"/>
      <c r="CP7" s="457"/>
      <c r="CQ7" s="569"/>
      <c r="CR7" s="563">
        <v>3360206</v>
      </c>
      <c r="CS7" s="342"/>
      <c r="CT7" s="342"/>
      <c r="CU7" s="342"/>
      <c r="CV7" s="342"/>
      <c r="CW7" s="342"/>
      <c r="CX7" s="342"/>
      <c r="CY7" s="564"/>
      <c r="CZ7" s="565">
        <v>9.8000000000000007</v>
      </c>
      <c r="DA7" s="565"/>
      <c r="DB7" s="565"/>
      <c r="DC7" s="565"/>
      <c r="DD7" s="573">
        <v>8984</v>
      </c>
      <c r="DE7" s="342"/>
      <c r="DF7" s="342"/>
      <c r="DG7" s="342"/>
      <c r="DH7" s="342"/>
      <c r="DI7" s="342"/>
      <c r="DJ7" s="342"/>
      <c r="DK7" s="342"/>
      <c r="DL7" s="342"/>
      <c r="DM7" s="342"/>
      <c r="DN7" s="342"/>
      <c r="DO7" s="342"/>
      <c r="DP7" s="564"/>
      <c r="DQ7" s="573">
        <v>2923930</v>
      </c>
      <c r="DR7" s="342"/>
      <c r="DS7" s="342"/>
      <c r="DT7" s="342"/>
      <c r="DU7" s="342"/>
      <c r="DV7" s="342"/>
      <c r="DW7" s="342"/>
      <c r="DX7" s="342"/>
      <c r="DY7" s="342"/>
      <c r="DZ7" s="342"/>
      <c r="EA7" s="342"/>
      <c r="EB7" s="342"/>
      <c r="EC7" s="574"/>
    </row>
    <row r="8" spans="2:143" ht="11.25" customHeight="1" x14ac:dyDescent="0.15">
      <c r="B8" s="568" t="s">
        <v>327</v>
      </c>
      <c r="C8" s="457"/>
      <c r="D8" s="457"/>
      <c r="E8" s="457"/>
      <c r="F8" s="457"/>
      <c r="G8" s="457"/>
      <c r="H8" s="457"/>
      <c r="I8" s="457"/>
      <c r="J8" s="457"/>
      <c r="K8" s="457"/>
      <c r="L8" s="457"/>
      <c r="M8" s="457"/>
      <c r="N8" s="457"/>
      <c r="O8" s="457"/>
      <c r="P8" s="457"/>
      <c r="Q8" s="569"/>
      <c r="R8" s="563">
        <v>157616</v>
      </c>
      <c r="S8" s="342"/>
      <c r="T8" s="342"/>
      <c r="U8" s="342"/>
      <c r="V8" s="342"/>
      <c r="W8" s="342"/>
      <c r="X8" s="342"/>
      <c r="Y8" s="564"/>
      <c r="Z8" s="565">
        <v>0.4</v>
      </c>
      <c r="AA8" s="565"/>
      <c r="AB8" s="565"/>
      <c r="AC8" s="565"/>
      <c r="AD8" s="566">
        <v>157616</v>
      </c>
      <c r="AE8" s="566"/>
      <c r="AF8" s="566"/>
      <c r="AG8" s="566"/>
      <c r="AH8" s="566"/>
      <c r="AI8" s="566"/>
      <c r="AJ8" s="566"/>
      <c r="AK8" s="566"/>
      <c r="AL8" s="570">
        <v>0.9</v>
      </c>
      <c r="AM8" s="348"/>
      <c r="AN8" s="348"/>
      <c r="AO8" s="571"/>
      <c r="AP8" s="568" t="s">
        <v>124</v>
      </c>
      <c r="AQ8" s="457"/>
      <c r="AR8" s="457"/>
      <c r="AS8" s="457"/>
      <c r="AT8" s="457"/>
      <c r="AU8" s="457"/>
      <c r="AV8" s="457"/>
      <c r="AW8" s="457"/>
      <c r="AX8" s="457"/>
      <c r="AY8" s="457"/>
      <c r="AZ8" s="457"/>
      <c r="BA8" s="457"/>
      <c r="BB8" s="457"/>
      <c r="BC8" s="457"/>
      <c r="BD8" s="457"/>
      <c r="BE8" s="457"/>
      <c r="BF8" s="569"/>
      <c r="BG8" s="563">
        <v>161410</v>
      </c>
      <c r="BH8" s="342"/>
      <c r="BI8" s="342"/>
      <c r="BJ8" s="342"/>
      <c r="BK8" s="342"/>
      <c r="BL8" s="342"/>
      <c r="BM8" s="342"/>
      <c r="BN8" s="564"/>
      <c r="BO8" s="565">
        <v>1.2</v>
      </c>
      <c r="BP8" s="565"/>
      <c r="BQ8" s="565"/>
      <c r="BR8" s="565"/>
      <c r="BS8" s="566" t="s">
        <v>197</v>
      </c>
      <c r="BT8" s="566"/>
      <c r="BU8" s="566"/>
      <c r="BV8" s="566"/>
      <c r="BW8" s="566"/>
      <c r="BX8" s="566"/>
      <c r="BY8" s="566"/>
      <c r="BZ8" s="566"/>
      <c r="CA8" s="566"/>
      <c r="CB8" s="567"/>
      <c r="CD8" s="568" t="s">
        <v>330</v>
      </c>
      <c r="CE8" s="457"/>
      <c r="CF8" s="457"/>
      <c r="CG8" s="457"/>
      <c r="CH8" s="457"/>
      <c r="CI8" s="457"/>
      <c r="CJ8" s="457"/>
      <c r="CK8" s="457"/>
      <c r="CL8" s="457"/>
      <c r="CM8" s="457"/>
      <c r="CN8" s="457"/>
      <c r="CO8" s="457"/>
      <c r="CP8" s="457"/>
      <c r="CQ8" s="569"/>
      <c r="CR8" s="563">
        <v>18484193</v>
      </c>
      <c r="CS8" s="342"/>
      <c r="CT8" s="342"/>
      <c r="CU8" s="342"/>
      <c r="CV8" s="342"/>
      <c r="CW8" s="342"/>
      <c r="CX8" s="342"/>
      <c r="CY8" s="564"/>
      <c r="CZ8" s="565">
        <v>53.7</v>
      </c>
      <c r="DA8" s="565"/>
      <c r="DB8" s="565"/>
      <c r="DC8" s="565"/>
      <c r="DD8" s="573">
        <v>461711</v>
      </c>
      <c r="DE8" s="342"/>
      <c r="DF8" s="342"/>
      <c r="DG8" s="342"/>
      <c r="DH8" s="342"/>
      <c r="DI8" s="342"/>
      <c r="DJ8" s="342"/>
      <c r="DK8" s="342"/>
      <c r="DL8" s="342"/>
      <c r="DM8" s="342"/>
      <c r="DN8" s="342"/>
      <c r="DO8" s="342"/>
      <c r="DP8" s="564"/>
      <c r="DQ8" s="573">
        <v>9119118</v>
      </c>
      <c r="DR8" s="342"/>
      <c r="DS8" s="342"/>
      <c r="DT8" s="342"/>
      <c r="DU8" s="342"/>
      <c r="DV8" s="342"/>
      <c r="DW8" s="342"/>
      <c r="DX8" s="342"/>
      <c r="DY8" s="342"/>
      <c r="DZ8" s="342"/>
      <c r="EA8" s="342"/>
      <c r="EB8" s="342"/>
      <c r="EC8" s="574"/>
    </row>
    <row r="9" spans="2:143" ht="11.25" customHeight="1" x14ac:dyDescent="0.15">
      <c r="B9" s="568" t="s">
        <v>329</v>
      </c>
      <c r="C9" s="457"/>
      <c r="D9" s="457"/>
      <c r="E9" s="457"/>
      <c r="F9" s="457"/>
      <c r="G9" s="457"/>
      <c r="H9" s="457"/>
      <c r="I9" s="457"/>
      <c r="J9" s="457"/>
      <c r="K9" s="457"/>
      <c r="L9" s="457"/>
      <c r="M9" s="457"/>
      <c r="N9" s="457"/>
      <c r="O9" s="457"/>
      <c r="P9" s="457"/>
      <c r="Q9" s="569"/>
      <c r="R9" s="563">
        <v>168960</v>
      </c>
      <c r="S9" s="342"/>
      <c r="T9" s="342"/>
      <c r="U9" s="342"/>
      <c r="V9" s="342"/>
      <c r="W9" s="342"/>
      <c r="X9" s="342"/>
      <c r="Y9" s="564"/>
      <c r="Z9" s="565">
        <v>0.5</v>
      </c>
      <c r="AA9" s="565"/>
      <c r="AB9" s="565"/>
      <c r="AC9" s="565"/>
      <c r="AD9" s="566">
        <v>168960</v>
      </c>
      <c r="AE9" s="566"/>
      <c r="AF9" s="566"/>
      <c r="AG9" s="566"/>
      <c r="AH9" s="566"/>
      <c r="AI9" s="566"/>
      <c r="AJ9" s="566"/>
      <c r="AK9" s="566"/>
      <c r="AL9" s="570">
        <v>0.9</v>
      </c>
      <c r="AM9" s="348"/>
      <c r="AN9" s="348"/>
      <c r="AO9" s="571"/>
      <c r="AP9" s="568" t="s">
        <v>331</v>
      </c>
      <c r="AQ9" s="457"/>
      <c r="AR9" s="457"/>
      <c r="AS9" s="457"/>
      <c r="AT9" s="457"/>
      <c r="AU9" s="457"/>
      <c r="AV9" s="457"/>
      <c r="AW9" s="457"/>
      <c r="AX9" s="457"/>
      <c r="AY9" s="457"/>
      <c r="AZ9" s="457"/>
      <c r="BA9" s="457"/>
      <c r="BB9" s="457"/>
      <c r="BC9" s="457"/>
      <c r="BD9" s="457"/>
      <c r="BE9" s="457"/>
      <c r="BF9" s="569"/>
      <c r="BG9" s="563">
        <v>7091027</v>
      </c>
      <c r="BH9" s="342"/>
      <c r="BI9" s="342"/>
      <c r="BJ9" s="342"/>
      <c r="BK9" s="342"/>
      <c r="BL9" s="342"/>
      <c r="BM9" s="342"/>
      <c r="BN9" s="564"/>
      <c r="BO9" s="565">
        <v>52.9</v>
      </c>
      <c r="BP9" s="565"/>
      <c r="BQ9" s="565"/>
      <c r="BR9" s="565"/>
      <c r="BS9" s="566" t="s">
        <v>197</v>
      </c>
      <c r="BT9" s="566"/>
      <c r="BU9" s="566"/>
      <c r="BV9" s="566"/>
      <c r="BW9" s="566"/>
      <c r="BX9" s="566"/>
      <c r="BY9" s="566"/>
      <c r="BZ9" s="566"/>
      <c r="CA9" s="566"/>
      <c r="CB9" s="567"/>
      <c r="CD9" s="568" t="s">
        <v>334</v>
      </c>
      <c r="CE9" s="457"/>
      <c r="CF9" s="457"/>
      <c r="CG9" s="457"/>
      <c r="CH9" s="457"/>
      <c r="CI9" s="457"/>
      <c r="CJ9" s="457"/>
      <c r="CK9" s="457"/>
      <c r="CL9" s="457"/>
      <c r="CM9" s="457"/>
      <c r="CN9" s="457"/>
      <c r="CO9" s="457"/>
      <c r="CP9" s="457"/>
      <c r="CQ9" s="569"/>
      <c r="CR9" s="563">
        <v>2654814</v>
      </c>
      <c r="CS9" s="342"/>
      <c r="CT9" s="342"/>
      <c r="CU9" s="342"/>
      <c r="CV9" s="342"/>
      <c r="CW9" s="342"/>
      <c r="CX9" s="342"/>
      <c r="CY9" s="564"/>
      <c r="CZ9" s="565">
        <v>7.7</v>
      </c>
      <c r="DA9" s="565"/>
      <c r="DB9" s="565"/>
      <c r="DC9" s="565"/>
      <c r="DD9" s="573">
        <v>29600</v>
      </c>
      <c r="DE9" s="342"/>
      <c r="DF9" s="342"/>
      <c r="DG9" s="342"/>
      <c r="DH9" s="342"/>
      <c r="DI9" s="342"/>
      <c r="DJ9" s="342"/>
      <c r="DK9" s="342"/>
      <c r="DL9" s="342"/>
      <c r="DM9" s="342"/>
      <c r="DN9" s="342"/>
      <c r="DO9" s="342"/>
      <c r="DP9" s="564"/>
      <c r="DQ9" s="573">
        <v>1578906</v>
      </c>
      <c r="DR9" s="342"/>
      <c r="DS9" s="342"/>
      <c r="DT9" s="342"/>
      <c r="DU9" s="342"/>
      <c r="DV9" s="342"/>
      <c r="DW9" s="342"/>
      <c r="DX9" s="342"/>
      <c r="DY9" s="342"/>
      <c r="DZ9" s="342"/>
      <c r="EA9" s="342"/>
      <c r="EB9" s="342"/>
      <c r="EC9" s="574"/>
    </row>
    <row r="10" spans="2:143" ht="11.25" customHeight="1" x14ac:dyDescent="0.15">
      <c r="B10" s="568" t="s">
        <v>130</v>
      </c>
      <c r="C10" s="457"/>
      <c r="D10" s="457"/>
      <c r="E10" s="457"/>
      <c r="F10" s="457"/>
      <c r="G10" s="457"/>
      <c r="H10" s="457"/>
      <c r="I10" s="457"/>
      <c r="J10" s="457"/>
      <c r="K10" s="457"/>
      <c r="L10" s="457"/>
      <c r="M10" s="457"/>
      <c r="N10" s="457"/>
      <c r="O10" s="457"/>
      <c r="P10" s="457"/>
      <c r="Q10" s="569"/>
      <c r="R10" s="563" t="s">
        <v>197</v>
      </c>
      <c r="S10" s="342"/>
      <c r="T10" s="342"/>
      <c r="U10" s="342"/>
      <c r="V10" s="342"/>
      <c r="W10" s="342"/>
      <c r="X10" s="342"/>
      <c r="Y10" s="564"/>
      <c r="Z10" s="565" t="s">
        <v>197</v>
      </c>
      <c r="AA10" s="565"/>
      <c r="AB10" s="565"/>
      <c r="AC10" s="565"/>
      <c r="AD10" s="566" t="s">
        <v>197</v>
      </c>
      <c r="AE10" s="566"/>
      <c r="AF10" s="566"/>
      <c r="AG10" s="566"/>
      <c r="AH10" s="566"/>
      <c r="AI10" s="566"/>
      <c r="AJ10" s="566"/>
      <c r="AK10" s="566"/>
      <c r="AL10" s="570" t="s">
        <v>197</v>
      </c>
      <c r="AM10" s="348"/>
      <c r="AN10" s="348"/>
      <c r="AO10" s="571"/>
      <c r="AP10" s="568" t="s">
        <v>191</v>
      </c>
      <c r="AQ10" s="457"/>
      <c r="AR10" s="457"/>
      <c r="AS10" s="457"/>
      <c r="AT10" s="457"/>
      <c r="AU10" s="457"/>
      <c r="AV10" s="457"/>
      <c r="AW10" s="457"/>
      <c r="AX10" s="457"/>
      <c r="AY10" s="457"/>
      <c r="AZ10" s="457"/>
      <c r="BA10" s="457"/>
      <c r="BB10" s="457"/>
      <c r="BC10" s="457"/>
      <c r="BD10" s="457"/>
      <c r="BE10" s="457"/>
      <c r="BF10" s="569"/>
      <c r="BG10" s="563">
        <v>153393</v>
      </c>
      <c r="BH10" s="342"/>
      <c r="BI10" s="342"/>
      <c r="BJ10" s="342"/>
      <c r="BK10" s="342"/>
      <c r="BL10" s="342"/>
      <c r="BM10" s="342"/>
      <c r="BN10" s="564"/>
      <c r="BO10" s="565">
        <v>1.1000000000000001</v>
      </c>
      <c r="BP10" s="565"/>
      <c r="BQ10" s="565"/>
      <c r="BR10" s="565"/>
      <c r="BS10" s="566" t="s">
        <v>197</v>
      </c>
      <c r="BT10" s="566"/>
      <c r="BU10" s="566"/>
      <c r="BV10" s="566"/>
      <c r="BW10" s="566"/>
      <c r="BX10" s="566"/>
      <c r="BY10" s="566"/>
      <c r="BZ10" s="566"/>
      <c r="CA10" s="566"/>
      <c r="CB10" s="567"/>
      <c r="CD10" s="568" t="s">
        <v>223</v>
      </c>
      <c r="CE10" s="457"/>
      <c r="CF10" s="457"/>
      <c r="CG10" s="457"/>
      <c r="CH10" s="457"/>
      <c r="CI10" s="457"/>
      <c r="CJ10" s="457"/>
      <c r="CK10" s="457"/>
      <c r="CL10" s="457"/>
      <c r="CM10" s="457"/>
      <c r="CN10" s="457"/>
      <c r="CO10" s="457"/>
      <c r="CP10" s="457"/>
      <c r="CQ10" s="569"/>
      <c r="CR10" s="563">
        <v>74315</v>
      </c>
      <c r="CS10" s="342"/>
      <c r="CT10" s="342"/>
      <c r="CU10" s="342"/>
      <c r="CV10" s="342"/>
      <c r="CW10" s="342"/>
      <c r="CX10" s="342"/>
      <c r="CY10" s="564"/>
      <c r="CZ10" s="565">
        <v>0.2</v>
      </c>
      <c r="DA10" s="565"/>
      <c r="DB10" s="565"/>
      <c r="DC10" s="565"/>
      <c r="DD10" s="573" t="s">
        <v>197</v>
      </c>
      <c r="DE10" s="342"/>
      <c r="DF10" s="342"/>
      <c r="DG10" s="342"/>
      <c r="DH10" s="342"/>
      <c r="DI10" s="342"/>
      <c r="DJ10" s="342"/>
      <c r="DK10" s="342"/>
      <c r="DL10" s="342"/>
      <c r="DM10" s="342"/>
      <c r="DN10" s="342"/>
      <c r="DO10" s="342"/>
      <c r="DP10" s="564"/>
      <c r="DQ10" s="573">
        <v>66645</v>
      </c>
      <c r="DR10" s="342"/>
      <c r="DS10" s="342"/>
      <c r="DT10" s="342"/>
      <c r="DU10" s="342"/>
      <c r="DV10" s="342"/>
      <c r="DW10" s="342"/>
      <c r="DX10" s="342"/>
      <c r="DY10" s="342"/>
      <c r="DZ10" s="342"/>
      <c r="EA10" s="342"/>
      <c r="EB10" s="342"/>
      <c r="EC10" s="574"/>
    </row>
    <row r="11" spans="2:143" ht="11.25" customHeight="1" x14ac:dyDescent="0.15">
      <c r="B11" s="568" t="s">
        <v>109</v>
      </c>
      <c r="C11" s="457"/>
      <c r="D11" s="457"/>
      <c r="E11" s="457"/>
      <c r="F11" s="457"/>
      <c r="G11" s="457"/>
      <c r="H11" s="457"/>
      <c r="I11" s="457"/>
      <c r="J11" s="457"/>
      <c r="K11" s="457"/>
      <c r="L11" s="457"/>
      <c r="M11" s="457"/>
      <c r="N11" s="457"/>
      <c r="O11" s="457"/>
      <c r="P11" s="457"/>
      <c r="Q11" s="569"/>
      <c r="R11" s="563">
        <v>1882921</v>
      </c>
      <c r="S11" s="342"/>
      <c r="T11" s="342"/>
      <c r="U11" s="342"/>
      <c r="V11" s="342"/>
      <c r="W11" s="342"/>
      <c r="X11" s="342"/>
      <c r="Y11" s="564"/>
      <c r="Z11" s="570">
        <v>5.2</v>
      </c>
      <c r="AA11" s="348"/>
      <c r="AB11" s="348"/>
      <c r="AC11" s="575"/>
      <c r="AD11" s="573">
        <v>1882921</v>
      </c>
      <c r="AE11" s="342"/>
      <c r="AF11" s="342"/>
      <c r="AG11" s="342"/>
      <c r="AH11" s="342"/>
      <c r="AI11" s="342"/>
      <c r="AJ11" s="342"/>
      <c r="AK11" s="564"/>
      <c r="AL11" s="570">
        <v>10.6</v>
      </c>
      <c r="AM11" s="348"/>
      <c r="AN11" s="348"/>
      <c r="AO11" s="571"/>
      <c r="AP11" s="568" t="s">
        <v>336</v>
      </c>
      <c r="AQ11" s="457"/>
      <c r="AR11" s="457"/>
      <c r="AS11" s="457"/>
      <c r="AT11" s="457"/>
      <c r="AU11" s="457"/>
      <c r="AV11" s="457"/>
      <c r="AW11" s="457"/>
      <c r="AX11" s="457"/>
      <c r="AY11" s="457"/>
      <c r="AZ11" s="457"/>
      <c r="BA11" s="457"/>
      <c r="BB11" s="457"/>
      <c r="BC11" s="457"/>
      <c r="BD11" s="457"/>
      <c r="BE11" s="457"/>
      <c r="BF11" s="569"/>
      <c r="BG11" s="563">
        <v>132868</v>
      </c>
      <c r="BH11" s="342"/>
      <c r="BI11" s="342"/>
      <c r="BJ11" s="342"/>
      <c r="BK11" s="342"/>
      <c r="BL11" s="342"/>
      <c r="BM11" s="342"/>
      <c r="BN11" s="564"/>
      <c r="BO11" s="565">
        <v>1</v>
      </c>
      <c r="BP11" s="565"/>
      <c r="BQ11" s="565"/>
      <c r="BR11" s="565"/>
      <c r="BS11" s="566">
        <v>18620</v>
      </c>
      <c r="BT11" s="566"/>
      <c r="BU11" s="566"/>
      <c r="BV11" s="566"/>
      <c r="BW11" s="566"/>
      <c r="BX11" s="566"/>
      <c r="BY11" s="566"/>
      <c r="BZ11" s="566"/>
      <c r="CA11" s="566"/>
      <c r="CB11" s="567"/>
      <c r="CD11" s="568" t="s">
        <v>339</v>
      </c>
      <c r="CE11" s="457"/>
      <c r="CF11" s="457"/>
      <c r="CG11" s="457"/>
      <c r="CH11" s="457"/>
      <c r="CI11" s="457"/>
      <c r="CJ11" s="457"/>
      <c r="CK11" s="457"/>
      <c r="CL11" s="457"/>
      <c r="CM11" s="457"/>
      <c r="CN11" s="457"/>
      <c r="CO11" s="457"/>
      <c r="CP11" s="457"/>
      <c r="CQ11" s="569"/>
      <c r="CR11" s="563">
        <v>36556</v>
      </c>
      <c r="CS11" s="342"/>
      <c r="CT11" s="342"/>
      <c r="CU11" s="342"/>
      <c r="CV11" s="342"/>
      <c r="CW11" s="342"/>
      <c r="CX11" s="342"/>
      <c r="CY11" s="564"/>
      <c r="CZ11" s="565">
        <v>0.1</v>
      </c>
      <c r="DA11" s="565"/>
      <c r="DB11" s="565"/>
      <c r="DC11" s="565"/>
      <c r="DD11" s="573">
        <v>8635</v>
      </c>
      <c r="DE11" s="342"/>
      <c r="DF11" s="342"/>
      <c r="DG11" s="342"/>
      <c r="DH11" s="342"/>
      <c r="DI11" s="342"/>
      <c r="DJ11" s="342"/>
      <c r="DK11" s="342"/>
      <c r="DL11" s="342"/>
      <c r="DM11" s="342"/>
      <c r="DN11" s="342"/>
      <c r="DO11" s="342"/>
      <c r="DP11" s="564"/>
      <c r="DQ11" s="573">
        <v>28725</v>
      </c>
      <c r="DR11" s="342"/>
      <c r="DS11" s="342"/>
      <c r="DT11" s="342"/>
      <c r="DU11" s="342"/>
      <c r="DV11" s="342"/>
      <c r="DW11" s="342"/>
      <c r="DX11" s="342"/>
      <c r="DY11" s="342"/>
      <c r="DZ11" s="342"/>
      <c r="EA11" s="342"/>
      <c r="EB11" s="342"/>
      <c r="EC11" s="574"/>
    </row>
    <row r="12" spans="2:143" ht="11.25" customHeight="1" x14ac:dyDescent="0.15">
      <c r="B12" s="568" t="s">
        <v>149</v>
      </c>
      <c r="C12" s="457"/>
      <c r="D12" s="457"/>
      <c r="E12" s="457"/>
      <c r="F12" s="457"/>
      <c r="G12" s="457"/>
      <c r="H12" s="457"/>
      <c r="I12" s="457"/>
      <c r="J12" s="457"/>
      <c r="K12" s="457"/>
      <c r="L12" s="457"/>
      <c r="M12" s="457"/>
      <c r="N12" s="457"/>
      <c r="O12" s="457"/>
      <c r="P12" s="457"/>
      <c r="Q12" s="569"/>
      <c r="R12" s="563" t="s">
        <v>197</v>
      </c>
      <c r="S12" s="342"/>
      <c r="T12" s="342"/>
      <c r="U12" s="342"/>
      <c r="V12" s="342"/>
      <c r="W12" s="342"/>
      <c r="X12" s="342"/>
      <c r="Y12" s="564"/>
      <c r="Z12" s="565" t="s">
        <v>197</v>
      </c>
      <c r="AA12" s="565"/>
      <c r="AB12" s="565"/>
      <c r="AC12" s="565"/>
      <c r="AD12" s="566" t="s">
        <v>197</v>
      </c>
      <c r="AE12" s="566"/>
      <c r="AF12" s="566"/>
      <c r="AG12" s="566"/>
      <c r="AH12" s="566"/>
      <c r="AI12" s="566"/>
      <c r="AJ12" s="566"/>
      <c r="AK12" s="566"/>
      <c r="AL12" s="570" t="s">
        <v>197</v>
      </c>
      <c r="AM12" s="348"/>
      <c r="AN12" s="348"/>
      <c r="AO12" s="571"/>
      <c r="AP12" s="568" t="s">
        <v>340</v>
      </c>
      <c r="AQ12" s="457"/>
      <c r="AR12" s="457"/>
      <c r="AS12" s="457"/>
      <c r="AT12" s="457"/>
      <c r="AU12" s="457"/>
      <c r="AV12" s="457"/>
      <c r="AW12" s="457"/>
      <c r="AX12" s="457"/>
      <c r="AY12" s="457"/>
      <c r="AZ12" s="457"/>
      <c r="BA12" s="457"/>
      <c r="BB12" s="457"/>
      <c r="BC12" s="457"/>
      <c r="BD12" s="457"/>
      <c r="BE12" s="457"/>
      <c r="BF12" s="569"/>
      <c r="BG12" s="563">
        <v>4421292</v>
      </c>
      <c r="BH12" s="342"/>
      <c r="BI12" s="342"/>
      <c r="BJ12" s="342"/>
      <c r="BK12" s="342"/>
      <c r="BL12" s="342"/>
      <c r="BM12" s="342"/>
      <c r="BN12" s="564"/>
      <c r="BO12" s="565">
        <v>33</v>
      </c>
      <c r="BP12" s="565"/>
      <c r="BQ12" s="565"/>
      <c r="BR12" s="565"/>
      <c r="BS12" s="566" t="s">
        <v>197</v>
      </c>
      <c r="BT12" s="566"/>
      <c r="BU12" s="566"/>
      <c r="BV12" s="566"/>
      <c r="BW12" s="566"/>
      <c r="BX12" s="566"/>
      <c r="BY12" s="566"/>
      <c r="BZ12" s="566"/>
      <c r="CA12" s="566"/>
      <c r="CB12" s="567"/>
      <c r="CD12" s="568" t="s">
        <v>95</v>
      </c>
      <c r="CE12" s="457"/>
      <c r="CF12" s="457"/>
      <c r="CG12" s="457"/>
      <c r="CH12" s="457"/>
      <c r="CI12" s="457"/>
      <c r="CJ12" s="457"/>
      <c r="CK12" s="457"/>
      <c r="CL12" s="457"/>
      <c r="CM12" s="457"/>
      <c r="CN12" s="457"/>
      <c r="CO12" s="457"/>
      <c r="CP12" s="457"/>
      <c r="CQ12" s="569"/>
      <c r="CR12" s="563">
        <v>186845</v>
      </c>
      <c r="CS12" s="342"/>
      <c r="CT12" s="342"/>
      <c r="CU12" s="342"/>
      <c r="CV12" s="342"/>
      <c r="CW12" s="342"/>
      <c r="CX12" s="342"/>
      <c r="CY12" s="564"/>
      <c r="CZ12" s="565">
        <v>0.5</v>
      </c>
      <c r="DA12" s="565"/>
      <c r="DB12" s="565"/>
      <c r="DC12" s="565"/>
      <c r="DD12" s="573" t="s">
        <v>197</v>
      </c>
      <c r="DE12" s="342"/>
      <c r="DF12" s="342"/>
      <c r="DG12" s="342"/>
      <c r="DH12" s="342"/>
      <c r="DI12" s="342"/>
      <c r="DJ12" s="342"/>
      <c r="DK12" s="342"/>
      <c r="DL12" s="342"/>
      <c r="DM12" s="342"/>
      <c r="DN12" s="342"/>
      <c r="DO12" s="342"/>
      <c r="DP12" s="564"/>
      <c r="DQ12" s="573">
        <v>185376</v>
      </c>
      <c r="DR12" s="342"/>
      <c r="DS12" s="342"/>
      <c r="DT12" s="342"/>
      <c r="DU12" s="342"/>
      <c r="DV12" s="342"/>
      <c r="DW12" s="342"/>
      <c r="DX12" s="342"/>
      <c r="DY12" s="342"/>
      <c r="DZ12" s="342"/>
      <c r="EA12" s="342"/>
      <c r="EB12" s="342"/>
      <c r="EC12" s="574"/>
    </row>
    <row r="13" spans="2:143" ht="11.25" customHeight="1" x14ac:dyDescent="0.15">
      <c r="B13" s="568" t="s">
        <v>341</v>
      </c>
      <c r="C13" s="457"/>
      <c r="D13" s="457"/>
      <c r="E13" s="457"/>
      <c r="F13" s="457"/>
      <c r="G13" s="457"/>
      <c r="H13" s="457"/>
      <c r="I13" s="457"/>
      <c r="J13" s="457"/>
      <c r="K13" s="457"/>
      <c r="L13" s="457"/>
      <c r="M13" s="457"/>
      <c r="N13" s="457"/>
      <c r="O13" s="457"/>
      <c r="P13" s="457"/>
      <c r="Q13" s="569"/>
      <c r="R13" s="563" t="s">
        <v>197</v>
      </c>
      <c r="S13" s="342"/>
      <c r="T13" s="342"/>
      <c r="U13" s="342"/>
      <c r="V13" s="342"/>
      <c r="W13" s="342"/>
      <c r="X13" s="342"/>
      <c r="Y13" s="564"/>
      <c r="Z13" s="565" t="s">
        <v>197</v>
      </c>
      <c r="AA13" s="565"/>
      <c r="AB13" s="565"/>
      <c r="AC13" s="565"/>
      <c r="AD13" s="566" t="s">
        <v>197</v>
      </c>
      <c r="AE13" s="566"/>
      <c r="AF13" s="566"/>
      <c r="AG13" s="566"/>
      <c r="AH13" s="566"/>
      <c r="AI13" s="566"/>
      <c r="AJ13" s="566"/>
      <c r="AK13" s="566"/>
      <c r="AL13" s="570" t="s">
        <v>197</v>
      </c>
      <c r="AM13" s="348"/>
      <c r="AN13" s="348"/>
      <c r="AO13" s="571"/>
      <c r="AP13" s="568" t="s">
        <v>343</v>
      </c>
      <c r="AQ13" s="457"/>
      <c r="AR13" s="457"/>
      <c r="AS13" s="457"/>
      <c r="AT13" s="457"/>
      <c r="AU13" s="457"/>
      <c r="AV13" s="457"/>
      <c r="AW13" s="457"/>
      <c r="AX13" s="457"/>
      <c r="AY13" s="457"/>
      <c r="AZ13" s="457"/>
      <c r="BA13" s="457"/>
      <c r="BB13" s="457"/>
      <c r="BC13" s="457"/>
      <c r="BD13" s="457"/>
      <c r="BE13" s="457"/>
      <c r="BF13" s="569"/>
      <c r="BG13" s="563">
        <v>4368887</v>
      </c>
      <c r="BH13" s="342"/>
      <c r="BI13" s="342"/>
      <c r="BJ13" s="342"/>
      <c r="BK13" s="342"/>
      <c r="BL13" s="342"/>
      <c r="BM13" s="342"/>
      <c r="BN13" s="564"/>
      <c r="BO13" s="565">
        <v>32.6</v>
      </c>
      <c r="BP13" s="565"/>
      <c r="BQ13" s="565"/>
      <c r="BR13" s="565"/>
      <c r="BS13" s="566" t="s">
        <v>197</v>
      </c>
      <c r="BT13" s="566"/>
      <c r="BU13" s="566"/>
      <c r="BV13" s="566"/>
      <c r="BW13" s="566"/>
      <c r="BX13" s="566"/>
      <c r="BY13" s="566"/>
      <c r="BZ13" s="566"/>
      <c r="CA13" s="566"/>
      <c r="CB13" s="567"/>
      <c r="CD13" s="568" t="s">
        <v>344</v>
      </c>
      <c r="CE13" s="457"/>
      <c r="CF13" s="457"/>
      <c r="CG13" s="457"/>
      <c r="CH13" s="457"/>
      <c r="CI13" s="457"/>
      <c r="CJ13" s="457"/>
      <c r="CK13" s="457"/>
      <c r="CL13" s="457"/>
      <c r="CM13" s="457"/>
      <c r="CN13" s="457"/>
      <c r="CO13" s="457"/>
      <c r="CP13" s="457"/>
      <c r="CQ13" s="569"/>
      <c r="CR13" s="563">
        <v>2491037</v>
      </c>
      <c r="CS13" s="342"/>
      <c r="CT13" s="342"/>
      <c r="CU13" s="342"/>
      <c r="CV13" s="342"/>
      <c r="CW13" s="342"/>
      <c r="CX13" s="342"/>
      <c r="CY13" s="564"/>
      <c r="CZ13" s="565">
        <v>7.2</v>
      </c>
      <c r="DA13" s="565"/>
      <c r="DB13" s="565"/>
      <c r="DC13" s="565"/>
      <c r="DD13" s="573">
        <v>854778</v>
      </c>
      <c r="DE13" s="342"/>
      <c r="DF13" s="342"/>
      <c r="DG13" s="342"/>
      <c r="DH13" s="342"/>
      <c r="DI13" s="342"/>
      <c r="DJ13" s="342"/>
      <c r="DK13" s="342"/>
      <c r="DL13" s="342"/>
      <c r="DM13" s="342"/>
      <c r="DN13" s="342"/>
      <c r="DO13" s="342"/>
      <c r="DP13" s="564"/>
      <c r="DQ13" s="573">
        <v>1669770</v>
      </c>
      <c r="DR13" s="342"/>
      <c r="DS13" s="342"/>
      <c r="DT13" s="342"/>
      <c r="DU13" s="342"/>
      <c r="DV13" s="342"/>
      <c r="DW13" s="342"/>
      <c r="DX13" s="342"/>
      <c r="DY13" s="342"/>
      <c r="DZ13" s="342"/>
      <c r="EA13" s="342"/>
      <c r="EB13" s="342"/>
      <c r="EC13" s="574"/>
    </row>
    <row r="14" spans="2:143" ht="11.25" customHeight="1" x14ac:dyDescent="0.15">
      <c r="B14" s="568" t="s">
        <v>346</v>
      </c>
      <c r="C14" s="457"/>
      <c r="D14" s="457"/>
      <c r="E14" s="457"/>
      <c r="F14" s="457"/>
      <c r="G14" s="457"/>
      <c r="H14" s="457"/>
      <c r="I14" s="457"/>
      <c r="J14" s="457"/>
      <c r="K14" s="457"/>
      <c r="L14" s="457"/>
      <c r="M14" s="457"/>
      <c r="N14" s="457"/>
      <c r="O14" s="457"/>
      <c r="P14" s="457"/>
      <c r="Q14" s="569"/>
      <c r="R14" s="563">
        <v>926</v>
      </c>
      <c r="S14" s="342"/>
      <c r="T14" s="342"/>
      <c r="U14" s="342"/>
      <c r="V14" s="342"/>
      <c r="W14" s="342"/>
      <c r="X14" s="342"/>
      <c r="Y14" s="564"/>
      <c r="Z14" s="565">
        <v>0</v>
      </c>
      <c r="AA14" s="565"/>
      <c r="AB14" s="565"/>
      <c r="AC14" s="565"/>
      <c r="AD14" s="566">
        <v>926</v>
      </c>
      <c r="AE14" s="566"/>
      <c r="AF14" s="566"/>
      <c r="AG14" s="566"/>
      <c r="AH14" s="566"/>
      <c r="AI14" s="566"/>
      <c r="AJ14" s="566"/>
      <c r="AK14" s="566"/>
      <c r="AL14" s="570">
        <v>0</v>
      </c>
      <c r="AM14" s="348"/>
      <c r="AN14" s="348"/>
      <c r="AO14" s="571"/>
      <c r="AP14" s="568" t="s">
        <v>213</v>
      </c>
      <c r="AQ14" s="457"/>
      <c r="AR14" s="457"/>
      <c r="AS14" s="457"/>
      <c r="AT14" s="457"/>
      <c r="AU14" s="457"/>
      <c r="AV14" s="457"/>
      <c r="AW14" s="457"/>
      <c r="AX14" s="457"/>
      <c r="AY14" s="457"/>
      <c r="AZ14" s="457"/>
      <c r="BA14" s="457"/>
      <c r="BB14" s="457"/>
      <c r="BC14" s="457"/>
      <c r="BD14" s="457"/>
      <c r="BE14" s="457"/>
      <c r="BF14" s="569"/>
      <c r="BG14" s="563">
        <v>53078</v>
      </c>
      <c r="BH14" s="342"/>
      <c r="BI14" s="342"/>
      <c r="BJ14" s="342"/>
      <c r="BK14" s="342"/>
      <c r="BL14" s="342"/>
      <c r="BM14" s="342"/>
      <c r="BN14" s="564"/>
      <c r="BO14" s="565">
        <v>0.4</v>
      </c>
      <c r="BP14" s="565"/>
      <c r="BQ14" s="565"/>
      <c r="BR14" s="565"/>
      <c r="BS14" s="566" t="s">
        <v>197</v>
      </c>
      <c r="BT14" s="566"/>
      <c r="BU14" s="566"/>
      <c r="BV14" s="566"/>
      <c r="BW14" s="566"/>
      <c r="BX14" s="566"/>
      <c r="BY14" s="566"/>
      <c r="BZ14" s="566"/>
      <c r="CA14" s="566"/>
      <c r="CB14" s="567"/>
      <c r="CD14" s="568" t="s">
        <v>69</v>
      </c>
      <c r="CE14" s="457"/>
      <c r="CF14" s="457"/>
      <c r="CG14" s="457"/>
      <c r="CH14" s="457"/>
      <c r="CI14" s="457"/>
      <c r="CJ14" s="457"/>
      <c r="CK14" s="457"/>
      <c r="CL14" s="457"/>
      <c r="CM14" s="457"/>
      <c r="CN14" s="457"/>
      <c r="CO14" s="457"/>
      <c r="CP14" s="457"/>
      <c r="CQ14" s="569"/>
      <c r="CR14" s="563">
        <v>1194203</v>
      </c>
      <c r="CS14" s="342"/>
      <c r="CT14" s="342"/>
      <c r="CU14" s="342"/>
      <c r="CV14" s="342"/>
      <c r="CW14" s="342"/>
      <c r="CX14" s="342"/>
      <c r="CY14" s="564"/>
      <c r="CZ14" s="565">
        <v>3.5</v>
      </c>
      <c r="DA14" s="565"/>
      <c r="DB14" s="565"/>
      <c r="DC14" s="565"/>
      <c r="DD14" s="573">
        <v>2580</v>
      </c>
      <c r="DE14" s="342"/>
      <c r="DF14" s="342"/>
      <c r="DG14" s="342"/>
      <c r="DH14" s="342"/>
      <c r="DI14" s="342"/>
      <c r="DJ14" s="342"/>
      <c r="DK14" s="342"/>
      <c r="DL14" s="342"/>
      <c r="DM14" s="342"/>
      <c r="DN14" s="342"/>
      <c r="DO14" s="342"/>
      <c r="DP14" s="564"/>
      <c r="DQ14" s="573">
        <v>1044137</v>
      </c>
      <c r="DR14" s="342"/>
      <c r="DS14" s="342"/>
      <c r="DT14" s="342"/>
      <c r="DU14" s="342"/>
      <c r="DV14" s="342"/>
      <c r="DW14" s="342"/>
      <c r="DX14" s="342"/>
      <c r="DY14" s="342"/>
      <c r="DZ14" s="342"/>
      <c r="EA14" s="342"/>
      <c r="EB14" s="342"/>
      <c r="EC14" s="574"/>
    </row>
    <row r="15" spans="2:143" ht="11.25" customHeight="1" x14ac:dyDescent="0.15">
      <c r="B15" s="568" t="s">
        <v>316</v>
      </c>
      <c r="C15" s="457"/>
      <c r="D15" s="457"/>
      <c r="E15" s="457"/>
      <c r="F15" s="457"/>
      <c r="G15" s="457"/>
      <c r="H15" s="457"/>
      <c r="I15" s="457"/>
      <c r="J15" s="457"/>
      <c r="K15" s="457"/>
      <c r="L15" s="457"/>
      <c r="M15" s="457"/>
      <c r="N15" s="457"/>
      <c r="O15" s="457"/>
      <c r="P15" s="457"/>
      <c r="Q15" s="569"/>
      <c r="R15" s="563" t="s">
        <v>197</v>
      </c>
      <c r="S15" s="342"/>
      <c r="T15" s="342"/>
      <c r="U15" s="342"/>
      <c r="V15" s="342"/>
      <c r="W15" s="342"/>
      <c r="X15" s="342"/>
      <c r="Y15" s="564"/>
      <c r="Z15" s="565" t="s">
        <v>197</v>
      </c>
      <c r="AA15" s="565"/>
      <c r="AB15" s="565"/>
      <c r="AC15" s="565"/>
      <c r="AD15" s="566" t="s">
        <v>197</v>
      </c>
      <c r="AE15" s="566"/>
      <c r="AF15" s="566"/>
      <c r="AG15" s="566"/>
      <c r="AH15" s="566"/>
      <c r="AI15" s="566"/>
      <c r="AJ15" s="566"/>
      <c r="AK15" s="566"/>
      <c r="AL15" s="570" t="s">
        <v>197</v>
      </c>
      <c r="AM15" s="348"/>
      <c r="AN15" s="348"/>
      <c r="AO15" s="571"/>
      <c r="AP15" s="568" t="s">
        <v>347</v>
      </c>
      <c r="AQ15" s="457"/>
      <c r="AR15" s="457"/>
      <c r="AS15" s="457"/>
      <c r="AT15" s="457"/>
      <c r="AU15" s="457"/>
      <c r="AV15" s="457"/>
      <c r="AW15" s="457"/>
      <c r="AX15" s="457"/>
      <c r="AY15" s="457"/>
      <c r="AZ15" s="457"/>
      <c r="BA15" s="457"/>
      <c r="BB15" s="457"/>
      <c r="BC15" s="457"/>
      <c r="BD15" s="457"/>
      <c r="BE15" s="457"/>
      <c r="BF15" s="569"/>
      <c r="BG15" s="563">
        <v>389200</v>
      </c>
      <c r="BH15" s="342"/>
      <c r="BI15" s="342"/>
      <c r="BJ15" s="342"/>
      <c r="BK15" s="342"/>
      <c r="BL15" s="342"/>
      <c r="BM15" s="342"/>
      <c r="BN15" s="564"/>
      <c r="BO15" s="565">
        <v>2.9</v>
      </c>
      <c r="BP15" s="565"/>
      <c r="BQ15" s="565"/>
      <c r="BR15" s="565"/>
      <c r="BS15" s="566" t="s">
        <v>197</v>
      </c>
      <c r="BT15" s="566"/>
      <c r="BU15" s="566"/>
      <c r="BV15" s="566"/>
      <c r="BW15" s="566"/>
      <c r="BX15" s="566"/>
      <c r="BY15" s="566"/>
      <c r="BZ15" s="566"/>
      <c r="CA15" s="566"/>
      <c r="CB15" s="567"/>
      <c r="CD15" s="568" t="s">
        <v>349</v>
      </c>
      <c r="CE15" s="457"/>
      <c r="CF15" s="457"/>
      <c r="CG15" s="457"/>
      <c r="CH15" s="457"/>
      <c r="CI15" s="457"/>
      <c r="CJ15" s="457"/>
      <c r="CK15" s="457"/>
      <c r="CL15" s="457"/>
      <c r="CM15" s="457"/>
      <c r="CN15" s="457"/>
      <c r="CO15" s="457"/>
      <c r="CP15" s="457"/>
      <c r="CQ15" s="569"/>
      <c r="CR15" s="563">
        <v>4084527</v>
      </c>
      <c r="CS15" s="342"/>
      <c r="CT15" s="342"/>
      <c r="CU15" s="342"/>
      <c r="CV15" s="342"/>
      <c r="CW15" s="342"/>
      <c r="CX15" s="342"/>
      <c r="CY15" s="564"/>
      <c r="CZ15" s="565">
        <v>11.9</v>
      </c>
      <c r="DA15" s="565"/>
      <c r="DB15" s="565"/>
      <c r="DC15" s="565"/>
      <c r="DD15" s="573">
        <v>933797</v>
      </c>
      <c r="DE15" s="342"/>
      <c r="DF15" s="342"/>
      <c r="DG15" s="342"/>
      <c r="DH15" s="342"/>
      <c r="DI15" s="342"/>
      <c r="DJ15" s="342"/>
      <c r="DK15" s="342"/>
      <c r="DL15" s="342"/>
      <c r="DM15" s="342"/>
      <c r="DN15" s="342"/>
      <c r="DO15" s="342"/>
      <c r="DP15" s="564"/>
      <c r="DQ15" s="573">
        <v>2683346</v>
      </c>
      <c r="DR15" s="342"/>
      <c r="DS15" s="342"/>
      <c r="DT15" s="342"/>
      <c r="DU15" s="342"/>
      <c r="DV15" s="342"/>
      <c r="DW15" s="342"/>
      <c r="DX15" s="342"/>
      <c r="DY15" s="342"/>
      <c r="DZ15" s="342"/>
      <c r="EA15" s="342"/>
      <c r="EB15" s="342"/>
      <c r="EC15" s="574"/>
    </row>
    <row r="16" spans="2:143" ht="11.25" customHeight="1" x14ac:dyDescent="0.15">
      <c r="B16" s="568" t="s">
        <v>350</v>
      </c>
      <c r="C16" s="457"/>
      <c r="D16" s="457"/>
      <c r="E16" s="457"/>
      <c r="F16" s="457"/>
      <c r="G16" s="457"/>
      <c r="H16" s="457"/>
      <c r="I16" s="457"/>
      <c r="J16" s="457"/>
      <c r="K16" s="457"/>
      <c r="L16" s="457"/>
      <c r="M16" s="457"/>
      <c r="N16" s="457"/>
      <c r="O16" s="457"/>
      <c r="P16" s="457"/>
      <c r="Q16" s="569"/>
      <c r="R16" s="563">
        <v>34662</v>
      </c>
      <c r="S16" s="342"/>
      <c r="T16" s="342"/>
      <c r="U16" s="342"/>
      <c r="V16" s="342"/>
      <c r="W16" s="342"/>
      <c r="X16" s="342"/>
      <c r="Y16" s="564"/>
      <c r="Z16" s="565">
        <v>0.1</v>
      </c>
      <c r="AA16" s="565"/>
      <c r="AB16" s="565"/>
      <c r="AC16" s="565"/>
      <c r="AD16" s="566">
        <v>34662</v>
      </c>
      <c r="AE16" s="566"/>
      <c r="AF16" s="566"/>
      <c r="AG16" s="566"/>
      <c r="AH16" s="566"/>
      <c r="AI16" s="566"/>
      <c r="AJ16" s="566"/>
      <c r="AK16" s="566"/>
      <c r="AL16" s="570">
        <v>0.2</v>
      </c>
      <c r="AM16" s="348"/>
      <c r="AN16" s="348"/>
      <c r="AO16" s="571"/>
      <c r="AP16" s="568" t="s">
        <v>351</v>
      </c>
      <c r="AQ16" s="457"/>
      <c r="AR16" s="457"/>
      <c r="AS16" s="457"/>
      <c r="AT16" s="457"/>
      <c r="AU16" s="457"/>
      <c r="AV16" s="457"/>
      <c r="AW16" s="457"/>
      <c r="AX16" s="457"/>
      <c r="AY16" s="457"/>
      <c r="AZ16" s="457"/>
      <c r="BA16" s="457"/>
      <c r="BB16" s="457"/>
      <c r="BC16" s="457"/>
      <c r="BD16" s="457"/>
      <c r="BE16" s="457"/>
      <c r="BF16" s="569"/>
      <c r="BG16" s="563" t="s">
        <v>197</v>
      </c>
      <c r="BH16" s="342"/>
      <c r="BI16" s="342"/>
      <c r="BJ16" s="342"/>
      <c r="BK16" s="342"/>
      <c r="BL16" s="342"/>
      <c r="BM16" s="342"/>
      <c r="BN16" s="564"/>
      <c r="BO16" s="565" t="s">
        <v>197</v>
      </c>
      <c r="BP16" s="565"/>
      <c r="BQ16" s="565"/>
      <c r="BR16" s="565"/>
      <c r="BS16" s="566" t="s">
        <v>197</v>
      </c>
      <c r="BT16" s="566"/>
      <c r="BU16" s="566"/>
      <c r="BV16" s="566"/>
      <c r="BW16" s="566"/>
      <c r="BX16" s="566"/>
      <c r="BY16" s="566"/>
      <c r="BZ16" s="566"/>
      <c r="CA16" s="566"/>
      <c r="CB16" s="567"/>
      <c r="CD16" s="568" t="s">
        <v>352</v>
      </c>
      <c r="CE16" s="457"/>
      <c r="CF16" s="457"/>
      <c r="CG16" s="457"/>
      <c r="CH16" s="457"/>
      <c r="CI16" s="457"/>
      <c r="CJ16" s="457"/>
      <c r="CK16" s="457"/>
      <c r="CL16" s="457"/>
      <c r="CM16" s="457"/>
      <c r="CN16" s="457"/>
      <c r="CO16" s="457"/>
      <c r="CP16" s="457"/>
      <c r="CQ16" s="569"/>
      <c r="CR16" s="563" t="s">
        <v>197</v>
      </c>
      <c r="CS16" s="342"/>
      <c r="CT16" s="342"/>
      <c r="CU16" s="342"/>
      <c r="CV16" s="342"/>
      <c r="CW16" s="342"/>
      <c r="CX16" s="342"/>
      <c r="CY16" s="564"/>
      <c r="CZ16" s="565" t="s">
        <v>197</v>
      </c>
      <c r="DA16" s="565"/>
      <c r="DB16" s="565"/>
      <c r="DC16" s="565"/>
      <c r="DD16" s="573" t="s">
        <v>197</v>
      </c>
      <c r="DE16" s="342"/>
      <c r="DF16" s="342"/>
      <c r="DG16" s="342"/>
      <c r="DH16" s="342"/>
      <c r="DI16" s="342"/>
      <c r="DJ16" s="342"/>
      <c r="DK16" s="342"/>
      <c r="DL16" s="342"/>
      <c r="DM16" s="342"/>
      <c r="DN16" s="342"/>
      <c r="DO16" s="342"/>
      <c r="DP16" s="564"/>
      <c r="DQ16" s="573" t="s">
        <v>197</v>
      </c>
      <c r="DR16" s="342"/>
      <c r="DS16" s="342"/>
      <c r="DT16" s="342"/>
      <c r="DU16" s="342"/>
      <c r="DV16" s="342"/>
      <c r="DW16" s="342"/>
      <c r="DX16" s="342"/>
      <c r="DY16" s="342"/>
      <c r="DZ16" s="342"/>
      <c r="EA16" s="342"/>
      <c r="EB16" s="342"/>
      <c r="EC16" s="574"/>
    </row>
    <row r="17" spans="2:133" ht="11.25" customHeight="1" x14ac:dyDescent="0.15">
      <c r="B17" s="568" t="s">
        <v>353</v>
      </c>
      <c r="C17" s="457"/>
      <c r="D17" s="457"/>
      <c r="E17" s="457"/>
      <c r="F17" s="457"/>
      <c r="G17" s="457"/>
      <c r="H17" s="457"/>
      <c r="I17" s="457"/>
      <c r="J17" s="457"/>
      <c r="K17" s="457"/>
      <c r="L17" s="457"/>
      <c r="M17" s="457"/>
      <c r="N17" s="457"/>
      <c r="O17" s="457"/>
      <c r="P17" s="457"/>
      <c r="Q17" s="569"/>
      <c r="R17" s="563">
        <v>188318</v>
      </c>
      <c r="S17" s="342"/>
      <c r="T17" s="342"/>
      <c r="U17" s="342"/>
      <c r="V17" s="342"/>
      <c r="W17" s="342"/>
      <c r="X17" s="342"/>
      <c r="Y17" s="564"/>
      <c r="Z17" s="565">
        <v>0.5</v>
      </c>
      <c r="AA17" s="565"/>
      <c r="AB17" s="565"/>
      <c r="AC17" s="565"/>
      <c r="AD17" s="566">
        <v>188318</v>
      </c>
      <c r="AE17" s="566"/>
      <c r="AF17" s="566"/>
      <c r="AG17" s="566"/>
      <c r="AH17" s="566"/>
      <c r="AI17" s="566"/>
      <c r="AJ17" s="566"/>
      <c r="AK17" s="566"/>
      <c r="AL17" s="570">
        <v>1.1000000000000001</v>
      </c>
      <c r="AM17" s="348"/>
      <c r="AN17" s="348"/>
      <c r="AO17" s="571"/>
      <c r="AP17" s="568" t="s">
        <v>354</v>
      </c>
      <c r="AQ17" s="457"/>
      <c r="AR17" s="457"/>
      <c r="AS17" s="457"/>
      <c r="AT17" s="457"/>
      <c r="AU17" s="457"/>
      <c r="AV17" s="457"/>
      <c r="AW17" s="457"/>
      <c r="AX17" s="457"/>
      <c r="AY17" s="457"/>
      <c r="AZ17" s="457"/>
      <c r="BA17" s="457"/>
      <c r="BB17" s="457"/>
      <c r="BC17" s="457"/>
      <c r="BD17" s="457"/>
      <c r="BE17" s="457"/>
      <c r="BF17" s="569"/>
      <c r="BG17" s="563" t="s">
        <v>197</v>
      </c>
      <c r="BH17" s="342"/>
      <c r="BI17" s="342"/>
      <c r="BJ17" s="342"/>
      <c r="BK17" s="342"/>
      <c r="BL17" s="342"/>
      <c r="BM17" s="342"/>
      <c r="BN17" s="564"/>
      <c r="BO17" s="565" t="s">
        <v>197</v>
      </c>
      <c r="BP17" s="565"/>
      <c r="BQ17" s="565"/>
      <c r="BR17" s="565"/>
      <c r="BS17" s="566" t="s">
        <v>197</v>
      </c>
      <c r="BT17" s="566"/>
      <c r="BU17" s="566"/>
      <c r="BV17" s="566"/>
      <c r="BW17" s="566"/>
      <c r="BX17" s="566"/>
      <c r="BY17" s="566"/>
      <c r="BZ17" s="566"/>
      <c r="CA17" s="566"/>
      <c r="CB17" s="567"/>
      <c r="CD17" s="568" t="s">
        <v>356</v>
      </c>
      <c r="CE17" s="457"/>
      <c r="CF17" s="457"/>
      <c r="CG17" s="457"/>
      <c r="CH17" s="457"/>
      <c r="CI17" s="457"/>
      <c r="CJ17" s="457"/>
      <c r="CK17" s="457"/>
      <c r="CL17" s="457"/>
      <c r="CM17" s="457"/>
      <c r="CN17" s="457"/>
      <c r="CO17" s="457"/>
      <c r="CP17" s="457"/>
      <c r="CQ17" s="569"/>
      <c r="CR17" s="563">
        <v>1555406</v>
      </c>
      <c r="CS17" s="342"/>
      <c r="CT17" s="342"/>
      <c r="CU17" s="342"/>
      <c r="CV17" s="342"/>
      <c r="CW17" s="342"/>
      <c r="CX17" s="342"/>
      <c r="CY17" s="564"/>
      <c r="CZ17" s="565">
        <v>4.5</v>
      </c>
      <c r="DA17" s="565"/>
      <c r="DB17" s="565"/>
      <c r="DC17" s="565"/>
      <c r="DD17" s="573" t="s">
        <v>197</v>
      </c>
      <c r="DE17" s="342"/>
      <c r="DF17" s="342"/>
      <c r="DG17" s="342"/>
      <c r="DH17" s="342"/>
      <c r="DI17" s="342"/>
      <c r="DJ17" s="342"/>
      <c r="DK17" s="342"/>
      <c r="DL17" s="342"/>
      <c r="DM17" s="342"/>
      <c r="DN17" s="342"/>
      <c r="DO17" s="342"/>
      <c r="DP17" s="564"/>
      <c r="DQ17" s="573">
        <v>1555406</v>
      </c>
      <c r="DR17" s="342"/>
      <c r="DS17" s="342"/>
      <c r="DT17" s="342"/>
      <c r="DU17" s="342"/>
      <c r="DV17" s="342"/>
      <c r="DW17" s="342"/>
      <c r="DX17" s="342"/>
      <c r="DY17" s="342"/>
      <c r="DZ17" s="342"/>
      <c r="EA17" s="342"/>
      <c r="EB17" s="342"/>
      <c r="EC17" s="574"/>
    </row>
    <row r="18" spans="2:133" ht="11.25" customHeight="1" x14ac:dyDescent="0.15">
      <c r="B18" s="568" t="s">
        <v>357</v>
      </c>
      <c r="C18" s="457"/>
      <c r="D18" s="457"/>
      <c r="E18" s="457"/>
      <c r="F18" s="457"/>
      <c r="G18" s="457"/>
      <c r="H18" s="457"/>
      <c r="I18" s="457"/>
      <c r="J18" s="457"/>
      <c r="K18" s="457"/>
      <c r="L18" s="457"/>
      <c r="M18" s="457"/>
      <c r="N18" s="457"/>
      <c r="O18" s="457"/>
      <c r="P18" s="457"/>
      <c r="Q18" s="569"/>
      <c r="R18" s="563">
        <v>76433</v>
      </c>
      <c r="S18" s="342"/>
      <c r="T18" s="342"/>
      <c r="U18" s="342"/>
      <c r="V18" s="342"/>
      <c r="W18" s="342"/>
      <c r="X18" s="342"/>
      <c r="Y18" s="564"/>
      <c r="Z18" s="565">
        <v>0.2</v>
      </c>
      <c r="AA18" s="565"/>
      <c r="AB18" s="565"/>
      <c r="AC18" s="565"/>
      <c r="AD18" s="566">
        <v>76433</v>
      </c>
      <c r="AE18" s="566"/>
      <c r="AF18" s="566"/>
      <c r="AG18" s="566"/>
      <c r="AH18" s="566"/>
      <c r="AI18" s="566"/>
      <c r="AJ18" s="566"/>
      <c r="AK18" s="566"/>
      <c r="AL18" s="570">
        <v>0.4</v>
      </c>
      <c r="AM18" s="348"/>
      <c r="AN18" s="348"/>
      <c r="AO18" s="571"/>
      <c r="AP18" s="568" t="s">
        <v>106</v>
      </c>
      <c r="AQ18" s="457"/>
      <c r="AR18" s="457"/>
      <c r="AS18" s="457"/>
      <c r="AT18" s="457"/>
      <c r="AU18" s="457"/>
      <c r="AV18" s="457"/>
      <c r="AW18" s="457"/>
      <c r="AX18" s="457"/>
      <c r="AY18" s="457"/>
      <c r="AZ18" s="457"/>
      <c r="BA18" s="457"/>
      <c r="BB18" s="457"/>
      <c r="BC18" s="457"/>
      <c r="BD18" s="457"/>
      <c r="BE18" s="457"/>
      <c r="BF18" s="569"/>
      <c r="BG18" s="563" t="s">
        <v>197</v>
      </c>
      <c r="BH18" s="342"/>
      <c r="BI18" s="342"/>
      <c r="BJ18" s="342"/>
      <c r="BK18" s="342"/>
      <c r="BL18" s="342"/>
      <c r="BM18" s="342"/>
      <c r="BN18" s="564"/>
      <c r="BO18" s="565" t="s">
        <v>197</v>
      </c>
      <c r="BP18" s="565"/>
      <c r="BQ18" s="565"/>
      <c r="BR18" s="565"/>
      <c r="BS18" s="566" t="s">
        <v>197</v>
      </c>
      <c r="BT18" s="566"/>
      <c r="BU18" s="566"/>
      <c r="BV18" s="566"/>
      <c r="BW18" s="566"/>
      <c r="BX18" s="566"/>
      <c r="BY18" s="566"/>
      <c r="BZ18" s="566"/>
      <c r="CA18" s="566"/>
      <c r="CB18" s="567"/>
      <c r="CD18" s="568" t="s">
        <v>358</v>
      </c>
      <c r="CE18" s="457"/>
      <c r="CF18" s="457"/>
      <c r="CG18" s="457"/>
      <c r="CH18" s="457"/>
      <c r="CI18" s="457"/>
      <c r="CJ18" s="457"/>
      <c r="CK18" s="457"/>
      <c r="CL18" s="457"/>
      <c r="CM18" s="457"/>
      <c r="CN18" s="457"/>
      <c r="CO18" s="457"/>
      <c r="CP18" s="457"/>
      <c r="CQ18" s="569"/>
      <c r="CR18" s="563" t="s">
        <v>197</v>
      </c>
      <c r="CS18" s="342"/>
      <c r="CT18" s="342"/>
      <c r="CU18" s="342"/>
      <c r="CV18" s="342"/>
      <c r="CW18" s="342"/>
      <c r="CX18" s="342"/>
      <c r="CY18" s="564"/>
      <c r="CZ18" s="565" t="s">
        <v>197</v>
      </c>
      <c r="DA18" s="565"/>
      <c r="DB18" s="565"/>
      <c r="DC18" s="565"/>
      <c r="DD18" s="573" t="s">
        <v>197</v>
      </c>
      <c r="DE18" s="342"/>
      <c r="DF18" s="342"/>
      <c r="DG18" s="342"/>
      <c r="DH18" s="342"/>
      <c r="DI18" s="342"/>
      <c r="DJ18" s="342"/>
      <c r="DK18" s="342"/>
      <c r="DL18" s="342"/>
      <c r="DM18" s="342"/>
      <c r="DN18" s="342"/>
      <c r="DO18" s="342"/>
      <c r="DP18" s="564"/>
      <c r="DQ18" s="573" t="s">
        <v>197</v>
      </c>
      <c r="DR18" s="342"/>
      <c r="DS18" s="342"/>
      <c r="DT18" s="342"/>
      <c r="DU18" s="342"/>
      <c r="DV18" s="342"/>
      <c r="DW18" s="342"/>
      <c r="DX18" s="342"/>
      <c r="DY18" s="342"/>
      <c r="DZ18" s="342"/>
      <c r="EA18" s="342"/>
      <c r="EB18" s="342"/>
      <c r="EC18" s="574"/>
    </row>
    <row r="19" spans="2:133" ht="11.25" customHeight="1" x14ac:dyDescent="0.15">
      <c r="B19" s="568" t="s">
        <v>360</v>
      </c>
      <c r="C19" s="457"/>
      <c r="D19" s="457"/>
      <c r="E19" s="457"/>
      <c r="F19" s="457"/>
      <c r="G19" s="457"/>
      <c r="H19" s="457"/>
      <c r="I19" s="457"/>
      <c r="J19" s="457"/>
      <c r="K19" s="457"/>
      <c r="L19" s="457"/>
      <c r="M19" s="457"/>
      <c r="N19" s="457"/>
      <c r="O19" s="457"/>
      <c r="P19" s="457"/>
      <c r="Q19" s="569"/>
      <c r="R19" s="563">
        <v>76405</v>
      </c>
      <c r="S19" s="342"/>
      <c r="T19" s="342"/>
      <c r="U19" s="342"/>
      <c r="V19" s="342"/>
      <c r="W19" s="342"/>
      <c r="X19" s="342"/>
      <c r="Y19" s="564"/>
      <c r="Z19" s="565">
        <v>0.2</v>
      </c>
      <c r="AA19" s="565"/>
      <c r="AB19" s="565"/>
      <c r="AC19" s="565"/>
      <c r="AD19" s="566">
        <v>76405</v>
      </c>
      <c r="AE19" s="566"/>
      <c r="AF19" s="566"/>
      <c r="AG19" s="566"/>
      <c r="AH19" s="566"/>
      <c r="AI19" s="566"/>
      <c r="AJ19" s="566"/>
      <c r="AK19" s="566"/>
      <c r="AL19" s="570">
        <v>0.4</v>
      </c>
      <c r="AM19" s="348"/>
      <c r="AN19" s="348"/>
      <c r="AO19" s="571"/>
      <c r="AP19" s="568" t="s">
        <v>246</v>
      </c>
      <c r="AQ19" s="457"/>
      <c r="AR19" s="457"/>
      <c r="AS19" s="457"/>
      <c r="AT19" s="457"/>
      <c r="AU19" s="457"/>
      <c r="AV19" s="457"/>
      <c r="AW19" s="457"/>
      <c r="AX19" s="457"/>
      <c r="AY19" s="457"/>
      <c r="AZ19" s="457"/>
      <c r="BA19" s="457"/>
      <c r="BB19" s="457"/>
      <c r="BC19" s="457"/>
      <c r="BD19" s="457"/>
      <c r="BE19" s="457"/>
      <c r="BF19" s="569"/>
      <c r="BG19" s="563">
        <v>1010484</v>
      </c>
      <c r="BH19" s="342"/>
      <c r="BI19" s="342"/>
      <c r="BJ19" s="342"/>
      <c r="BK19" s="342"/>
      <c r="BL19" s="342"/>
      <c r="BM19" s="342"/>
      <c r="BN19" s="564"/>
      <c r="BO19" s="565">
        <v>7.5</v>
      </c>
      <c r="BP19" s="565"/>
      <c r="BQ19" s="565"/>
      <c r="BR19" s="565"/>
      <c r="BS19" s="566" t="s">
        <v>197</v>
      </c>
      <c r="BT19" s="566"/>
      <c r="BU19" s="566"/>
      <c r="BV19" s="566"/>
      <c r="BW19" s="566"/>
      <c r="BX19" s="566"/>
      <c r="BY19" s="566"/>
      <c r="BZ19" s="566"/>
      <c r="CA19" s="566"/>
      <c r="CB19" s="567"/>
      <c r="CD19" s="568" t="s">
        <v>361</v>
      </c>
      <c r="CE19" s="457"/>
      <c r="CF19" s="457"/>
      <c r="CG19" s="457"/>
      <c r="CH19" s="457"/>
      <c r="CI19" s="457"/>
      <c r="CJ19" s="457"/>
      <c r="CK19" s="457"/>
      <c r="CL19" s="457"/>
      <c r="CM19" s="457"/>
      <c r="CN19" s="457"/>
      <c r="CO19" s="457"/>
      <c r="CP19" s="457"/>
      <c r="CQ19" s="569"/>
      <c r="CR19" s="563" t="s">
        <v>197</v>
      </c>
      <c r="CS19" s="342"/>
      <c r="CT19" s="342"/>
      <c r="CU19" s="342"/>
      <c r="CV19" s="342"/>
      <c r="CW19" s="342"/>
      <c r="CX19" s="342"/>
      <c r="CY19" s="564"/>
      <c r="CZ19" s="565" t="s">
        <v>197</v>
      </c>
      <c r="DA19" s="565"/>
      <c r="DB19" s="565"/>
      <c r="DC19" s="565"/>
      <c r="DD19" s="573" t="s">
        <v>197</v>
      </c>
      <c r="DE19" s="342"/>
      <c r="DF19" s="342"/>
      <c r="DG19" s="342"/>
      <c r="DH19" s="342"/>
      <c r="DI19" s="342"/>
      <c r="DJ19" s="342"/>
      <c r="DK19" s="342"/>
      <c r="DL19" s="342"/>
      <c r="DM19" s="342"/>
      <c r="DN19" s="342"/>
      <c r="DO19" s="342"/>
      <c r="DP19" s="564"/>
      <c r="DQ19" s="573" t="s">
        <v>197</v>
      </c>
      <c r="DR19" s="342"/>
      <c r="DS19" s="342"/>
      <c r="DT19" s="342"/>
      <c r="DU19" s="342"/>
      <c r="DV19" s="342"/>
      <c r="DW19" s="342"/>
      <c r="DX19" s="342"/>
      <c r="DY19" s="342"/>
      <c r="DZ19" s="342"/>
      <c r="EA19" s="342"/>
      <c r="EB19" s="342"/>
      <c r="EC19" s="574"/>
    </row>
    <row r="20" spans="2:133" ht="11.25" customHeight="1" x14ac:dyDescent="0.15">
      <c r="B20" s="576" t="s">
        <v>362</v>
      </c>
      <c r="C20" s="577"/>
      <c r="D20" s="577"/>
      <c r="E20" s="577"/>
      <c r="F20" s="577"/>
      <c r="G20" s="577"/>
      <c r="H20" s="577"/>
      <c r="I20" s="577"/>
      <c r="J20" s="577"/>
      <c r="K20" s="577"/>
      <c r="L20" s="577"/>
      <c r="M20" s="577"/>
      <c r="N20" s="577"/>
      <c r="O20" s="577"/>
      <c r="P20" s="577"/>
      <c r="Q20" s="578"/>
      <c r="R20" s="563">
        <v>28</v>
      </c>
      <c r="S20" s="342"/>
      <c r="T20" s="342"/>
      <c r="U20" s="342"/>
      <c r="V20" s="342"/>
      <c r="W20" s="342"/>
      <c r="X20" s="342"/>
      <c r="Y20" s="564"/>
      <c r="Z20" s="565">
        <v>0</v>
      </c>
      <c r="AA20" s="565"/>
      <c r="AB20" s="565"/>
      <c r="AC20" s="565"/>
      <c r="AD20" s="566">
        <v>28</v>
      </c>
      <c r="AE20" s="566"/>
      <c r="AF20" s="566"/>
      <c r="AG20" s="566"/>
      <c r="AH20" s="566"/>
      <c r="AI20" s="566"/>
      <c r="AJ20" s="566"/>
      <c r="AK20" s="566"/>
      <c r="AL20" s="570">
        <v>0</v>
      </c>
      <c r="AM20" s="348"/>
      <c r="AN20" s="348"/>
      <c r="AO20" s="571"/>
      <c r="AP20" s="568" t="s">
        <v>363</v>
      </c>
      <c r="AQ20" s="457"/>
      <c r="AR20" s="457"/>
      <c r="AS20" s="457"/>
      <c r="AT20" s="457"/>
      <c r="AU20" s="457"/>
      <c r="AV20" s="457"/>
      <c r="AW20" s="457"/>
      <c r="AX20" s="457"/>
      <c r="AY20" s="457"/>
      <c r="AZ20" s="457"/>
      <c r="BA20" s="457"/>
      <c r="BB20" s="457"/>
      <c r="BC20" s="457"/>
      <c r="BD20" s="457"/>
      <c r="BE20" s="457"/>
      <c r="BF20" s="569"/>
      <c r="BG20" s="563">
        <v>1010484</v>
      </c>
      <c r="BH20" s="342"/>
      <c r="BI20" s="342"/>
      <c r="BJ20" s="342"/>
      <c r="BK20" s="342"/>
      <c r="BL20" s="342"/>
      <c r="BM20" s="342"/>
      <c r="BN20" s="564"/>
      <c r="BO20" s="565">
        <v>7.5</v>
      </c>
      <c r="BP20" s="565"/>
      <c r="BQ20" s="565"/>
      <c r="BR20" s="565"/>
      <c r="BS20" s="566" t="s">
        <v>197</v>
      </c>
      <c r="BT20" s="566"/>
      <c r="BU20" s="566"/>
      <c r="BV20" s="566"/>
      <c r="BW20" s="566"/>
      <c r="BX20" s="566"/>
      <c r="BY20" s="566"/>
      <c r="BZ20" s="566"/>
      <c r="CA20" s="566"/>
      <c r="CB20" s="567"/>
      <c r="CD20" s="568" t="s">
        <v>192</v>
      </c>
      <c r="CE20" s="457"/>
      <c r="CF20" s="457"/>
      <c r="CG20" s="457"/>
      <c r="CH20" s="457"/>
      <c r="CI20" s="457"/>
      <c r="CJ20" s="457"/>
      <c r="CK20" s="457"/>
      <c r="CL20" s="457"/>
      <c r="CM20" s="457"/>
      <c r="CN20" s="457"/>
      <c r="CO20" s="457"/>
      <c r="CP20" s="457"/>
      <c r="CQ20" s="569"/>
      <c r="CR20" s="563">
        <v>34434964</v>
      </c>
      <c r="CS20" s="342"/>
      <c r="CT20" s="342"/>
      <c r="CU20" s="342"/>
      <c r="CV20" s="342"/>
      <c r="CW20" s="342"/>
      <c r="CX20" s="342"/>
      <c r="CY20" s="564"/>
      <c r="CZ20" s="565">
        <v>100</v>
      </c>
      <c r="DA20" s="565"/>
      <c r="DB20" s="565"/>
      <c r="DC20" s="565"/>
      <c r="DD20" s="573">
        <v>2300085</v>
      </c>
      <c r="DE20" s="342"/>
      <c r="DF20" s="342"/>
      <c r="DG20" s="342"/>
      <c r="DH20" s="342"/>
      <c r="DI20" s="342"/>
      <c r="DJ20" s="342"/>
      <c r="DK20" s="342"/>
      <c r="DL20" s="342"/>
      <c r="DM20" s="342"/>
      <c r="DN20" s="342"/>
      <c r="DO20" s="342"/>
      <c r="DP20" s="564"/>
      <c r="DQ20" s="573">
        <v>21167917</v>
      </c>
      <c r="DR20" s="342"/>
      <c r="DS20" s="342"/>
      <c r="DT20" s="342"/>
      <c r="DU20" s="342"/>
      <c r="DV20" s="342"/>
      <c r="DW20" s="342"/>
      <c r="DX20" s="342"/>
      <c r="DY20" s="342"/>
      <c r="DZ20" s="342"/>
      <c r="EA20" s="342"/>
      <c r="EB20" s="342"/>
      <c r="EC20" s="574"/>
    </row>
    <row r="21" spans="2:133" ht="11.25" customHeight="1" x14ac:dyDescent="0.15">
      <c r="B21" s="568" t="s">
        <v>337</v>
      </c>
      <c r="C21" s="457"/>
      <c r="D21" s="457"/>
      <c r="E21" s="457"/>
      <c r="F21" s="457"/>
      <c r="G21" s="457"/>
      <c r="H21" s="457"/>
      <c r="I21" s="457"/>
      <c r="J21" s="457"/>
      <c r="K21" s="457"/>
      <c r="L21" s="457"/>
      <c r="M21" s="457"/>
      <c r="N21" s="457"/>
      <c r="O21" s="457"/>
      <c r="P21" s="457"/>
      <c r="Q21" s="569"/>
      <c r="R21" s="563">
        <v>2907367</v>
      </c>
      <c r="S21" s="342"/>
      <c r="T21" s="342"/>
      <c r="U21" s="342"/>
      <c r="V21" s="342"/>
      <c r="W21" s="342"/>
      <c r="X21" s="342"/>
      <c r="Y21" s="564"/>
      <c r="Z21" s="565">
        <v>8</v>
      </c>
      <c r="AA21" s="565"/>
      <c r="AB21" s="565"/>
      <c r="AC21" s="565"/>
      <c r="AD21" s="566">
        <v>2595127</v>
      </c>
      <c r="AE21" s="566"/>
      <c r="AF21" s="566"/>
      <c r="AG21" s="566"/>
      <c r="AH21" s="566"/>
      <c r="AI21" s="566"/>
      <c r="AJ21" s="566"/>
      <c r="AK21" s="566"/>
      <c r="AL21" s="570">
        <v>14.6</v>
      </c>
      <c r="AM21" s="348"/>
      <c r="AN21" s="348"/>
      <c r="AO21" s="571"/>
      <c r="AP21" s="568" t="s">
        <v>365</v>
      </c>
      <c r="AQ21" s="579"/>
      <c r="AR21" s="579"/>
      <c r="AS21" s="579"/>
      <c r="AT21" s="579"/>
      <c r="AU21" s="579"/>
      <c r="AV21" s="579"/>
      <c r="AW21" s="579"/>
      <c r="AX21" s="579"/>
      <c r="AY21" s="579"/>
      <c r="AZ21" s="579"/>
      <c r="BA21" s="579"/>
      <c r="BB21" s="579"/>
      <c r="BC21" s="579"/>
      <c r="BD21" s="579"/>
      <c r="BE21" s="579"/>
      <c r="BF21" s="580"/>
      <c r="BG21" s="563" t="s">
        <v>197</v>
      </c>
      <c r="BH21" s="342"/>
      <c r="BI21" s="342"/>
      <c r="BJ21" s="342"/>
      <c r="BK21" s="342"/>
      <c r="BL21" s="342"/>
      <c r="BM21" s="342"/>
      <c r="BN21" s="564"/>
      <c r="BO21" s="565" t="s">
        <v>197</v>
      </c>
      <c r="BP21" s="565"/>
      <c r="BQ21" s="565"/>
      <c r="BR21" s="565"/>
      <c r="BS21" s="566" t="s">
        <v>197</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15">
      <c r="B22" s="568" t="s">
        <v>291</v>
      </c>
      <c r="C22" s="457"/>
      <c r="D22" s="457"/>
      <c r="E22" s="457"/>
      <c r="F22" s="457"/>
      <c r="G22" s="457"/>
      <c r="H22" s="457"/>
      <c r="I22" s="457"/>
      <c r="J22" s="457"/>
      <c r="K22" s="457"/>
      <c r="L22" s="457"/>
      <c r="M22" s="457"/>
      <c r="N22" s="457"/>
      <c r="O22" s="457"/>
      <c r="P22" s="457"/>
      <c r="Q22" s="569"/>
      <c r="R22" s="563">
        <v>2595127</v>
      </c>
      <c r="S22" s="342"/>
      <c r="T22" s="342"/>
      <c r="U22" s="342"/>
      <c r="V22" s="342"/>
      <c r="W22" s="342"/>
      <c r="X22" s="342"/>
      <c r="Y22" s="564"/>
      <c r="Z22" s="565">
        <v>7.1</v>
      </c>
      <c r="AA22" s="565"/>
      <c r="AB22" s="565"/>
      <c r="AC22" s="565"/>
      <c r="AD22" s="566">
        <v>2595127</v>
      </c>
      <c r="AE22" s="566"/>
      <c r="AF22" s="566"/>
      <c r="AG22" s="566"/>
      <c r="AH22" s="566"/>
      <c r="AI22" s="566"/>
      <c r="AJ22" s="566"/>
      <c r="AK22" s="566"/>
      <c r="AL22" s="570">
        <v>14.6</v>
      </c>
      <c r="AM22" s="348"/>
      <c r="AN22" s="348"/>
      <c r="AO22" s="571"/>
      <c r="AP22" s="568" t="s">
        <v>367</v>
      </c>
      <c r="AQ22" s="579"/>
      <c r="AR22" s="579"/>
      <c r="AS22" s="579"/>
      <c r="AT22" s="579"/>
      <c r="AU22" s="579"/>
      <c r="AV22" s="579"/>
      <c r="AW22" s="579"/>
      <c r="AX22" s="579"/>
      <c r="AY22" s="579"/>
      <c r="AZ22" s="579"/>
      <c r="BA22" s="579"/>
      <c r="BB22" s="579"/>
      <c r="BC22" s="579"/>
      <c r="BD22" s="579"/>
      <c r="BE22" s="579"/>
      <c r="BF22" s="580"/>
      <c r="BG22" s="563" t="s">
        <v>197</v>
      </c>
      <c r="BH22" s="342"/>
      <c r="BI22" s="342"/>
      <c r="BJ22" s="342"/>
      <c r="BK22" s="342"/>
      <c r="BL22" s="342"/>
      <c r="BM22" s="342"/>
      <c r="BN22" s="564"/>
      <c r="BO22" s="565" t="s">
        <v>197</v>
      </c>
      <c r="BP22" s="565"/>
      <c r="BQ22" s="565"/>
      <c r="BR22" s="565"/>
      <c r="BS22" s="566" t="s">
        <v>197</v>
      </c>
      <c r="BT22" s="566"/>
      <c r="BU22" s="566"/>
      <c r="BV22" s="566"/>
      <c r="BW22" s="566"/>
      <c r="BX22" s="566"/>
      <c r="BY22" s="566"/>
      <c r="BZ22" s="566"/>
      <c r="CA22" s="566"/>
      <c r="CB22" s="567"/>
      <c r="CD22" s="336" t="s">
        <v>368</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15">
      <c r="B23" s="568" t="s">
        <v>288</v>
      </c>
      <c r="C23" s="457"/>
      <c r="D23" s="457"/>
      <c r="E23" s="457"/>
      <c r="F23" s="457"/>
      <c r="G23" s="457"/>
      <c r="H23" s="457"/>
      <c r="I23" s="457"/>
      <c r="J23" s="457"/>
      <c r="K23" s="457"/>
      <c r="L23" s="457"/>
      <c r="M23" s="457"/>
      <c r="N23" s="457"/>
      <c r="O23" s="457"/>
      <c r="P23" s="457"/>
      <c r="Q23" s="569"/>
      <c r="R23" s="563">
        <v>312240</v>
      </c>
      <c r="S23" s="342"/>
      <c r="T23" s="342"/>
      <c r="U23" s="342"/>
      <c r="V23" s="342"/>
      <c r="W23" s="342"/>
      <c r="X23" s="342"/>
      <c r="Y23" s="564"/>
      <c r="Z23" s="565">
        <v>0.9</v>
      </c>
      <c r="AA23" s="565"/>
      <c r="AB23" s="565"/>
      <c r="AC23" s="565"/>
      <c r="AD23" s="566" t="s">
        <v>197</v>
      </c>
      <c r="AE23" s="566"/>
      <c r="AF23" s="566"/>
      <c r="AG23" s="566"/>
      <c r="AH23" s="566"/>
      <c r="AI23" s="566"/>
      <c r="AJ23" s="566"/>
      <c r="AK23" s="566"/>
      <c r="AL23" s="570" t="s">
        <v>197</v>
      </c>
      <c r="AM23" s="348"/>
      <c r="AN23" s="348"/>
      <c r="AO23" s="571"/>
      <c r="AP23" s="568" t="s">
        <v>61</v>
      </c>
      <c r="AQ23" s="579"/>
      <c r="AR23" s="579"/>
      <c r="AS23" s="579"/>
      <c r="AT23" s="579"/>
      <c r="AU23" s="579"/>
      <c r="AV23" s="579"/>
      <c r="AW23" s="579"/>
      <c r="AX23" s="579"/>
      <c r="AY23" s="579"/>
      <c r="AZ23" s="579"/>
      <c r="BA23" s="579"/>
      <c r="BB23" s="579"/>
      <c r="BC23" s="579"/>
      <c r="BD23" s="579"/>
      <c r="BE23" s="579"/>
      <c r="BF23" s="580"/>
      <c r="BG23" s="563">
        <v>1010484</v>
      </c>
      <c r="BH23" s="342"/>
      <c r="BI23" s="342"/>
      <c r="BJ23" s="342"/>
      <c r="BK23" s="342"/>
      <c r="BL23" s="342"/>
      <c r="BM23" s="342"/>
      <c r="BN23" s="564"/>
      <c r="BO23" s="565">
        <v>7.5</v>
      </c>
      <c r="BP23" s="565"/>
      <c r="BQ23" s="565"/>
      <c r="BR23" s="565"/>
      <c r="BS23" s="566" t="s">
        <v>197</v>
      </c>
      <c r="BT23" s="566"/>
      <c r="BU23" s="566"/>
      <c r="BV23" s="566"/>
      <c r="BW23" s="566"/>
      <c r="BX23" s="566"/>
      <c r="BY23" s="566"/>
      <c r="BZ23" s="566"/>
      <c r="CA23" s="566"/>
      <c r="CB23" s="567"/>
      <c r="CD23" s="336" t="s">
        <v>311</v>
      </c>
      <c r="CE23" s="337"/>
      <c r="CF23" s="337"/>
      <c r="CG23" s="337"/>
      <c r="CH23" s="337"/>
      <c r="CI23" s="337"/>
      <c r="CJ23" s="337"/>
      <c r="CK23" s="337"/>
      <c r="CL23" s="337"/>
      <c r="CM23" s="337"/>
      <c r="CN23" s="337"/>
      <c r="CO23" s="337"/>
      <c r="CP23" s="337"/>
      <c r="CQ23" s="379"/>
      <c r="CR23" s="336" t="s">
        <v>369</v>
      </c>
      <c r="CS23" s="337"/>
      <c r="CT23" s="337"/>
      <c r="CU23" s="337"/>
      <c r="CV23" s="337"/>
      <c r="CW23" s="337"/>
      <c r="CX23" s="337"/>
      <c r="CY23" s="379"/>
      <c r="CZ23" s="336" t="s">
        <v>373</v>
      </c>
      <c r="DA23" s="337"/>
      <c r="DB23" s="337"/>
      <c r="DC23" s="379"/>
      <c r="DD23" s="336" t="s">
        <v>295</v>
      </c>
      <c r="DE23" s="337"/>
      <c r="DF23" s="337"/>
      <c r="DG23" s="337"/>
      <c r="DH23" s="337"/>
      <c r="DI23" s="337"/>
      <c r="DJ23" s="337"/>
      <c r="DK23" s="379"/>
      <c r="DL23" s="590" t="s">
        <v>375</v>
      </c>
      <c r="DM23" s="591"/>
      <c r="DN23" s="591"/>
      <c r="DO23" s="591"/>
      <c r="DP23" s="591"/>
      <c r="DQ23" s="591"/>
      <c r="DR23" s="591"/>
      <c r="DS23" s="591"/>
      <c r="DT23" s="591"/>
      <c r="DU23" s="591"/>
      <c r="DV23" s="592"/>
      <c r="DW23" s="336" t="s">
        <v>376</v>
      </c>
      <c r="DX23" s="337"/>
      <c r="DY23" s="337"/>
      <c r="DZ23" s="337"/>
      <c r="EA23" s="337"/>
      <c r="EB23" s="337"/>
      <c r="EC23" s="379"/>
    </row>
    <row r="24" spans="2:133" ht="11.25" customHeight="1" x14ac:dyDescent="0.15">
      <c r="B24" s="568" t="s">
        <v>377</v>
      </c>
      <c r="C24" s="457"/>
      <c r="D24" s="457"/>
      <c r="E24" s="457"/>
      <c r="F24" s="457"/>
      <c r="G24" s="457"/>
      <c r="H24" s="457"/>
      <c r="I24" s="457"/>
      <c r="J24" s="457"/>
      <c r="K24" s="457"/>
      <c r="L24" s="457"/>
      <c r="M24" s="457"/>
      <c r="N24" s="457"/>
      <c r="O24" s="457"/>
      <c r="P24" s="457"/>
      <c r="Q24" s="569"/>
      <c r="R24" s="563" t="s">
        <v>197</v>
      </c>
      <c r="S24" s="342"/>
      <c r="T24" s="342"/>
      <c r="U24" s="342"/>
      <c r="V24" s="342"/>
      <c r="W24" s="342"/>
      <c r="X24" s="342"/>
      <c r="Y24" s="564"/>
      <c r="Z24" s="565" t="s">
        <v>197</v>
      </c>
      <c r="AA24" s="565"/>
      <c r="AB24" s="565"/>
      <c r="AC24" s="565"/>
      <c r="AD24" s="566" t="s">
        <v>197</v>
      </c>
      <c r="AE24" s="566"/>
      <c r="AF24" s="566"/>
      <c r="AG24" s="566"/>
      <c r="AH24" s="566"/>
      <c r="AI24" s="566"/>
      <c r="AJ24" s="566"/>
      <c r="AK24" s="566"/>
      <c r="AL24" s="570" t="s">
        <v>197</v>
      </c>
      <c r="AM24" s="348"/>
      <c r="AN24" s="348"/>
      <c r="AO24" s="571"/>
      <c r="AP24" s="568" t="s">
        <v>378</v>
      </c>
      <c r="AQ24" s="579"/>
      <c r="AR24" s="579"/>
      <c r="AS24" s="579"/>
      <c r="AT24" s="579"/>
      <c r="AU24" s="579"/>
      <c r="AV24" s="579"/>
      <c r="AW24" s="579"/>
      <c r="AX24" s="579"/>
      <c r="AY24" s="579"/>
      <c r="AZ24" s="579"/>
      <c r="BA24" s="579"/>
      <c r="BB24" s="579"/>
      <c r="BC24" s="579"/>
      <c r="BD24" s="579"/>
      <c r="BE24" s="579"/>
      <c r="BF24" s="580"/>
      <c r="BG24" s="563" t="s">
        <v>197</v>
      </c>
      <c r="BH24" s="342"/>
      <c r="BI24" s="342"/>
      <c r="BJ24" s="342"/>
      <c r="BK24" s="342"/>
      <c r="BL24" s="342"/>
      <c r="BM24" s="342"/>
      <c r="BN24" s="564"/>
      <c r="BO24" s="565" t="s">
        <v>197</v>
      </c>
      <c r="BP24" s="565"/>
      <c r="BQ24" s="565"/>
      <c r="BR24" s="565"/>
      <c r="BS24" s="566" t="s">
        <v>197</v>
      </c>
      <c r="BT24" s="566"/>
      <c r="BU24" s="566"/>
      <c r="BV24" s="566"/>
      <c r="BW24" s="566"/>
      <c r="BX24" s="566"/>
      <c r="BY24" s="566"/>
      <c r="BZ24" s="566"/>
      <c r="CA24" s="566"/>
      <c r="CB24" s="567"/>
      <c r="CD24" s="552" t="s">
        <v>379</v>
      </c>
      <c r="CE24" s="553"/>
      <c r="CF24" s="553"/>
      <c r="CG24" s="553"/>
      <c r="CH24" s="553"/>
      <c r="CI24" s="553"/>
      <c r="CJ24" s="553"/>
      <c r="CK24" s="553"/>
      <c r="CL24" s="553"/>
      <c r="CM24" s="553"/>
      <c r="CN24" s="553"/>
      <c r="CO24" s="553"/>
      <c r="CP24" s="553"/>
      <c r="CQ24" s="554"/>
      <c r="CR24" s="555">
        <v>16112533</v>
      </c>
      <c r="CS24" s="556"/>
      <c r="CT24" s="556"/>
      <c r="CU24" s="556"/>
      <c r="CV24" s="556"/>
      <c r="CW24" s="556"/>
      <c r="CX24" s="556"/>
      <c r="CY24" s="557"/>
      <c r="CZ24" s="560">
        <v>46.8</v>
      </c>
      <c r="DA24" s="561"/>
      <c r="DB24" s="561"/>
      <c r="DC24" s="572"/>
      <c r="DD24" s="593">
        <v>8081394</v>
      </c>
      <c r="DE24" s="556"/>
      <c r="DF24" s="556"/>
      <c r="DG24" s="556"/>
      <c r="DH24" s="556"/>
      <c r="DI24" s="556"/>
      <c r="DJ24" s="556"/>
      <c r="DK24" s="557"/>
      <c r="DL24" s="593">
        <v>7990041</v>
      </c>
      <c r="DM24" s="556"/>
      <c r="DN24" s="556"/>
      <c r="DO24" s="556"/>
      <c r="DP24" s="556"/>
      <c r="DQ24" s="556"/>
      <c r="DR24" s="556"/>
      <c r="DS24" s="556"/>
      <c r="DT24" s="556"/>
      <c r="DU24" s="556"/>
      <c r="DV24" s="557"/>
      <c r="DW24" s="560">
        <v>44.9</v>
      </c>
      <c r="DX24" s="561"/>
      <c r="DY24" s="561"/>
      <c r="DZ24" s="561"/>
      <c r="EA24" s="561"/>
      <c r="EB24" s="561"/>
      <c r="EC24" s="562"/>
    </row>
    <row r="25" spans="2:133" ht="11.25" customHeight="1" x14ac:dyDescent="0.15">
      <c r="B25" s="568" t="s">
        <v>87</v>
      </c>
      <c r="C25" s="457"/>
      <c r="D25" s="457"/>
      <c r="E25" s="457"/>
      <c r="F25" s="457"/>
      <c r="G25" s="457"/>
      <c r="H25" s="457"/>
      <c r="I25" s="457"/>
      <c r="J25" s="457"/>
      <c r="K25" s="457"/>
      <c r="L25" s="457"/>
      <c r="M25" s="457"/>
      <c r="N25" s="457"/>
      <c r="O25" s="457"/>
      <c r="P25" s="457"/>
      <c r="Q25" s="569"/>
      <c r="R25" s="563">
        <v>18985081</v>
      </c>
      <c r="S25" s="342"/>
      <c r="T25" s="342"/>
      <c r="U25" s="342"/>
      <c r="V25" s="342"/>
      <c r="W25" s="342"/>
      <c r="X25" s="342"/>
      <c r="Y25" s="564"/>
      <c r="Z25" s="565">
        <v>52.1</v>
      </c>
      <c r="AA25" s="565"/>
      <c r="AB25" s="565"/>
      <c r="AC25" s="565"/>
      <c r="AD25" s="566">
        <v>17662357</v>
      </c>
      <c r="AE25" s="566"/>
      <c r="AF25" s="566"/>
      <c r="AG25" s="566"/>
      <c r="AH25" s="566"/>
      <c r="AI25" s="566"/>
      <c r="AJ25" s="566"/>
      <c r="AK25" s="566"/>
      <c r="AL25" s="570">
        <v>99.3</v>
      </c>
      <c r="AM25" s="348"/>
      <c r="AN25" s="348"/>
      <c r="AO25" s="571"/>
      <c r="AP25" s="568" t="s">
        <v>268</v>
      </c>
      <c r="AQ25" s="579"/>
      <c r="AR25" s="579"/>
      <c r="AS25" s="579"/>
      <c r="AT25" s="579"/>
      <c r="AU25" s="579"/>
      <c r="AV25" s="579"/>
      <c r="AW25" s="579"/>
      <c r="AX25" s="579"/>
      <c r="AY25" s="579"/>
      <c r="AZ25" s="579"/>
      <c r="BA25" s="579"/>
      <c r="BB25" s="579"/>
      <c r="BC25" s="579"/>
      <c r="BD25" s="579"/>
      <c r="BE25" s="579"/>
      <c r="BF25" s="580"/>
      <c r="BG25" s="563" t="s">
        <v>197</v>
      </c>
      <c r="BH25" s="342"/>
      <c r="BI25" s="342"/>
      <c r="BJ25" s="342"/>
      <c r="BK25" s="342"/>
      <c r="BL25" s="342"/>
      <c r="BM25" s="342"/>
      <c r="BN25" s="564"/>
      <c r="BO25" s="565" t="s">
        <v>197</v>
      </c>
      <c r="BP25" s="565"/>
      <c r="BQ25" s="565"/>
      <c r="BR25" s="565"/>
      <c r="BS25" s="566" t="s">
        <v>197</v>
      </c>
      <c r="BT25" s="566"/>
      <c r="BU25" s="566"/>
      <c r="BV25" s="566"/>
      <c r="BW25" s="566"/>
      <c r="BX25" s="566"/>
      <c r="BY25" s="566"/>
      <c r="BZ25" s="566"/>
      <c r="CA25" s="566"/>
      <c r="CB25" s="567"/>
      <c r="CD25" s="568" t="s">
        <v>196</v>
      </c>
      <c r="CE25" s="457"/>
      <c r="CF25" s="457"/>
      <c r="CG25" s="457"/>
      <c r="CH25" s="457"/>
      <c r="CI25" s="457"/>
      <c r="CJ25" s="457"/>
      <c r="CK25" s="457"/>
      <c r="CL25" s="457"/>
      <c r="CM25" s="457"/>
      <c r="CN25" s="457"/>
      <c r="CO25" s="457"/>
      <c r="CP25" s="457"/>
      <c r="CQ25" s="569"/>
      <c r="CR25" s="563">
        <v>4803266</v>
      </c>
      <c r="CS25" s="594"/>
      <c r="CT25" s="594"/>
      <c r="CU25" s="594"/>
      <c r="CV25" s="594"/>
      <c r="CW25" s="594"/>
      <c r="CX25" s="594"/>
      <c r="CY25" s="595"/>
      <c r="CZ25" s="570">
        <v>13.9</v>
      </c>
      <c r="DA25" s="596"/>
      <c r="DB25" s="596"/>
      <c r="DC25" s="597"/>
      <c r="DD25" s="573">
        <v>4155200</v>
      </c>
      <c r="DE25" s="594"/>
      <c r="DF25" s="594"/>
      <c r="DG25" s="594"/>
      <c r="DH25" s="594"/>
      <c r="DI25" s="594"/>
      <c r="DJ25" s="594"/>
      <c r="DK25" s="595"/>
      <c r="DL25" s="573">
        <v>4063957</v>
      </c>
      <c r="DM25" s="594"/>
      <c r="DN25" s="594"/>
      <c r="DO25" s="594"/>
      <c r="DP25" s="594"/>
      <c r="DQ25" s="594"/>
      <c r="DR25" s="594"/>
      <c r="DS25" s="594"/>
      <c r="DT25" s="594"/>
      <c r="DU25" s="594"/>
      <c r="DV25" s="595"/>
      <c r="DW25" s="570">
        <v>22.8</v>
      </c>
      <c r="DX25" s="596"/>
      <c r="DY25" s="596"/>
      <c r="DZ25" s="596"/>
      <c r="EA25" s="596"/>
      <c r="EB25" s="596"/>
      <c r="EC25" s="598"/>
    </row>
    <row r="26" spans="2:133" ht="11.25" customHeight="1" x14ac:dyDescent="0.15">
      <c r="B26" s="568" t="s">
        <v>382</v>
      </c>
      <c r="C26" s="457"/>
      <c r="D26" s="457"/>
      <c r="E26" s="457"/>
      <c r="F26" s="457"/>
      <c r="G26" s="457"/>
      <c r="H26" s="457"/>
      <c r="I26" s="457"/>
      <c r="J26" s="457"/>
      <c r="K26" s="457"/>
      <c r="L26" s="457"/>
      <c r="M26" s="457"/>
      <c r="N26" s="457"/>
      <c r="O26" s="457"/>
      <c r="P26" s="457"/>
      <c r="Q26" s="569"/>
      <c r="R26" s="563">
        <v>6360</v>
      </c>
      <c r="S26" s="342"/>
      <c r="T26" s="342"/>
      <c r="U26" s="342"/>
      <c r="V26" s="342"/>
      <c r="W26" s="342"/>
      <c r="X26" s="342"/>
      <c r="Y26" s="564"/>
      <c r="Z26" s="565">
        <v>0</v>
      </c>
      <c r="AA26" s="565"/>
      <c r="AB26" s="565"/>
      <c r="AC26" s="565"/>
      <c r="AD26" s="566">
        <v>6360</v>
      </c>
      <c r="AE26" s="566"/>
      <c r="AF26" s="566"/>
      <c r="AG26" s="566"/>
      <c r="AH26" s="566"/>
      <c r="AI26" s="566"/>
      <c r="AJ26" s="566"/>
      <c r="AK26" s="566"/>
      <c r="AL26" s="570">
        <v>0</v>
      </c>
      <c r="AM26" s="348"/>
      <c r="AN26" s="348"/>
      <c r="AO26" s="571"/>
      <c r="AP26" s="568" t="s">
        <v>385</v>
      </c>
      <c r="AQ26" s="579"/>
      <c r="AR26" s="579"/>
      <c r="AS26" s="579"/>
      <c r="AT26" s="579"/>
      <c r="AU26" s="579"/>
      <c r="AV26" s="579"/>
      <c r="AW26" s="579"/>
      <c r="AX26" s="579"/>
      <c r="AY26" s="579"/>
      <c r="AZ26" s="579"/>
      <c r="BA26" s="579"/>
      <c r="BB26" s="579"/>
      <c r="BC26" s="579"/>
      <c r="BD26" s="579"/>
      <c r="BE26" s="579"/>
      <c r="BF26" s="580"/>
      <c r="BG26" s="563" t="s">
        <v>197</v>
      </c>
      <c r="BH26" s="342"/>
      <c r="BI26" s="342"/>
      <c r="BJ26" s="342"/>
      <c r="BK26" s="342"/>
      <c r="BL26" s="342"/>
      <c r="BM26" s="342"/>
      <c r="BN26" s="564"/>
      <c r="BO26" s="565" t="s">
        <v>197</v>
      </c>
      <c r="BP26" s="565"/>
      <c r="BQ26" s="565"/>
      <c r="BR26" s="565"/>
      <c r="BS26" s="566" t="s">
        <v>197</v>
      </c>
      <c r="BT26" s="566"/>
      <c r="BU26" s="566"/>
      <c r="BV26" s="566"/>
      <c r="BW26" s="566"/>
      <c r="BX26" s="566"/>
      <c r="BY26" s="566"/>
      <c r="BZ26" s="566"/>
      <c r="CA26" s="566"/>
      <c r="CB26" s="567"/>
      <c r="CD26" s="568" t="s">
        <v>125</v>
      </c>
      <c r="CE26" s="457"/>
      <c r="CF26" s="457"/>
      <c r="CG26" s="457"/>
      <c r="CH26" s="457"/>
      <c r="CI26" s="457"/>
      <c r="CJ26" s="457"/>
      <c r="CK26" s="457"/>
      <c r="CL26" s="457"/>
      <c r="CM26" s="457"/>
      <c r="CN26" s="457"/>
      <c r="CO26" s="457"/>
      <c r="CP26" s="457"/>
      <c r="CQ26" s="569"/>
      <c r="CR26" s="563">
        <v>2718475</v>
      </c>
      <c r="CS26" s="342"/>
      <c r="CT26" s="342"/>
      <c r="CU26" s="342"/>
      <c r="CV26" s="342"/>
      <c r="CW26" s="342"/>
      <c r="CX26" s="342"/>
      <c r="CY26" s="564"/>
      <c r="CZ26" s="570">
        <v>7.9</v>
      </c>
      <c r="DA26" s="596"/>
      <c r="DB26" s="596"/>
      <c r="DC26" s="597"/>
      <c r="DD26" s="573">
        <v>2321006</v>
      </c>
      <c r="DE26" s="342"/>
      <c r="DF26" s="342"/>
      <c r="DG26" s="342"/>
      <c r="DH26" s="342"/>
      <c r="DI26" s="342"/>
      <c r="DJ26" s="342"/>
      <c r="DK26" s="564"/>
      <c r="DL26" s="573" t="s">
        <v>197</v>
      </c>
      <c r="DM26" s="342"/>
      <c r="DN26" s="342"/>
      <c r="DO26" s="342"/>
      <c r="DP26" s="342"/>
      <c r="DQ26" s="342"/>
      <c r="DR26" s="342"/>
      <c r="DS26" s="342"/>
      <c r="DT26" s="342"/>
      <c r="DU26" s="342"/>
      <c r="DV26" s="564"/>
      <c r="DW26" s="570" t="s">
        <v>197</v>
      </c>
      <c r="DX26" s="596"/>
      <c r="DY26" s="596"/>
      <c r="DZ26" s="596"/>
      <c r="EA26" s="596"/>
      <c r="EB26" s="596"/>
      <c r="EC26" s="598"/>
    </row>
    <row r="27" spans="2:133" ht="11.25" customHeight="1" x14ac:dyDescent="0.15">
      <c r="B27" s="568" t="s">
        <v>160</v>
      </c>
      <c r="C27" s="457"/>
      <c r="D27" s="457"/>
      <c r="E27" s="457"/>
      <c r="F27" s="457"/>
      <c r="G27" s="457"/>
      <c r="H27" s="457"/>
      <c r="I27" s="457"/>
      <c r="J27" s="457"/>
      <c r="K27" s="457"/>
      <c r="L27" s="457"/>
      <c r="M27" s="457"/>
      <c r="N27" s="457"/>
      <c r="O27" s="457"/>
      <c r="P27" s="457"/>
      <c r="Q27" s="569"/>
      <c r="R27" s="563">
        <v>270404</v>
      </c>
      <c r="S27" s="342"/>
      <c r="T27" s="342"/>
      <c r="U27" s="342"/>
      <c r="V27" s="342"/>
      <c r="W27" s="342"/>
      <c r="X27" s="342"/>
      <c r="Y27" s="564"/>
      <c r="Z27" s="565">
        <v>0.7</v>
      </c>
      <c r="AA27" s="565"/>
      <c r="AB27" s="565"/>
      <c r="AC27" s="565"/>
      <c r="AD27" s="566" t="s">
        <v>197</v>
      </c>
      <c r="AE27" s="566"/>
      <c r="AF27" s="566"/>
      <c r="AG27" s="566"/>
      <c r="AH27" s="566"/>
      <c r="AI27" s="566"/>
      <c r="AJ27" s="566"/>
      <c r="AK27" s="566"/>
      <c r="AL27" s="570" t="s">
        <v>197</v>
      </c>
      <c r="AM27" s="348"/>
      <c r="AN27" s="348"/>
      <c r="AO27" s="571"/>
      <c r="AP27" s="568" t="s">
        <v>386</v>
      </c>
      <c r="AQ27" s="457"/>
      <c r="AR27" s="457"/>
      <c r="AS27" s="457"/>
      <c r="AT27" s="457"/>
      <c r="AU27" s="457"/>
      <c r="AV27" s="457"/>
      <c r="AW27" s="457"/>
      <c r="AX27" s="457"/>
      <c r="AY27" s="457"/>
      <c r="AZ27" s="457"/>
      <c r="BA27" s="457"/>
      <c r="BB27" s="457"/>
      <c r="BC27" s="457"/>
      <c r="BD27" s="457"/>
      <c r="BE27" s="457"/>
      <c r="BF27" s="569"/>
      <c r="BG27" s="563">
        <v>13412752</v>
      </c>
      <c r="BH27" s="342"/>
      <c r="BI27" s="342"/>
      <c r="BJ27" s="342"/>
      <c r="BK27" s="342"/>
      <c r="BL27" s="342"/>
      <c r="BM27" s="342"/>
      <c r="BN27" s="564"/>
      <c r="BO27" s="565">
        <v>100</v>
      </c>
      <c r="BP27" s="565"/>
      <c r="BQ27" s="565"/>
      <c r="BR27" s="565"/>
      <c r="BS27" s="566">
        <v>18620</v>
      </c>
      <c r="BT27" s="566"/>
      <c r="BU27" s="566"/>
      <c r="BV27" s="566"/>
      <c r="BW27" s="566"/>
      <c r="BX27" s="566"/>
      <c r="BY27" s="566"/>
      <c r="BZ27" s="566"/>
      <c r="CA27" s="566"/>
      <c r="CB27" s="567"/>
      <c r="CD27" s="568" t="s">
        <v>218</v>
      </c>
      <c r="CE27" s="457"/>
      <c r="CF27" s="457"/>
      <c r="CG27" s="457"/>
      <c r="CH27" s="457"/>
      <c r="CI27" s="457"/>
      <c r="CJ27" s="457"/>
      <c r="CK27" s="457"/>
      <c r="CL27" s="457"/>
      <c r="CM27" s="457"/>
      <c r="CN27" s="457"/>
      <c r="CO27" s="457"/>
      <c r="CP27" s="457"/>
      <c r="CQ27" s="569"/>
      <c r="CR27" s="563">
        <v>9753861</v>
      </c>
      <c r="CS27" s="594"/>
      <c r="CT27" s="594"/>
      <c r="CU27" s="594"/>
      <c r="CV27" s="594"/>
      <c r="CW27" s="594"/>
      <c r="CX27" s="594"/>
      <c r="CY27" s="595"/>
      <c r="CZ27" s="570">
        <v>28.3</v>
      </c>
      <c r="DA27" s="596"/>
      <c r="DB27" s="596"/>
      <c r="DC27" s="597"/>
      <c r="DD27" s="573">
        <v>2370788</v>
      </c>
      <c r="DE27" s="594"/>
      <c r="DF27" s="594"/>
      <c r="DG27" s="594"/>
      <c r="DH27" s="594"/>
      <c r="DI27" s="594"/>
      <c r="DJ27" s="594"/>
      <c r="DK27" s="595"/>
      <c r="DL27" s="573">
        <v>2370678</v>
      </c>
      <c r="DM27" s="594"/>
      <c r="DN27" s="594"/>
      <c r="DO27" s="594"/>
      <c r="DP27" s="594"/>
      <c r="DQ27" s="594"/>
      <c r="DR27" s="594"/>
      <c r="DS27" s="594"/>
      <c r="DT27" s="594"/>
      <c r="DU27" s="594"/>
      <c r="DV27" s="595"/>
      <c r="DW27" s="570">
        <v>13.3</v>
      </c>
      <c r="DX27" s="596"/>
      <c r="DY27" s="596"/>
      <c r="DZ27" s="596"/>
      <c r="EA27" s="596"/>
      <c r="EB27" s="596"/>
      <c r="EC27" s="598"/>
    </row>
    <row r="28" spans="2:133" ht="11.25" customHeight="1" x14ac:dyDescent="0.15">
      <c r="B28" s="568" t="s">
        <v>309</v>
      </c>
      <c r="C28" s="457"/>
      <c r="D28" s="457"/>
      <c r="E28" s="457"/>
      <c r="F28" s="457"/>
      <c r="G28" s="457"/>
      <c r="H28" s="457"/>
      <c r="I28" s="457"/>
      <c r="J28" s="457"/>
      <c r="K28" s="457"/>
      <c r="L28" s="457"/>
      <c r="M28" s="457"/>
      <c r="N28" s="457"/>
      <c r="O28" s="457"/>
      <c r="P28" s="457"/>
      <c r="Q28" s="569"/>
      <c r="R28" s="563">
        <v>180746</v>
      </c>
      <c r="S28" s="342"/>
      <c r="T28" s="342"/>
      <c r="U28" s="342"/>
      <c r="V28" s="342"/>
      <c r="W28" s="342"/>
      <c r="X28" s="342"/>
      <c r="Y28" s="564"/>
      <c r="Z28" s="565">
        <v>0.5</v>
      </c>
      <c r="AA28" s="565"/>
      <c r="AB28" s="565"/>
      <c r="AC28" s="565"/>
      <c r="AD28" s="566">
        <v>121513</v>
      </c>
      <c r="AE28" s="566"/>
      <c r="AF28" s="566"/>
      <c r="AG28" s="566"/>
      <c r="AH28" s="566"/>
      <c r="AI28" s="566"/>
      <c r="AJ28" s="566"/>
      <c r="AK28" s="566"/>
      <c r="AL28" s="570">
        <v>0.7</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380</v>
      </c>
      <c r="CE28" s="457"/>
      <c r="CF28" s="457"/>
      <c r="CG28" s="457"/>
      <c r="CH28" s="457"/>
      <c r="CI28" s="457"/>
      <c r="CJ28" s="457"/>
      <c r="CK28" s="457"/>
      <c r="CL28" s="457"/>
      <c r="CM28" s="457"/>
      <c r="CN28" s="457"/>
      <c r="CO28" s="457"/>
      <c r="CP28" s="457"/>
      <c r="CQ28" s="569"/>
      <c r="CR28" s="563">
        <v>1555406</v>
      </c>
      <c r="CS28" s="342"/>
      <c r="CT28" s="342"/>
      <c r="CU28" s="342"/>
      <c r="CV28" s="342"/>
      <c r="CW28" s="342"/>
      <c r="CX28" s="342"/>
      <c r="CY28" s="564"/>
      <c r="CZ28" s="570">
        <v>4.5</v>
      </c>
      <c r="DA28" s="596"/>
      <c r="DB28" s="596"/>
      <c r="DC28" s="597"/>
      <c r="DD28" s="573">
        <v>1555406</v>
      </c>
      <c r="DE28" s="342"/>
      <c r="DF28" s="342"/>
      <c r="DG28" s="342"/>
      <c r="DH28" s="342"/>
      <c r="DI28" s="342"/>
      <c r="DJ28" s="342"/>
      <c r="DK28" s="564"/>
      <c r="DL28" s="573">
        <v>1555406</v>
      </c>
      <c r="DM28" s="342"/>
      <c r="DN28" s="342"/>
      <c r="DO28" s="342"/>
      <c r="DP28" s="342"/>
      <c r="DQ28" s="342"/>
      <c r="DR28" s="342"/>
      <c r="DS28" s="342"/>
      <c r="DT28" s="342"/>
      <c r="DU28" s="342"/>
      <c r="DV28" s="564"/>
      <c r="DW28" s="570">
        <v>8.6999999999999993</v>
      </c>
      <c r="DX28" s="596"/>
      <c r="DY28" s="596"/>
      <c r="DZ28" s="596"/>
      <c r="EA28" s="596"/>
      <c r="EB28" s="596"/>
      <c r="EC28" s="598"/>
    </row>
    <row r="29" spans="2:133" ht="11.25" customHeight="1" x14ac:dyDescent="0.15">
      <c r="B29" s="568" t="s">
        <v>19</v>
      </c>
      <c r="C29" s="457"/>
      <c r="D29" s="457"/>
      <c r="E29" s="457"/>
      <c r="F29" s="457"/>
      <c r="G29" s="457"/>
      <c r="H29" s="457"/>
      <c r="I29" s="457"/>
      <c r="J29" s="457"/>
      <c r="K29" s="457"/>
      <c r="L29" s="457"/>
      <c r="M29" s="457"/>
      <c r="N29" s="457"/>
      <c r="O29" s="457"/>
      <c r="P29" s="457"/>
      <c r="Q29" s="569"/>
      <c r="R29" s="563">
        <v>374704</v>
      </c>
      <c r="S29" s="342"/>
      <c r="T29" s="342"/>
      <c r="U29" s="342"/>
      <c r="V29" s="342"/>
      <c r="W29" s="342"/>
      <c r="X29" s="342"/>
      <c r="Y29" s="564"/>
      <c r="Z29" s="565">
        <v>1</v>
      </c>
      <c r="AA29" s="565"/>
      <c r="AB29" s="565"/>
      <c r="AC29" s="565"/>
      <c r="AD29" s="566" t="s">
        <v>197</v>
      </c>
      <c r="AE29" s="566"/>
      <c r="AF29" s="566"/>
      <c r="AG29" s="566"/>
      <c r="AH29" s="566"/>
      <c r="AI29" s="566"/>
      <c r="AJ29" s="566"/>
      <c r="AK29" s="566"/>
      <c r="AL29" s="570" t="s">
        <v>197</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180</v>
      </c>
      <c r="CE29" s="536"/>
      <c r="CF29" s="568" t="s">
        <v>22</v>
      </c>
      <c r="CG29" s="457"/>
      <c r="CH29" s="457"/>
      <c r="CI29" s="457"/>
      <c r="CJ29" s="457"/>
      <c r="CK29" s="457"/>
      <c r="CL29" s="457"/>
      <c r="CM29" s="457"/>
      <c r="CN29" s="457"/>
      <c r="CO29" s="457"/>
      <c r="CP29" s="457"/>
      <c r="CQ29" s="569"/>
      <c r="CR29" s="563">
        <v>1555406</v>
      </c>
      <c r="CS29" s="594"/>
      <c r="CT29" s="594"/>
      <c r="CU29" s="594"/>
      <c r="CV29" s="594"/>
      <c r="CW29" s="594"/>
      <c r="CX29" s="594"/>
      <c r="CY29" s="595"/>
      <c r="CZ29" s="570">
        <v>4.5</v>
      </c>
      <c r="DA29" s="596"/>
      <c r="DB29" s="596"/>
      <c r="DC29" s="597"/>
      <c r="DD29" s="573">
        <v>1555406</v>
      </c>
      <c r="DE29" s="594"/>
      <c r="DF29" s="594"/>
      <c r="DG29" s="594"/>
      <c r="DH29" s="594"/>
      <c r="DI29" s="594"/>
      <c r="DJ29" s="594"/>
      <c r="DK29" s="595"/>
      <c r="DL29" s="573">
        <v>1555406</v>
      </c>
      <c r="DM29" s="594"/>
      <c r="DN29" s="594"/>
      <c r="DO29" s="594"/>
      <c r="DP29" s="594"/>
      <c r="DQ29" s="594"/>
      <c r="DR29" s="594"/>
      <c r="DS29" s="594"/>
      <c r="DT29" s="594"/>
      <c r="DU29" s="594"/>
      <c r="DV29" s="595"/>
      <c r="DW29" s="570">
        <v>8.6999999999999993</v>
      </c>
      <c r="DX29" s="596"/>
      <c r="DY29" s="596"/>
      <c r="DZ29" s="596"/>
      <c r="EA29" s="596"/>
      <c r="EB29" s="596"/>
      <c r="EC29" s="598"/>
    </row>
    <row r="30" spans="2:133" ht="11.25" customHeight="1" x14ac:dyDescent="0.15">
      <c r="B30" s="568" t="s">
        <v>338</v>
      </c>
      <c r="C30" s="457"/>
      <c r="D30" s="457"/>
      <c r="E30" s="457"/>
      <c r="F30" s="457"/>
      <c r="G30" s="457"/>
      <c r="H30" s="457"/>
      <c r="I30" s="457"/>
      <c r="J30" s="457"/>
      <c r="K30" s="457"/>
      <c r="L30" s="457"/>
      <c r="M30" s="457"/>
      <c r="N30" s="457"/>
      <c r="O30" s="457"/>
      <c r="P30" s="457"/>
      <c r="Q30" s="569"/>
      <c r="R30" s="563">
        <v>7425346</v>
      </c>
      <c r="S30" s="342"/>
      <c r="T30" s="342"/>
      <c r="U30" s="342"/>
      <c r="V30" s="342"/>
      <c r="W30" s="342"/>
      <c r="X30" s="342"/>
      <c r="Y30" s="564"/>
      <c r="Z30" s="565">
        <v>20.399999999999999</v>
      </c>
      <c r="AA30" s="565"/>
      <c r="AB30" s="565"/>
      <c r="AC30" s="565"/>
      <c r="AD30" s="566" t="s">
        <v>197</v>
      </c>
      <c r="AE30" s="566"/>
      <c r="AF30" s="566"/>
      <c r="AG30" s="566"/>
      <c r="AH30" s="566"/>
      <c r="AI30" s="566"/>
      <c r="AJ30" s="566"/>
      <c r="AK30" s="566"/>
      <c r="AL30" s="570" t="s">
        <v>197</v>
      </c>
      <c r="AM30" s="348"/>
      <c r="AN30" s="348"/>
      <c r="AO30" s="571"/>
      <c r="AP30" s="336" t="s">
        <v>311</v>
      </c>
      <c r="AQ30" s="337"/>
      <c r="AR30" s="337"/>
      <c r="AS30" s="337"/>
      <c r="AT30" s="337"/>
      <c r="AU30" s="337"/>
      <c r="AV30" s="337"/>
      <c r="AW30" s="337"/>
      <c r="AX30" s="337"/>
      <c r="AY30" s="337"/>
      <c r="AZ30" s="337"/>
      <c r="BA30" s="337"/>
      <c r="BB30" s="337"/>
      <c r="BC30" s="337"/>
      <c r="BD30" s="337"/>
      <c r="BE30" s="337"/>
      <c r="BF30" s="379"/>
      <c r="BG30" s="336" t="s">
        <v>389</v>
      </c>
      <c r="BH30" s="599"/>
      <c r="BI30" s="599"/>
      <c r="BJ30" s="599"/>
      <c r="BK30" s="599"/>
      <c r="BL30" s="599"/>
      <c r="BM30" s="599"/>
      <c r="BN30" s="599"/>
      <c r="BO30" s="599"/>
      <c r="BP30" s="599"/>
      <c r="BQ30" s="600"/>
      <c r="BR30" s="336" t="s">
        <v>390</v>
      </c>
      <c r="BS30" s="599"/>
      <c r="BT30" s="599"/>
      <c r="BU30" s="599"/>
      <c r="BV30" s="599"/>
      <c r="BW30" s="599"/>
      <c r="BX30" s="599"/>
      <c r="BY30" s="599"/>
      <c r="BZ30" s="599"/>
      <c r="CA30" s="599"/>
      <c r="CB30" s="600"/>
      <c r="CD30" s="544"/>
      <c r="CE30" s="539"/>
      <c r="CF30" s="568" t="s">
        <v>392</v>
      </c>
      <c r="CG30" s="457"/>
      <c r="CH30" s="457"/>
      <c r="CI30" s="457"/>
      <c r="CJ30" s="457"/>
      <c r="CK30" s="457"/>
      <c r="CL30" s="457"/>
      <c r="CM30" s="457"/>
      <c r="CN30" s="457"/>
      <c r="CO30" s="457"/>
      <c r="CP30" s="457"/>
      <c r="CQ30" s="569"/>
      <c r="CR30" s="563">
        <v>1498148</v>
      </c>
      <c r="CS30" s="342"/>
      <c r="CT30" s="342"/>
      <c r="CU30" s="342"/>
      <c r="CV30" s="342"/>
      <c r="CW30" s="342"/>
      <c r="CX30" s="342"/>
      <c r="CY30" s="564"/>
      <c r="CZ30" s="570">
        <v>4.4000000000000004</v>
      </c>
      <c r="DA30" s="596"/>
      <c r="DB30" s="596"/>
      <c r="DC30" s="597"/>
      <c r="DD30" s="573">
        <v>1498148</v>
      </c>
      <c r="DE30" s="342"/>
      <c r="DF30" s="342"/>
      <c r="DG30" s="342"/>
      <c r="DH30" s="342"/>
      <c r="DI30" s="342"/>
      <c r="DJ30" s="342"/>
      <c r="DK30" s="564"/>
      <c r="DL30" s="573">
        <v>1498148</v>
      </c>
      <c r="DM30" s="342"/>
      <c r="DN30" s="342"/>
      <c r="DO30" s="342"/>
      <c r="DP30" s="342"/>
      <c r="DQ30" s="342"/>
      <c r="DR30" s="342"/>
      <c r="DS30" s="342"/>
      <c r="DT30" s="342"/>
      <c r="DU30" s="342"/>
      <c r="DV30" s="564"/>
      <c r="DW30" s="570">
        <v>8.4</v>
      </c>
      <c r="DX30" s="596"/>
      <c r="DY30" s="596"/>
      <c r="DZ30" s="596"/>
      <c r="EA30" s="596"/>
      <c r="EB30" s="596"/>
      <c r="EC30" s="598"/>
    </row>
    <row r="31" spans="2:133" ht="11.25" customHeight="1" x14ac:dyDescent="0.15">
      <c r="B31" s="576" t="s">
        <v>53</v>
      </c>
      <c r="C31" s="577"/>
      <c r="D31" s="577"/>
      <c r="E31" s="577"/>
      <c r="F31" s="577"/>
      <c r="G31" s="577"/>
      <c r="H31" s="577"/>
      <c r="I31" s="577"/>
      <c r="J31" s="577"/>
      <c r="K31" s="577"/>
      <c r="L31" s="577"/>
      <c r="M31" s="577"/>
      <c r="N31" s="577"/>
      <c r="O31" s="577"/>
      <c r="P31" s="577"/>
      <c r="Q31" s="578"/>
      <c r="R31" s="563" t="s">
        <v>197</v>
      </c>
      <c r="S31" s="342"/>
      <c r="T31" s="342"/>
      <c r="U31" s="342"/>
      <c r="V31" s="342"/>
      <c r="W31" s="342"/>
      <c r="X31" s="342"/>
      <c r="Y31" s="564"/>
      <c r="Z31" s="565" t="s">
        <v>197</v>
      </c>
      <c r="AA31" s="565"/>
      <c r="AB31" s="565"/>
      <c r="AC31" s="565"/>
      <c r="AD31" s="566" t="s">
        <v>197</v>
      </c>
      <c r="AE31" s="566"/>
      <c r="AF31" s="566"/>
      <c r="AG31" s="566"/>
      <c r="AH31" s="566"/>
      <c r="AI31" s="566"/>
      <c r="AJ31" s="566"/>
      <c r="AK31" s="566"/>
      <c r="AL31" s="570" t="s">
        <v>197</v>
      </c>
      <c r="AM31" s="348"/>
      <c r="AN31" s="348"/>
      <c r="AO31" s="571"/>
      <c r="AP31" s="517" t="s">
        <v>4</v>
      </c>
      <c r="AQ31" s="518"/>
      <c r="AR31" s="518"/>
      <c r="AS31" s="518"/>
      <c r="AT31" s="646" t="s">
        <v>393</v>
      </c>
      <c r="AU31" s="42"/>
      <c r="AV31" s="42"/>
      <c r="AW31" s="42"/>
      <c r="AX31" s="552" t="s">
        <v>269</v>
      </c>
      <c r="AY31" s="553"/>
      <c r="AZ31" s="553"/>
      <c r="BA31" s="553"/>
      <c r="BB31" s="553"/>
      <c r="BC31" s="553"/>
      <c r="BD31" s="553"/>
      <c r="BE31" s="553"/>
      <c r="BF31" s="554"/>
      <c r="BG31" s="601">
        <v>99.8</v>
      </c>
      <c r="BH31" s="602"/>
      <c r="BI31" s="602"/>
      <c r="BJ31" s="602"/>
      <c r="BK31" s="602"/>
      <c r="BL31" s="602"/>
      <c r="BM31" s="561">
        <v>99.5</v>
      </c>
      <c r="BN31" s="602"/>
      <c r="BO31" s="602"/>
      <c r="BP31" s="602"/>
      <c r="BQ31" s="603"/>
      <c r="BR31" s="601">
        <v>99.7</v>
      </c>
      <c r="BS31" s="602"/>
      <c r="BT31" s="602"/>
      <c r="BU31" s="602"/>
      <c r="BV31" s="602"/>
      <c r="BW31" s="602"/>
      <c r="BX31" s="561">
        <v>99.5</v>
      </c>
      <c r="BY31" s="602"/>
      <c r="BZ31" s="602"/>
      <c r="CA31" s="602"/>
      <c r="CB31" s="603"/>
      <c r="CD31" s="544"/>
      <c r="CE31" s="539"/>
      <c r="CF31" s="568" t="s">
        <v>310</v>
      </c>
      <c r="CG31" s="457"/>
      <c r="CH31" s="457"/>
      <c r="CI31" s="457"/>
      <c r="CJ31" s="457"/>
      <c r="CK31" s="457"/>
      <c r="CL31" s="457"/>
      <c r="CM31" s="457"/>
      <c r="CN31" s="457"/>
      <c r="CO31" s="457"/>
      <c r="CP31" s="457"/>
      <c r="CQ31" s="569"/>
      <c r="CR31" s="563">
        <v>57258</v>
      </c>
      <c r="CS31" s="594"/>
      <c r="CT31" s="594"/>
      <c r="CU31" s="594"/>
      <c r="CV31" s="594"/>
      <c r="CW31" s="594"/>
      <c r="CX31" s="594"/>
      <c r="CY31" s="595"/>
      <c r="CZ31" s="570">
        <v>0.2</v>
      </c>
      <c r="DA31" s="596"/>
      <c r="DB31" s="596"/>
      <c r="DC31" s="597"/>
      <c r="DD31" s="573">
        <v>57258</v>
      </c>
      <c r="DE31" s="594"/>
      <c r="DF31" s="594"/>
      <c r="DG31" s="594"/>
      <c r="DH31" s="594"/>
      <c r="DI31" s="594"/>
      <c r="DJ31" s="594"/>
      <c r="DK31" s="595"/>
      <c r="DL31" s="573">
        <v>57258</v>
      </c>
      <c r="DM31" s="594"/>
      <c r="DN31" s="594"/>
      <c r="DO31" s="594"/>
      <c r="DP31" s="594"/>
      <c r="DQ31" s="594"/>
      <c r="DR31" s="594"/>
      <c r="DS31" s="594"/>
      <c r="DT31" s="594"/>
      <c r="DU31" s="594"/>
      <c r="DV31" s="595"/>
      <c r="DW31" s="570">
        <v>0.3</v>
      </c>
      <c r="DX31" s="596"/>
      <c r="DY31" s="596"/>
      <c r="DZ31" s="596"/>
      <c r="EA31" s="596"/>
      <c r="EB31" s="596"/>
      <c r="EC31" s="598"/>
    </row>
    <row r="32" spans="2:133" ht="11.25" customHeight="1" x14ac:dyDescent="0.15">
      <c r="B32" s="568" t="s">
        <v>394</v>
      </c>
      <c r="C32" s="457"/>
      <c r="D32" s="457"/>
      <c r="E32" s="457"/>
      <c r="F32" s="457"/>
      <c r="G32" s="457"/>
      <c r="H32" s="457"/>
      <c r="I32" s="457"/>
      <c r="J32" s="457"/>
      <c r="K32" s="457"/>
      <c r="L32" s="457"/>
      <c r="M32" s="457"/>
      <c r="N32" s="457"/>
      <c r="O32" s="457"/>
      <c r="P32" s="457"/>
      <c r="Q32" s="569"/>
      <c r="R32" s="563">
        <v>5519037</v>
      </c>
      <c r="S32" s="342"/>
      <c r="T32" s="342"/>
      <c r="U32" s="342"/>
      <c r="V32" s="342"/>
      <c r="W32" s="342"/>
      <c r="X32" s="342"/>
      <c r="Y32" s="564"/>
      <c r="Z32" s="565">
        <v>15.2</v>
      </c>
      <c r="AA32" s="565"/>
      <c r="AB32" s="565"/>
      <c r="AC32" s="565"/>
      <c r="AD32" s="566" t="s">
        <v>197</v>
      </c>
      <c r="AE32" s="566"/>
      <c r="AF32" s="566"/>
      <c r="AG32" s="566"/>
      <c r="AH32" s="566"/>
      <c r="AI32" s="566"/>
      <c r="AJ32" s="566"/>
      <c r="AK32" s="566"/>
      <c r="AL32" s="570" t="s">
        <v>197</v>
      </c>
      <c r="AM32" s="348"/>
      <c r="AN32" s="348"/>
      <c r="AO32" s="571"/>
      <c r="AP32" s="645"/>
      <c r="AQ32" s="504"/>
      <c r="AR32" s="504"/>
      <c r="AS32" s="504"/>
      <c r="AT32" s="647"/>
      <c r="AU32" s="1" t="s">
        <v>241</v>
      </c>
      <c r="AX32" s="568" t="s">
        <v>370</v>
      </c>
      <c r="AY32" s="457"/>
      <c r="AZ32" s="457"/>
      <c r="BA32" s="457"/>
      <c r="BB32" s="457"/>
      <c r="BC32" s="457"/>
      <c r="BD32" s="457"/>
      <c r="BE32" s="457"/>
      <c r="BF32" s="569"/>
      <c r="BG32" s="604">
        <v>99.6</v>
      </c>
      <c r="BH32" s="594"/>
      <c r="BI32" s="594"/>
      <c r="BJ32" s="594"/>
      <c r="BK32" s="594"/>
      <c r="BL32" s="594"/>
      <c r="BM32" s="348">
        <v>99.3</v>
      </c>
      <c r="BN32" s="594"/>
      <c r="BO32" s="594"/>
      <c r="BP32" s="594"/>
      <c r="BQ32" s="605"/>
      <c r="BR32" s="604">
        <v>99.5</v>
      </c>
      <c r="BS32" s="594"/>
      <c r="BT32" s="594"/>
      <c r="BU32" s="594"/>
      <c r="BV32" s="594"/>
      <c r="BW32" s="594"/>
      <c r="BX32" s="348">
        <v>99.2</v>
      </c>
      <c r="BY32" s="594"/>
      <c r="BZ32" s="594"/>
      <c r="CA32" s="594"/>
      <c r="CB32" s="605"/>
      <c r="CD32" s="545"/>
      <c r="CE32" s="547"/>
      <c r="CF32" s="568" t="s">
        <v>396</v>
      </c>
      <c r="CG32" s="457"/>
      <c r="CH32" s="457"/>
      <c r="CI32" s="457"/>
      <c r="CJ32" s="457"/>
      <c r="CK32" s="457"/>
      <c r="CL32" s="457"/>
      <c r="CM32" s="457"/>
      <c r="CN32" s="457"/>
      <c r="CO32" s="457"/>
      <c r="CP32" s="457"/>
      <c r="CQ32" s="569"/>
      <c r="CR32" s="563" t="s">
        <v>197</v>
      </c>
      <c r="CS32" s="342"/>
      <c r="CT32" s="342"/>
      <c r="CU32" s="342"/>
      <c r="CV32" s="342"/>
      <c r="CW32" s="342"/>
      <c r="CX32" s="342"/>
      <c r="CY32" s="564"/>
      <c r="CZ32" s="570" t="s">
        <v>197</v>
      </c>
      <c r="DA32" s="596"/>
      <c r="DB32" s="596"/>
      <c r="DC32" s="597"/>
      <c r="DD32" s="573" t="s">
        <v>197</v>
      </c>
      <c r="DE32" s="342"/>
      <c r="DF32" s="342"/>
      <c r="DG32" s="342"/>
      <c r="DH32" s="342"/>
      <c r="DI32" s="342"/>
      <c r="DJ32" s="342"/>
      <c r="DK32" s="564"/>
      <c r="DL32" s="573" t="s">
        <v>197</v>
      </c>
      <c r="DM32" s="342"/>
      <c r="DN32" s="342"/>
      <c r="DO32" s="342"/>
      <c r="DP32" s="342"/>
      <c r="DQ32" s="342"/>
      <c r="DR32" s="342"/>
      <c r="DS32" s="342"/>
      <c r="DT32" s="342"/>
      <c r="DU32" s="342"/>
      <c r="DV32" s="564"/>
      <c r="DW32" s="570" t="s">
        <v>197</v>
      </c>
      <c r="DX32" s="596"/>
      <c r="DY32" s="596"/>
      <c r="DZ32" s="596"/>
      <c r="EA32" s="596"/>
      <c r="EB32" s="596"/>
      <c r="EC32" s="598"/>
    </row>
    <row r="33" spans="2:133" ht="11.25" customHeight="1" x14ac:dyDescent="0.15">
      <c r="B33" s="568" t="s">
        <v>133</v>
      </c>
      <c r="C33" s="457"/>
      <c r="D33" s="457"/>
      <c r="E33" s="457"/>
      <c r="F33" s="457"/>
      <c r="G33" s="457"/>
      <c r="H33" s="457"/>
      <c r="I33" s="457"/>
      <c r="J33" s="457"/>
      <c r="K33" s="457"/>
      <c r="L33" s="457"/>
      <c r="M33" s="457"/>
      <c r="N33" s="457"/>
      <c r="O33" s="457"/>
      <c r="P33" s="457"/>
      <c r="Q33" s="569"/>
      <c r="R33" s="563">
        <v>34684</v>
      </c>
      <c r="S33" s="342"/>
      <c r="T33" s="342"/>
      <c r="U33" s="342"/>
      <c r="V33" s="342"/>
      <c r="W33" s="342"/>
      <c r="X33" s="342"/>
      <c r="Y33" s="564"/>
      <c r="Z33" s="565">
        <v>0.1</v>
      </c>
      <c r="AA33" s="565"/>
      <c r="AB33" s="565"/>
      <c r="AC33" s="565"/>
      <c r="AD33" s="566" t="s">
        <v>197</v>
      </c>
      <c r="AE33" s="566"/>
      <c r="AF33" s="566"/>
      <c r="AG33" s="566"/>
      <c r="AH33" s="566"/>
      <c r="AI33" s="566"/>
      <c r="AJ33" s="566"/>
      <c r="AK33" s="566"/>
      <c r="AL33" s="570" t="s">
        <v>197</v>
      </c>
      <c r="AM33" s="348"/>
      <c r="AN33" s="348"/>
      <c r="AO33" s="571"/>
      <c r="AP33" s="520"/>
      <c r="AQ33" s="521"/>
      <c r="AR33" s="521"/>
      <c r="AS33" s="521"/>
      <c r="AT33" s="648"/>
      <c r="AU33" s="43"/>
      <c r="AV33" s="43"/>
      <c r="AW33" s="43"/>
      <c r="AX33" s="581" t="s">
        <v>164</v>
      </c>
      <c r="AY33" s="582"/>
      <c r="AZ33" s="582"/>
      <c r="BA33" s="582"/>
      <c r="BB33" s="582"/>
      <c r="BC33" s="582"/>
      <c r="BD33" s="582"/>
      <c r="BE33" s="582"/>
      <c r="BF33" s="583"/>
      <c r="BG33" s="606">
        <v>99.9</v>
      </c>
      <c r="BH33" s="607"/>
      <c r="BI33" s="607"/>
      <c r="BJ33" s="607"/>
      <c r="BK33" s="607"/>
      <c r="BL33" s="607"/>
      <c r="BM33" s="608">
        <v>99.8</v>
      </c>
      <c r="BN33" s="607"/>
      <c r="BO33" s="607"/>
      <c r="BP33" s="607"/>
      <c r="BQ33" s="609"/>
      <c r="BR33" s="606">
        <v>99.8</v>
      </c>
      <c r="BS33" s="607"/>
      <c r="BT33" s="607"/>
      <c r="BU33" s="607"/>
      <c r="BV33" s="607"/>
      <c r="BW33" s="607"/>
      <c r="BX33" s="608">
        <v>99.7</v>
      </c>
      <c r="BY33" s="607"/>
      <c r="BZ33" s="607"/>
      <c r="CA33" s="607"/>
      <c r="CB33" s="609"/>
      <c r="CD33" s="568" t="s">
        <v>397</v>
      </c>
      <c r="CE33" s="457"/>
      <c r="CF33" s="457"/>
      <c r="CG33" s="457"/>
      <c r="CH33" s="457"/>
      <c r="CI33" s="457"/>
      <c r="CJ33" s="457"/>
      <c r="CK33" s="457"/>
      <c r="CL33" s="457"/>
      <c r="CM33" s="457"/>
      <c r="CN33" s="457"/>
      <c r="CO33" s="457"/>
      <c r="CP33" s="457"/>
      <c r="CQ33" s="569"/>
      <c r="CR33" s="563">
        <v>16022346</v>
      </c>
      <c r="CS33" s="594"/>
      <c r="CT33" s="594"/>
      <c r="CU33" s="594"/>
      <c r="CV33" s="594"/>
      <c r="CW33" s="594"/>
      <c r="CX33" s="594"/>
      <c r="CY33" s="595"/>
      <c r="CZ33" s="570">
        <v>46.5</v>
      </c>
      <c r="DA33" s="596"/>
      <c r="DB33" s="596"/>
      <c r="DC33" s="597"/>
      <c r="DD33" s="573">
        <v>12430720</v>
      </c>
      <c r="DE33" s="594"/>
      <c r="DF33" s="594"/>
      <c r="DG33" s="594"/>
      <c r="DH33" s="594"/>
      <c r="DI33" s="594"/>
      <c r="DJ33" s="594"/>
      <c r="DK33" s="595"/>
      <c r="DL33" s="573">
        <v>7544112</v>
      </c>
      <c r="DM33" s="594"/>
      <c r="DN33" s="594"/>
      <c r="DO33" s="594"/>
      <c r="DP33" s="594"/>
      <c r="DQ33" s="594"/>
      <c r="DR33" s="594"/>
      <c r="DS33" s="594"/>
      <c r="DT33" s="594"/>
      <c r="DU33" s="594"/>
      <c r="DV33" s="595"/>
      <c r="DW33" s="570">
        <v>42.4</v>
      </c>
      <c r="DX33" s="596"/>
      <c r="DY33" s="596"/>
      <c r="DZ33" s="596"/>
      <c r="EA33" s="596"/>
      <c r="EB33" s="596"/>
      <c r="EC33" s="598"/>
    </row>
    <row r="34" spans="2:133" ht="11.25" customHeight="1" x14ac:dyDescent="0.15">
      <c r="B34" s="568" t="s">
        <v>150</v>
      </c>
      <c r="C34" s="457"/>
      <c r="D34" s="457"/>
      <c r="E34" s="457"/>
      <c r="F34" s="457"/>
      <c r="G34" s="457"/>
      <c r="H34" s="457"/>
      <c r="I34" s="457"/>
      <c r="J34" s="457"/>
      <c r="K34" s="457"/>
      <c r="L34" s="457"/>
      <c r="M34" s="457"/>
      <c r="N34" s="457"/>
      <c r="O34" s="457"/>
      <c r="P34" s="457"/>
      <c r="Q34" s="569"/>
      <c r="R34" s="563">
        <v>31694</v>
      </c>
      <c r="S34" s="342"/>
      <c r="T34" s="342"/>
      <c r="U34" s="342"/>
      <c r="V34" s="342"/>
      <c r="W34" s="342"/>
      <c r="X34" s="342"/>
      <c r="Y34" s="564"/>
      <c r="Z34" s="565">
        <v>0.1</v>
      </c>
      <c r="AA34" s="565"/>
      <c r="AB34" s="565"/>
      <c r="AC34" s="565"/>
      <c r="AD34" s="566" t="s">
        <v>197</v>
      </c>
      <c r="AE34" s="566"/>
      <c r="AF34" s="566"/>
      <c r="AG34" s="566"/>
      <c r="AH34" s="566"/>
      <c r="AI34" s="566"/>
      <c r="AJ34" s="566"/>
      <c r="AK34" s="566"/>
      <c r="AL34" s="570" t="s">
        <v>197</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401</v>
      </c>
      <c r="CE34" s="457"/>
      <c r="CF34" s="457"/>
      <c r="CG34" s="457"/>
      <c r="CH34" s="457"/>
      <c r="CI34" s="457"/>
      <c r="CJ34" s="457"/>
      <c r="CK34" s="457"/>
      <c r="CL34" s="457"/>
      <c r="CM34" s="457"/>
      <c r="CN34" s="457"/>
      <c r="CO34" s="457"/>
      <c r="CP34" s="457"/>
      <c r="CQ34" s="569"/>
      <c r="CR34" s="563">
        <v>6025657</v>
      </c>
      <c r="CS34" s="342"/>
      <c r="CT34" s="342"/>
      <c r="CU34" s="342"/>
      <c r="CV34" s="342"/>
      <c r="CW34" s="342"/>
      <c r="CX34" s="342"/>
      <c r="CY34" s="564"/>
      <c r="CZ34" s="570">
        <v>17.5</v>
      </c>
      <c r="DA34" s="596"/>
      <c r="DB34" s="596"/>
      <c r="DC34" s="597"/>
      <c r="DD34" s="573">
        <v>3980265</v>
      </c>
      <c r="DE34" s="342"/>
      <c r="DF34" s="342"/>
      <c r="DG34" s="342"/>
      <c r="DH34" s="342"/>
      <c r="DI34" s="342"/>
      <c r="DJ34" s="342"/>
      <c r="DK34" s="564"/>
      <c r="DL34" s="573">
        <v>3187382</v>
      </c>
      <c r="DM34" s="342"/>
      <c r="DN34" s="342"/>
      <c r="DO34" s="342"/>
      <c r="DP34" s="342"/>
      <c r="DQ34" s="342"/>
      <c r="DR34" s="342"/>
      <c r="DS34" s="342"/>
      <c r="DT34" s="342"/>
      <c r="DU34" s="342"/>
      <c r="DV34" s="564"/>
      <c r="DW34" s="570">
        <v>17.899999999999999</v>
      </c>
      <c r="DX34" s="596"/>
      <c r="DY34" s="596"/>
      <c r="DZ34" s="596"/>
      <c r="EA34" s="596"/>
      <c r="EB34" s="596"/>
      <c r="EC34" s="598"/>
    </row>
    <row r="35" spans="2:133" ht="11.25" customHeight="1" x14ac:dyDescent="0.15">
      <c r="B35" s="568" t="s">
        <v>403</v>
      </c>
      <c r="C35" s="457"/>
      <c r="D35" s="457"/>
      <c r="E35" s="457"/>
      <c r="F35" s="457"/>
      <c r="G35" s="457"/>
      <c r="H35" s="457"/>
      <c r="I35" s="457"/>
      <c r="J35" s="457"/>
      <c r="K35" s="457"/>
      <c r="L35" s="457"/>
      <c r="M35" s="457"/>
      <c r="N35" s="457"/>
      <c r="O35" s="457"/>
      <c r="P35" s="457"/>
      <c r="Q35" s="569"/>
      <c r="R35" s="563">
        <v>392894</v>
      </c>
      <c r="S35" s="342"/>
      <c r="T35" s="342"/>
      <c r="U35" s="342"/>
      <c r="V35" s="342"/>
      <c r="W35" s="342"/>
      <c r="X35" s="342"/>
      <c r="Y35" s="564"/>
      <c r="Z35" s="565">
        <v>1.1000000000000001</v>
      </c>
      <c r="AA35" s="565"/>
      <c r="AB35" s="565"/>
      <c r="AC35" s="565"/>
      <c r="AD35" s="566" t="s">
        <v>197</v>
      </c>
      <c r="AE35" s="566"/>
      <c r="AF35" s="566"/>
      <c r="AG35" s="566"/>
      <c r="AH35" s="566"/>
      <c r="AI35" s="566"/>
      <c r="AJ35" s="566"/>
      <c r="AK35" s="566"/>
      <c r="AL35" s="570" t="s">
        <v>197</v>
      </c>
      <c r="AM35" s="348"/>
      <c r="AN35" s="348"/>
      <c r="AO35" s="571"/>
      <c r="AP35" s="16"/>
      <c r="AQ35" s="336" t="s">
        <v>404</v>
      </c>
      <c r="AR35" s="337"/>
      <c r="AS35" s="337"/>
      <c r="AT35" s="337"/>
      <c r="AU35" s="337"/>
      <c r="AV35" s="337"/>
      <c r="AW35" s="337"/>
      <c r="AX35" s="337"/>
      <c r="AY35" s="337"/>
      <c r="AZ35" s="337"/>
      <c r="BA35" s="337"/>
      <c r="BB35" s="337"/>
      <c r="BC35" s="337"/>
      <c r="BD35" s="337"/>
      <c r="BE35" s="337"/>
      <c r="BF35" s="379"/>
      <c r="BG35" s="336" t="s">
        <v>205</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405</v>
      </c>
      <c r="CE35" s="457"/>
      <c r="CF35" s="457"/>
      <c r="CG35" s="457"/>
      <c r="CH35" s="457"/>
      <c r="CI35" s="457"/>
      <c r="CJ35" s="457"/>
      <c r="CK35" s="457"/>
      <c r="CL35" s="457"/>
      <c r="CM35" s="457"/>
      <c r="CN35" s="457"/>
      <c r="CO35" s="457"/>
      <c r="CP35" s="457"/>
      <c r="CQ35" s="569"/>
      <c r="CR35" s="563">
        <v>52005</v>
      </c>
      <c r="CS35" s="594"/>
      <c r="CT35" s="594"/>
      <c r="CU35" s="594"/>
      <c r="CV35" s="594"/>
      <c r="CW35" s="594"/>
      <c r="CX35" s="594"/>
      <c r="CY35" s="595"/>
      <c r="CZ35" s="570">
        <v>0.2</v>
      </c>
      <c r="DA35" s="596"/>
      <c r="DB35" s="596"/>
      <c r="DC35" s="597"/>
      <c r="DD35" s="573">
        <v>51606</v>
      </c>
      <c r="DE35" s="594"/>
      <c r="DF35" s="594"/>
      <c r="DG35" s="594"/>
      <c r="DH35" s="594"/>
      <c r="DI35" s="594"/>
      <c r="DJ35" s="594"/>
      <c r="DK35" s="595"/>
      <c r="DL35" s="573">
        <v>51606</v>
      </c>
      <c r="DM35" s="594"/>
      <c r="DN35" s="594"/>
      <c r="DO35" s="594"/>
      <c r="DP35" s="594"/>
      <c r="DQ35" s="594"/>
      <c r="DR35" s="594"/>
      <c r="DS35" s="594"/>
      <c r="DT35" s="594"/>
      <c r="DU35" s="594"/>
      <c r="DV35" s="595"/>
      <c r="DW35" s="570">
        <v>0.3</v>
      </c>
      <c r="DX35" s="596"/>
      <c r="DY35" s="596"/>
      <c r="DZ35" s="596"/>
      <c r="EA35" s="596"/>
      <c r="EB35" s="596"/>
      <c r="EC35" s="598"/>
    </row>
    <row r="36" spans="2:133" ht="11.25" customHeight="1" x14ac:dyDescent="0.15">
      <c r="B36" s="568" t="s">
        <v>371</v>
      </c>
      <c r="C36" s="457"/>
      <c r="D36" s="457"/>
      <c r="E36" s="457"/>
      <c r="F36" s="457"/>
      <c r="G36" s="457"/>
      <c r="H36" s="457"/>
      <c r="I36" s="457"/>
      <c r="J36" s="457"/>
      <c r="K36" s="457"/>
      <c r="L36" s="457"/>
      <c r="M36" s="457"/>
      <c r="N36" s="457"/>
      <c r="O36" s="457"/>
      <c r="P36" s="457"/>
      <c r="Q36" s="569"/>
      <c r="R36" s="563">
        <v>2224055</v>
      </c>
      <c r="S36" s="342"/>
      <c r="T36" s="342"/>
      <c r="U36" s="342"/>
      <c r="V36" s="342"/>
      <c r="W36" s="342"/>
      <c r="X36" s="342"/>
      <c r="Y36" s="564"/>
      <c r="Z36" s="565">
        <v>6.1</v>
      </c>
      <c r="AA36" s="565"/>
      <c r="AB36" s="565"/>
      <c r="AC36" s="565"/>
      <c r="AD36" s="566" t="s">
        <v>197</v>
      </c>
      <c r="AE36" s="566"/>
      <c r="AF36" s="566"/>
      <c r="AG36" s="566"/>
      <c r="AH36" s="566"/>
      <c r="AI36" s="566"/>
      <c r="AJ36" s="566"/>
      <c r="AK36" s="566"/>
      <c r="AL36" s="570" t="s">
        <v>197</v>
      </c>
      <c r="AM36" s="348"/>
      <c r="AN36" s="348"/>
      <c r="AO36" s="571"/>
      <c r="AP36" s="16"/>
      <c r="AQ36" s="610" t="s">
        <v>386</v>
      </c>
      <c r="AR36" s="611"/>
      <c r="AS36" s="611"/>
      <c r="AT36" s="611"/>
      <c r="AU36" s="611"/>
      <c r="AV36" s="611"/>
      <c r="AW36" s="611"/>
      <c r="AX36" s="611"/>
      <c r="AY36" s="612"/>
      <c r="AZ36" s="555">
        <v>3927420</v>
      </c>
      <c r="BA36" s="556"/>
      <c r="BB36" s="556"/>
      <c r="BC36" s="556"/>
      <c r="BD36" s="556"/>
      <c r="BE36" s="556"/>
      <c r="BF36" s="613"/>
      <c r="BG36" s="552" t="s">
        <v>408</v>
      </c>
      <c r="BH36" s="553"/>
      <c r="BI36" s="553"/>
      <c r="BJ36" s="553"/>
      <c r="BK36" s="553"/>
      <c r="BL36" s="553"/>
      <c r="BM36" s="553"/>
      <c r="BN36" s="553"/>
      <c r="BO36" s="553"/>
      <c r="BP36" s="553"/>
      <c r="BQ36" s="553"/>
      <c r="BR36" s="553"/>
      <c r="BS36" s="553"/>
      <c r="BT36" s="553"/>
      <c r="BU36" s="554"/>
      <c r="BV36" s="555">
        <v>129926</v>
      </c>
      <c r="BW36" s="556"/>
      <c r="BX36" s="556"/>
      <c r="BY36" s="556"/>
      <c r="BZ36" s="556"/>
      <c r="CA36" s="556"/>
      <c r="CB36" s="613"/>
      <c r="CD36" s="568" t="s">
        <v>31</v>
      </c>
      <c r="CE36" s="457"/>
      <c r="CF36" s="457"/>
      <c r="CG36" s="457"/>
      <c r="CH36" s="457"/>
      <c r="CI36" s="457"/>
      <c r="CJ36" s="457"/>
      <c r="CK36" s="457"/>
      <c r="CL36" s="457"/>
      <c r="CM36" s="457"/>
      <c r="CN36" s="457"/>
      <c r="CO36" s="457"/>
      <c r="CP36" s="457"/>
      <c r="CQ36" s="569"/>
      <c r="CR36" s="563">
        <v>5038322</v>
      </c>
      <c r="CS36" s="342"/>
      <c r="CT36" s="342"/>
      <c r="CU36" s="342"/>
      <c r="CV36" s="342"/>
      <c r="CW36" s="342"/>
      <c r="CX36" s="342"/>
      <c r="CY36" s="564"/>
      <c r="CZ36" s="570">
        <v>14.6</v>
      </c>
      <c r="DA36" s="596"/>
      <c r="DB36" s="596"/>
      <c r="DC36" s="597"/>
      <c r="DD36" s="573">
        <v>3932641</v>
      </c>
      <c r="DE36" s="342"/>
      <c r="DF36" s="342"/>
      <c r="DG36" s="342"/>
      <c r="DH36" s="342"/>
      <c r="DI36" s="342"/>
      <c r="DJ36" s="342"/>
      <c r="DK36" s="564"/>
      <c r="DL36" s="573">
        <v>2102346</v>
      </c>
      <c r="DM36" s="342"/>
      <c r="DN36" s="342"/>
      <c r="DO36" s="342"/>
      <c r="DP36" s="342"/>
      <c r="DQ36" s="342"/>
      <c r="DR36" s="342"/>
      <c r="DS36" s="342"/>
      <c r="DT36" s="342"/>
      <c r="DU36" s="342"/>
      <c r="DV36" s="564"/>
      <c r="DW36" s="570">
        <v>11.8</v>
      </c>
      <c r="DX36" s="596"/>
      <c r="DY36" s="596"/>
      <c r="DZ36" s="596"/>
      <c r="EA36" s="596"/>
      <c r="EB36" s="596"/>
      <c r="EC36" s="598"/>
    </row>
    <row r="37" spans="2:133" ht="11.25" customHeight="1" x14ac:dyDescent="0.15">
      <c r="B37" s="568" t="s">
        <v>398</v>
      </c>
      <c r="C37" s="457"/>
      <c r="D37" s="457"/>
      <c r="E37" s="457"/>
      <c r="F37" s="457"/>
      <c r="G37" s="457"/>
      <c r="H37" s="457"/>
      <c r="I37" s="457"/>
      <c r="J37" s="457"/>
      <c r="K37" s="457"/>
      <c r="L37" s="457"/>
      <c r="M37" s="457"/>
      <c r="N37" s="457"/>
      <c r="O37" s="457"/>
      <c r="P37" s="457"/>
      <c r="Q37" s="569"/>
      <c r="R37" s="563">
        <v>514546</v>
      </c>
      <c r="S37" s="342"/>
      <c r="T37" s="342"/>
      <c r="U37" s="342"/>
      <c r="V37" s="342"/>
      <c r="W37" s="342"/>
      <c r="X37" s="342"/>
      <c r="Y37" s="564"/>
      <c r="Z37" s="565">
        <v>1.4</v>
      </c>
      <c r="AA37" s="565"/>
      <c r="AB37" s="565"/>
      <c r="AC37" s="565"/>
      <c r="AD37" s="566">
        <v>27</v>
      </c>
      <c r="AE37" s="566"/>
      <c r="AF37" s="566"/>
      <c r="AG37" s="566"/>
      <c r="AH37" s="566"/>
      <c r="AI37" s="566"/>
      <c r="AJ37" s="566"/>
      <c r="AK37" s="566"/>
      <c r="AL37" s="570">
        <v>0</v>
      </c>
      <c r="AM37" s="348"/>
      <c r="AN37" s="348"/>
      <c r="AO37" s="571"/>
      <c r="AQ37" s="614" t="s">
        <v>409</v>
      </c>
      <c r="AR37" s="345"/>
      <c r="AS37" s="345"/>
      <c r="AT37" s="345"/>
      <c r="AU37" s="345"/>
      <c r="AV37" s="345"/>
      <c r="AW37" s="345"/>
      <c r="AX37" s="345"/>
      <c r="AY37" s="615"/>
      <c r="AZ37" s="563">
        <v>414769</v>
      </c>
      <c r="BA37" s="342"/>
      <c r="BB37" s="342"/>
      <c r="BC37" s="342"/>
      <c r="BD37" s="594"/>
      <c r="BE37" s="594"/>
      <c r="BF37" s="605"/>
      <c r="BG37" s="568" t="s">
        <v>411</v>
      </c>
      <c r="BH37" s="457"/>
      <c r="BI37" s="457"/>
      <c r="BJ37" s="457"/>
      <c r="BK37" s="457"/>
      <c r="BL37" s="457"/>
      <c r="BM37" s="457"/>
      <c r="BN37" s="457"/>
      <c r="BO37" s="457"/>
      <c r="BP37" s="457"/>
      <c r="BQ37" s="457"/>
      <c r="BR37" s="457"/>
      <c r="BS37" s="457"/>
      <c r="BT37" s="457"/>
      <c r="BU37" s="569"/>
      <c r="BV37" s="563">
        <v>-588574</v>
      </c>
      <c r="BW37" s="342"/>
      <c r="BX37" s="342"/>
      <c r="BY37" s="342"/>
      <c r="BZ37" s="342"/>
      <c r="CA37" s="342"/>
      <c r="CB37" s="574"/>
      <c r="CD37" s="568" t="s">
        <v>163</v>
      </c>
      <c r="CE37" s="457"/>
      <c r="CF37" s="457"/>
      <c r="CG37" s="457"/>
      <c r="CH37" s="457"/>
      <c r="CI37" s="457"/>
      <c r="CJ37" s="457"/>
      <c r="CK37" s="457"/>
      <c r="CL37" s="457"/>
      <c r="CM37" s="457"/>
      <c r="CN37" s="457"/>
      <c r="CO37" s="457"/>
      <c r="CP37" s="457"/>
      <c r="CQ37" s="569"/>
      <c r="CR37" s="563">
        <v>513412</v>
      </c>
      <c r="CS37" s="594"/>
      <c r="CT37" s="594"/>
      <c r="CU37" s="594"/>
      <c r="CV37" s="594"/>
      <c r="CW37" s="594"/>
      <c r="CX37" s="594"/>
      <c r="CY37" s="595"/>
      <c r="CZ37" s="570">
        <v>1.5</v>
      </c>
      <c r="DA37" s="596"/>
      <c r="DB37" s="596"/>
      <c r="DC37" s="597"/>
      <c r="DD37" s="573">
        <v>289258</v>
      </c>
      <c r="DE37" s="594"/>
      <c r="DF37" s="594"/>
      <c r="DG37" s="594"/>
      <c r="DH37" s="594"/>
      <c r="DI37" s="594"/>
      <c r="DJ37" s="594"/>
      <c r="DK37" s="595"/>
      <c r="DL37" s="573">
        <v>248684</v>
      </c>
      <c r="DM37" s="594"/>
      <c r="DN37" s="594"/>
      <c r="DO37" s="594"/>
      <c r="DP37" s="594"/>
      <c r="DQ37" s="594"/>
      <c r="DR37" s="594"/>
      <c r="DS37" s="594"/>
      <c r="DT37" s="594"/>
      <c r="DU37" s="594"/>
      <c r="DV37" s="595"/>
      <c r="DW37" s="570">
        <v>1.4</v>
      </c>
      <c r="DX37" s="596"/>
      <c r="DY37" s="596"/>
      <c r="DZ37" s="596"/>
      <c r="EA37" s="596"/>
      <c r="EB37" s="596"/>
      <c r="EC37" s="598"/>
    </row>
    <row r="38" spans="2:133" ht="11.25" customHeight="1" x14ac:dyDescent="0.15">
      <c r="B38" s="568" t="s">
        <v>412</v>
      </c>
      <c r="C38" s="457"/>
      <c r="D38" s="457"/>
      <c r="E38" s="457"/>
      <c r="F38" s="457"/>
      <c r="G38" s="457"/>
      <c r="H38" s="457"/>
      <c r="I38" s="457"/>
      <c r="J38" s="457"/>
      <c r="K38" s="457"/>
      <c r="L38" s="457"/>
      <c r="M38" s="457"/>
      <c r="N38" s="457"/>
      <c r="O38" s="457"/>
      <c r="P38" s="457"/>
      <c r="Q38" s="569"/>
      <c r="R38" s="563">
        <v>462800</v>
      </c>
      <c r="S38" s="342"/>
      <c r="T38" s="342"/>
      <c r="U38" s="342"/>
      <c r="V38" s="342"/>
      <c r="W38" s="342"/>
      <c r="X38" s="342"/>
      <c r="Y38" s="564"/>
      <c r="Z38" s="565">
        <v>1.3</v>
      </c>
      <c r="AA38" s="565"/>
      <c r="AB38" s="565"/>
      <c r="AC38" s="565"/>
      <c r="AD38" s="566" t="s">
        <v>197</v>
      </c>
      <c r="AE38" s="566"/>
      <c r="AF38" s="566"/>
      <c r="AG38" s="566"/>
      <c r="AH38" s="566"/>
      <c r="AI38" s="566"/>
      <c r="AJ38" s="566"/>
      <c r="AK38" s="566"/>
      <c r="AL38" s="570" t="s">
        <v>197</v>
      </c>
      <c r="AM38" s="348"/>
      <c r="AN38" s="348"/>
      <c r="AO38" s="571"/>
      <c r="AQ38" s="614" t="s">
        <v>303</v>
      </c>
      <c r="AR38" s="345"/>
      <c r="AS38" s="345"/>
      <c r="AT38" s="345"/>
      <c r="AU38" s="345"/>
      <c r="AV38" s="345"/>
      <c r="AW38" s="345"/>
      <c r="AX38" s="345"/>
      <c r="AY38" s="615"/>
      <c r="AZ38" s="563" t="s">
        <v>197</v>
      </c>
      <c r="BA38" s="342"/>
      <c r="BB38" s="342"/>
      <c r="BC38" s="342"/>
      <c r="BD38" s="594"/>
      <c r="BE38" s="594"/>
      <c r="BF38" s="605"/>
      <c r="BG38" s="568" t="s">
        <v>413</v>
      </c>
      <c r="BH38" s="457"/>
      <c r="BI38" s="457"/>
      <c r="BJ38" s="457"/>
      <c r="BK38" s="457"/>
      <c r="BL38" s="457"/>
      <c r="BM38" s="457"/>
      <c r="BN38" s="457"/>
      <c r="BO38" s="457"/>
      <c r="BP38" s="457"/>
      <c r="BQ38" s="457"/>
      <c r="BR38" s="457"/>
      <c r="BS38" s="457"/>
      <c r="BT38" s="457"/>
      <c r="BU38" s="569"/>
      <c r="BV38" s="563">
        <v>10948</v>
      </c>
      <c r="BW38" s="342"/>
      <c r="BX38" s="342"/>
      <c r="BY38" s="342"/>
      <c r="BZ38" s="342"/>
      <c r="CA38" s="342"/>
      <c r="CB38" s="574"/>
      <c r="CD38" s="568" t="s">
        <v>414</v>
      </c>
      <c r="CE38" s="457"/>
      <c r="CF38" s="457"/>
      <c r="CG38" s="457"/>
      <c r="CH38" s="457"/>
      <c r="CI38" s="457"/>
      <c r="CJ38" s="457"/>
      <c r="CK38" s="457"/>
      <c r="CL38" s="457"/>
      <c r="CM38" s="457"/>
      <c r="CN38" s="457"/>
      <c r="CO38" s="457"/>
      <c r="CP38" s="457"/>
      <c r="CQ38" s="569"/>
      <c r="CR38" s="563">
        <v>3512651</v>
      </c>
      <c r="CS38" s="342"/>
      <c r="CT38" s="342"/>
      <c r="CU38" s="342"/>
      <c r="CV38" s="342"/>
      <c r="CW38" s="342"/>
      <c r="CX38" s="342"/>
      <c r="CY38" s="564"/>
      <c r="CZ38" s="570">
        <v>10.199999999999999</v>
      </c>
      <c r="DA38" s="596"/>
      <c r="DB38" s="596"/>
      <c r="DC38" s="597"/>
      <c r="DD38" s="573">
        <v>3099795</v>
      </c>
      <c r="DE38" s="342"/>
      <c r="DF38" s="342"/>
      <c r="DG38" s="342"/>
      <c r="DH38" s="342"/>
      <c r="DI38" s="342"/>
      <c r="DJ38" s="342"/>
      <c r="DK38" s="564"/>
      <c r="DL38" s="573">
        <v>2202778</v>
      </c>
      <c r="DM38" s="342"/>
      <c r="DN38" s="342"/>
      <c r="DO38" s="342"/>
      <c r="DP38" s="342"/>
      <c r="DQ38" s="342"/>
      <c r="DR38" s="342"/>
      <c r="DS38" s="342"/>
      <c r="DT38" s="342"/>
      <c r="DU38" s="342"/>
      <c r="DV38" s="564"/>
      <c r="DW38" s="570">
        <v>12.4</v>
      </c>
      <c r="DX38" s="596"/>
      <c r="DY38" s="596"/>
      <c r="DZ38" s="596"/>
      <c r="EA38" s="596"/>
      <c r="EB38" s="596"/>
      <c r="EC38" s="598"/>
    </row>
    <row r="39" spans="2:133" ht="11.25" customHeight="1" x14ac:dyDescent="0.15">
      <c r="B39" s="568" t="s">
        <v>415</v>
      </c>
      <c r="C39" s="457"/>
      <c r="D39" s="457"/>
      <c r="E39" s="457"/>
      <c r="F39" s="457"/>
      <c r="G39" s="457"/>
      <c r="H39" s="457"/>
      <c r="I39" s="457"/>
      <c r="J39" s="457"/>
      <c r="K39" s="457"/>
      <c r="L39" s="457"/>
      <c r="M39" s="457"/>
      <c r="N39" s="457"/>
      <c r="O39" s="457"/>
      <c r="P39" s="457"/>
      <c r="Q39" s="569"/>
      <c r="R39" s="563" t="s">
        <v>197</v>
      </c>
      <c r="S39" s="342"/>
      <c r="T39" s="342"/>
      <c r="U39" s="342"/>
      <c r="V39" s="342"/>
      <c r="W39" s="342"/>
      <c r="X39" s="342"/>
      <c r="Y39" s="564"/>
      <c r="Z39" s="565" t="s">
        <v>197</v>
      </c>
      <c r="AA39" s="565"/>
      <c r="AB39" s="565"/>
      <c r="AC39" s="565"/>
      <c r="AD39" s="566" t="s">
        <v>197</v>
      </c>
      <c r="AE39" s="566"/>
      <c r="AF39" s="566"/>
      <c r="AG39" s="566"/>
      <c r="AH39" s="566"/>
      <c r="AI39" s="566"/>
      <c r="AJ39" s="566"/>
      <c r="AK39" s="566"/>
      <c r="AL39" s="570" t="s">
        <v>197</v>
      </c>
      <c r="AM39" s="348"/>
      <c r="AN39" s="348"/>
      <c r="AO39" s="571"/>
      <c r="AQ39" s="614" t="s">
        <v>416</v>
      </c>
      <c r="AR39" s="345"/>
      <c r="AS39" s="345"/>
      <c r="AT39" s="345"/>
      <c r="AU39" s="345"/>
      <c r="AV39" s="345"/>
      <c r="AW39" s="345"/>
      <c r="AX39" s="345"/>
      <c r="AY39" s="615"/>
      <c r="AZ39" s="563" t="s">
        <v>197</v>
      </c>
      <c r="BA39" s="342"/>
      <c r="BB39" s="342"/>
      <c r="BC39" s="342"/>
      <c r="BD39" s="594"/>
      <c r="BE39" s="594"/>
      <c r="BF39" s="605"/>
      <c r="BG39" s="568" t="s">
        <v>333</v>
      </c>
      <c r="BH39" s="457"/>
      <c r="BI39" s="457"/>
      <c r="BJ39" s="457"/>
      <c r="BK39" s="457"/>
      <c r="BL39" s="457"/>
      <c r="BM39" s="457"/>
      <c r="BN39" s="457"/>
      <c r="BO39" s="457"/>
      <c r="BP39" s="457"/>
      <c r="BQ39" s="457"/>
      <c r="BR39" s="457"/>
      <c r="BS39" s="457"/>
      <c r="BT39" s="457"/>
      <c r="BU39" s="569"/>
      <c r="BV39" s="563">
        <v>15049</v>
      </c>
      <c r="BW39" s="342"/>
      <c r="BX39" s="342"/>
      <c r="BY39" s="342"/>
      <c r="BZ39" s="342"/>
      <c r="CA39" s="342"/>
      <c r="CB39" s="574"/>
      <c r="CD39" s="568" t="s">
        <v>420</v>
      </c>
      <c r="CE39" s="457"/>
      <c r="CF39" s="457"/>
      <c r="CG39" s="457"/>
      <c r="CH39" s="457"/>
      <c r="CI39" s="457"/>
      <c r="CJ39" s="457"/>
      <c r="CK39" s="457"/>
      <c r="CL39" s="457"/>
      <c r="CM39" s="457"/>
      <c r="CN39" s="457"/>
      <c r="CO39" s="457"/>
      <c r="CP39" s="457"/>
      <c r="CQ39" s="569"/>
      <c r="CR39" s="563">
        <v>1390626</v>
      </c>
      <c r="CS39" s="594"/>
      <c r="CT39" s="594"/>
      <c r="CU39" s="594"/>
      <c r="CV39" s="594"/>
      <c r="CW39" s="594"/>
      <c r="CX39" s="594"/>
      <c r="CY39" s="595"/>
      <c r="CZ39" s="570">
        <v>4</v>
      </c>
      <c r="DA39" s="596"/>
      <c r="DB39" s="596"/>
      <c r="DC39" s="597"/>
      <c r="DD39" s="573">
        <v>1363378</v>
      </c>
      <c r="DE39" s="594"/>
      <c r="DF39" s="594"/>
      <c r="DG39" s="594"/>
      <c r="DH39" s="594"/>
      <c r="DI39" s="594"/>
      <c r="DJ39" s="594"/>
      <c r="DK39" s="595"/>
      <c r="DL39" s="573" t="s">
        <v>197</v>
      </c>
      <c r="DM39" s="594"/>
      <c r="DN39" s="594"/>
      <c r="DO39" s="594"/>
      <c r="DP39" s="594"/>
      <c r="DQ39" s="594"/>
      <c r="DR39" s="594"/>
      <c r="DS39" s="594"/>
      <c r="DT39" s="594"/>
      <c r="DU39" s="594"/>
      <c r="DV39" s="595"/>
      <c r="DW39" s="570" t="s">
        <v>197</v>
      </c>
      <c r="DX39" s="596"/>
      <c r="DY39" s="596"/>
      <c r="DZ39" s="596"/>
      <c r="EA39" s="596"/>
      <c r="EB39" s="596"/>
      <c r="EC39" s="598"/>
    </row>
    <row r="40" spans="2:133" ht="11.25" customHeight="1" x14ac:dyDescent="0.15">
      <c r="B40" s="568" t="s">
        <v>421</v>
      </c>
      <c r="C40" s="457"/>
      <c r="D40" s="457"/>
      <c r="E40" s="457"/>
      <c r="F40" s="457"/>
      <c r="G40" s="457"/>
      <c r="H40" s="457"/>
      <c r="I40" s="457"/>
      <c r="J40" s="457"/>
      <c r="K40" s="457"/>
      <c r="L40" s="457"/>
      <c r="M40" s="457"/>
      <c r="N40" s="457"/>
      <c r="O40" s="457"/>
      <c r="P40" s="457"/>
      <c r="Q40" s="569"/>
      <c r="R40" s="563" t="s">
        <v>197</v>
      </c>
      <c r="S40" s="342"/>
      <c r="T40" s="342"/>
      <c r="U40" s="342"/>
      <c r="V40" s="342"/>
      <c r="W40" s="342"/>
      <c r="X40" s="342"/>
      <c r="Y40" s="564"/>
      <c r="Z40" s="565" t="s">
        <v>197</v>
      </c>
      <c r="AA40" s="565"/>
      <c r="AB40" s="565"/>
      <c r="AC40" s="565"/>
      <c r="AD40" s="566" t="s">
        <v>197</v>
      </c>
      <c r="AE40" s="566"/>
      <c r="AF40" s="566"/>
      <c r="AG40" s="566"/>
      <c r="AH40" s="566"/>
      <c r="AI40" s="566"/>
      <c r="AJ40" s="566"/>
      <c r="AK40" s="566"/>
      <c r="AL40" s="570" t="s">
        <v>197</v>
      </c>
      <c r="AM40" s="348"/>
      <c r="AN40" s="348"/>
      <c r="AO40" s="571"/>
      <c r="AQ40" s="614" t="s">
        <v>423</v>
      </c>
      <c r="AR40" s="345"/>
      <c r="AS40" s="345"/>
      <c r="AT40" s="345"/>
      <c r="AU40" s="345"/>
      <c r="AV40" s="345"/>
      <c r="AW40" s="345"/>
      <c r="AX40" s="345"/>
      <c r="AY40" s="615"/>
      <c r="AZ40" s="563" t="s">
        <v>197</v>
      </c>
      <c r="BA40" s="342"/>
      <c r="BB40" s="342"/>
      <c r="BC40" s="342"/>
      <c r="BD40" s="594"/>
      <c r="BE40" s="594"/>
      <c r="BF40" s="605"/>
      <c r="BG40" s="645" t="s">
        <v>425</v>
      </c>
      <c r="BH40" s="504"/>
      <c r="BI40" s="504"/>
      <c r="BJ40" s="504"/>
      <c r="BK40" s="504"/>
      <c r="BL40" s="7"/>
      <c r="BM40" s="457" t="s">
        <v>426</v>
      </c>
      <c r="BN40" s="457"/>
      <c r="BO40" s="457"/>
      <c r="BP40" s="457"/>
      <c r="BQ40" s="457"/>
      <c r="BR40" s="457"/>
      <c r="BS40" s="457"/>
      <c r="BT40" s="457"/>
      <c r="BU40" s="569"/>
      <c r="BV40" s="563">
        <v>108</v>
      </c>
      <c r="BW40" s="342"/>
      <c r="BX40" s="342"/>
      <c r="BY40" s="342"/>
      <c r="BZ40" s="342"/>
      <c r="CA40" s="342"/>
      <c r="CB40" s="574"/>
      <c r="CD40" s="568" t="s">
        <v>366</v>
      </c>
      <c r="CE40" s="457"/>
      <c r="CF40" s="457"/>
      <c r="CG40" s="457"/>
      <c r="CH40" s="457"/>
      <c r="CI40" s="457"/>
      <c r="CJ40" s="457"/>
      <c r="CK40" s="457"/>
      <c r="CL40" s="457"/>
      <c r="CM40" s="457"/>
      <c r="CN40" s="457"/>
      <c r="CO40" s="457"/>
      <c r="CP40" s="457"/>
      <c r="CQ40" s="569"/>
      <c r="CR40" s="563">
        <v>3085</v>
      </c>
      <c r="CS40" s="342"/>
      <c r="CT40" s="342"/>
      <c r="CU40" s="342"/>
      <c r="CV40" s="342"/>
      <c r="CW40" s="342"/>
      <c r="CX40" s="342"/>
      <c r="CY40" s="564"/>
      <c r="CZ40" s="570">
        <v>0</v>
      </c>
      <c r="DA40" s="596"/>
      <c r="DB40" s="596"/>
      <c r="DC40" s="597"/>
      <c r="DD40" s="573">
        <v>3035</v>
      </c>
      <c r="DE40" s="342"/>
      <c r="DF40" s="342"/>
      <c r="DG40" s="342"/>
      <c r="DH40" s="342"/>
      <c r="DI40" s="342"/>
      <c r="DJ40" s="342"/>
      <c r="DK40" s="564"/>
      <c r="DL40" s="573" t="s">
        <v>197</v>
      </c>
      <c r="DM40" s="342"/>
      <c r="DN40" s="342"/>
      <c r="DO40" s="342"/>
      <c r="DP40" s="342"/>
      <c r="DQ40" s="342"/>
      <c r="DR40" s="342"/>
      <c r="DS40" s="342"/>
      <c r="DT40" s="342"/>
      <c r="DU40" s="342"/>
      <c r="DV40" s="564"/>
      <c r="DW40" s="570" t="s">
        <v>197</v>
      </c>
      <c r="DX40" s="596"/>
      <c r="DY40" s="596"/>
      <c r="DZ40" s="596"/>
      <c r="EA40" s="596"/>
      <c r="EB40" s="596"/>
      <c r="EC40" s="598"/>
    </row>
    <row r="41" spans="2:133" ht="11.25" customHeight="1" x14ac:dyDescent="0.15">
      <c r="B41" s="581" t="s">
        <v>422</v>
      </c>
      <c r="C41" s="582"/>
      <c r="D41" s="582"/>
      <c r="E41" s="582"/>
      <c r="F41" s="582"/>
      <c r="G41" s="582"/>
      <c r="H41" s="582"/>
      <c r="I41" s="582"/>
      <c r="J41" s="582"/>
      <c r="K41" s="582"/>
      <c r="L41" s="582"/>
      <c r="M41" s="582"/>
      <c r="N41" s="582"/>
      <c r="O41" s="582"/>
      <c r="P41" s="582"/>
      <c r="Q41" s="583"/>
      <c r="R41" s="616">
        <v>36422351</v>
      </c>
      <c r="S41" s="617"/>
      <c r="T41" s="617"/>
      <c r="U41" s="617"/>
      <c r="V41" s="617"/>
      <c r="W41" s="617"/>
      <c r="X41" s="617"/>
      <c r="Y41" s="618"/>
      <c r="Z41" s="619">
        <v>100</v>
      </c>
      <c r="AA41" s="619"/>
      <c r="AB41" s="619"/>
      <c r="AC41" s="619"/>
      <c r="AD41" s="620">
        <v>17790257</v>
      </c>
      <c r="AE41" s="620"/>
      <c r="AF41" s="620"/>
      <c r="AG41" s="620"/>
      <c r="AH41" s="620"/>
      <c r="AI41" s="620"/>
      <c r="AJ41" s="620"/>
      <c r="AK41" s="620"/>
      <c r="AL41" s="621">
        <v>100</v>
      </c>
      <c r="AM41" s="608"/>
      <c r="AN41" s="608"/>
      <c r="AO41" s="622"/>
      <c r="AQ41" s="614" t="s">
        <v>427</v>
      </c>
      <c r="AR41" s="345"/>
      <c r="AS41" s="345"/>
      <c r="AT41" s="345"/>
      <c r="AU41" s="345"/>
      <c r="AV41" s="345"/>
      <c r="AW41" s="345"/>
      <c r="AX41" s="345"/>
      <c r="AY41" s="615"/>
      <c r="AZ41" s="563">
        <v>1254340</v>
      </c>
      <c r="BA41" s="342"/>
      <c r="BB41" s="342"/>
      <c r="BC41" s="342"/>
      <c r="BD41" s="594"/>
      <c r="BE41" s="594"/>
      <c r="BF41" s="605"/>
      <c r="BG41" s="645"/>
      <c r="BH41" s="504"/>
      <c r="BI41" s="504"/>
      <c r="BJ41" s="504"/>
      <c r="BK41" s="504"/>
      <c r="BL41" s="7"/>
      <c r="BM41" s="457" t="s">
        <v>338</v>
      </c>
      <c r="BN41" s="457"/>
      <c r="BO41" s="457"/>
      <c r="BP41" s="457"/>
      <c r="BQ41" s="457"/>
      <c r="BR41" s="457"/>
      <c r="BS41" s="457"/>
      <c r="BT41" s="457"/>
      <c r="BU41" s="569"/>
      <c r="BV41" s="563" t="s">
        <v>197</v>
      </c>
      <c r="BW41" s="342"/>
      <c r="BX41" s="342"/>
      <c r="BY41" s="342"/>
      <c r="BZ41" s="342"/>
      <c r="CA41" s="342"/>
      <c r="CB41" s="574"/>
      <c r="CD41" s="568" t="s">
        <v>281</v>
      </c>
      <c r="CE41" s="457"/>
      <c r="CF41" s="457"/>
      <c r="CG41" s="457"/>
      <c r="CH41" s="457"/>
      <c r="CI41" s="457"/>
      <c r="CJ41" s="457"/>
      <c r="CK41" s="457"/>
      <c r="CL41" s="457"/>
      <c r="CM41" s="457"/>
      <c r="CN41" s="457"/>
      <c r="CO41" s="457"/>
      <c r="CP41" s="457"/>
      <c r="CQ41" s="569"/>
      <c r="CR41" s="563" t="s">
        <v>197</v>
      </c>
      <c r="CS41" s="594"/>
      <c r="CT41" s="594"/>
      <c r="CU41" s="594"/>
      <c r="CV41" s="594"/>
      <c r="CW41" s="594"/>
      <c r="CX41" s="594"/>
      <c r="CY41" s="595"/>
      <c r="CZ41" s="570" t="s">
        <v>197</v>
      </c>
      <c r="DA41" s="596"/>
      <c r="DB41" s="596"/>
      <c r="DC41" s="597"/>
      <c r="DD41" s="573" t="s">
        <v>197</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AQ42" s="629" t="s">
        <v>428</v>
      </c>
      <c r="AR42" s="630"/>
      <c r="AS42" s="630"/>
      <c r="AT42" s="630"/>
      <c r="AU42" s="630"/>
      <c r="AV42" s="630"/>
      <c r="AW42" s="630"/>
      <c r="AX42" s="630"/>
      <c r="AY42" s="631"/>
      <c r="AZ42" s="616">
        <v>2258311</v>
      </c>
      <c r="BA42" s="617"/>
      <c r="BB42" s="617"/>
      <c r="BC42" s="617"/>
      <c r="BD42" s="607"/>
      <c r="BE42" s="607"/>
      <c r="BF42" s="609"/>
      <c r="BG42" s="520"/>
      <c r="BH42" s="521"/>
      <c r="BI42" s="521"/>
      <c r="BJ42" s="521"/>
      <c r="BK42" s="521"/>
      <c r="BL42" s="20"/>
      <c r="BM42" s="582" t="s">
        <v>429</v>
      </c>
      <c r="BN42" s="582"/>
      <c r="BO42" s="582"/>
      <c r="BP42" s="582"/>
      <c r="BQ42" s="582"/>
      <c r="BR42" s="582"/>
      <c r="BS42" s="582"/>
      <c r="BT42" s="582"/>
      <c r="BU42" s="583"/>
      <c r="BV42" s="616">
        <v>311</v>
      </c>
      <c r="BW42" s="617"/>
      <c r="BX42" s="617"/>
      <c r="BY42" s="617"/>
      <c r="BZ42" s="617"/>
      <c r="CA42" s="617"/>
      <c r="CB42" s="632"/>
      <c r="CD42" s="568" t="s">
        <v>273</v>
      </c>
      <c r="CE42" s="457"/>
      <c r="CF42" s="457"/>
      <c r="CG42" s="457"/>
      <c r="CH42" s="457"/>
      <c r="CI42" s="457"/>
      <c r="CJ42" s="457"/>
      <c r="CK42" s="457"/>
      <c r="CL42" s="457"/>
      <c r="CM42" s="457"/>
      <c r="CN42" s="457"/>
      <c r="CO42" s="457"/>
      <c r="CP42" s="457"/>
      <c r="CQ42" s="569"/>
      <c r="CR42" s="563">
        <v>2300085</v>
      </c>
      <c r="CS42" s="594"/>
      <c r="CT42" s="594"/>
      <c r="CU42" s="594"/>
      <c r="CV42" s="594"/>
      <c r="CW42" s="594"/>
      <c r="CX42" s="594"/>
      <c r="CY42" s="595"/>
      <c r="CZ42" s="570">
        <v>6.7</v>
      </c>
      <c r="DA42" s="596"/>
      <c r="DB42" s="596"/>
      <c r="DC42" s="597"/>
      <c r="DD42" s="573">
        <v>655803</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1" t="s">
        <v>50</v>
      </c>
      <c r="CD43" s="568" t="s">
        <v>90</v>
      </c>
      <c r="CE43" s="457"/>
      <c r="CF43" s="457"/>
      <c r="CG43" s="457"/>
      <c r="CH43" s="457"/>
      <c r="CI43" s="457"/>
      <c r="CJ43" s="457"/>
      <c r="CK43" s="457"/>
      <c r="CL43" s="457"/>
      <c r="CM43" s="457"/>
      <c r="CN43" s="457"/>
      <c r="CO43" s="457"/>
      <c r="CP43" s="457"/>
      <c r="CQ43" s="569"/>
      <c r="CR43" s="563">
        <v>109160</v>
      </c>
      <c r="CS43" s="594"/>
      <c r="CT43" s="594"/>
      <c r="CU43" s="594"/>
      <c r="CV43" s="594"/>
      <c r="CW43" s="594"/>
      <c r="CX43" s="594"/>
      <c r="CY43" s="595"/>
      <c r="CZ43" s="570">
        <v>0.3</v>
      </c>
      <c r="DA43" s="596"/>
      <c r="DB43" s="596"/>
      <c r="DC43" s="597"/>
      <c r="DD43" s="573">
        <v>109160</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633" t="s">
        <v>407</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180</v>
      </c>
      <c r="CE44" s="536"/>
      <c r="CF44" s="568" t="s">
        <v>430</v>
      </c>
      <c r="CG44" s="457"/>
      <c r="CH44" s="457"/>
      <c r="CI44" s="457"/>
      <c r="CJ44" s="457"/>
      <c r="CK44" s="457"/>
      <c r="CL44" s="457"/>
      <c r="CM44" s="457"/>
      <c r="CN44" s="457"/>
      <c r="CO44" s="457"/>
      <c r="CP44" s="457"/>
      <c r="CQ44" s="569"/>
      <c r="CR44" s="563">
        <v>2300085</v>
      </c>
      <c r="CS44" s="342"/>
      <c r="CT44" s="342"/>
      <c r="CU44" s="342"/>
      <c r="CV44" s="342"/>
      <c r="CW44" s="342"/>
      <c r="CX44" s="342"/>
      <c r="CY44" s="564"/>
      <c r="CZ44" s="570">
        <v>6.7</v>
      </c>
      <c r="DA44" s="348"/>
      <c r="DB44" s="348"/>
      <c r="DC44" s="575"/>
      <c r="DD44" s="573">
        <v>655803</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B45" s="633" t="s">
        <v>258</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431</v>
      </c>
      <c r="CG45" s="457"/>
      <c r="CH45" s="457"/>
      <c r="CI45" s="457"/>
      <c r="CJ45" s="457"/>
      <c r="CK45" s="457"/>
      <c r="CL45" s="457"/>
      <c r="CM45" s="457"/>
      <c r="CN45" s="457"/>
      <c r="CO45" s="457"/>
      <c r="CP45" s="457"/>
      <c r="CQ45" s="569"/>
      <c r="CR45" s="563">
        <v>789259</v>
      </c>
      <c r="CS45" s="594"/>
      <c r="CT45" s="594"/>
      <c r="CU45" s="594"/>
      <c r="CV45" s="594"/>
      <c r="CW45" s="594"/>
      <c r="CX45" s="594"/>
      <c r="CY45" s="595"/>
      <c r="CZ45" s="570">
        <v>2.2999999999999998</v>
      </c>
      <c r="DA45" s="596"/>
      <c r="DB45" s="596"/>
      <c r="DC45" s="597"/>
      <c r="DD45" s="573">
        <v>64631</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41"/>
      <c r="CD46" s="544"/>
      <c r="CE46" s="539"/>
      <c r="CF46" s="568" t="s">
        <v>432</v>
      </c>
      <c r="CG46" s="457"/>
      <c r="CH46" s="457"/>
      <c r="CI46" s="457"/>
      <c r="CJ46" s="457"/>
      <c r="CK46" s="457"/>
      <c r="CL46" s="457"/>
      <c r="CM46" s="457"/>
      <c r="CN46" s="457"/>
      <c r="CO46" s="457"/>
      <c r="CP46" s="457"/>
      <c r="CQ46" s="569"/>
      <c r="CR46" s="563">
        <v>1510826</v>
      </c>
      <c r="CS46" s="342"/>
      <c r="CT46" s="342"/>
      <c r="CU46" s="342"/>
      <c r="CV46" s="342"/>
      <c r="CW46" s="342"/>
      <c r="CX46" s="342"/>
      <c r="CY46" s="564"/>
      <c r="CZ46" s="570">
        <v>4.4000000000000004</v>
      </c>
      <c r="DA46" s="348"/>
      <c r="DB46" s="348"/>
      <c r="DC46" s="575"/>
      <c r="DD46" s="573">
        <v>591172</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1"/>
      <c r="CD47" s="544"/>
      <c r="CE47" s="539"/>
      <c r="CF47" s="568" t="s">
        <v>434</v>
      </c>
      <c r="CG47" s="457"/>
      <c r="CH47" s="457"/>
      <c r="CI47" s="457"/>
      <c r="CJ47" s="457"/>
      <c r="CK47" s="457"/>
      <c r="CL47" s="457"/>
      <c r="CM47" s="457"/>
      <c r="CN47" s="457"/>
      <c r="CO47" s="457"/>
      <c r="CP47" s="457"/>
      <c r="CQ47" s="569"/>
      <c r="CR47" s="563" t="s">
        <v>197</v>
      </c>
      <c r="CS47" s="594"/>
      <c r="CT47" s="594"/>
      <c r="CU47" s="594"/>
      <c r="CV47" s="594"/>
      <c r="CW47" s="594"/>
      <c r="CX47" s="594"/>
      <c r="CY47" s="595"/>
      <c r="CZ47" s="570" t="s">
        <v>197</v>
      </c>
      <c r="DA47" s="596"/>
      <c r="DB47" s="596"/>
      <c r="DC47" s="597"/>
      <c r="DD47" s="573" t="s">
        <v>197</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1"/>
      <c r="CD48" s="545"/>
      <c r="CE48" s="547"/>
      <c r="CF48" s="568" t="s">
        <v>435</v>
      </c>
      <c r="CG48" s="457"/>
      <c r="CH48" s="457"/>
      <c r="CI48" s="457"/>
      <c r="CJ48" s="457"/>
      <c r="CK48" s="457"/>
      <c r="CL48" s="457"/>
      <c r="CM48" s="457"/>
      <c r="CN48" s="457"/>
      <c r="CO48" s="457"/>
      <c r="CP48" s="457"/>
      <c r="CQ48" s="569"/>
      <c r="CR48" s="563" t="s">
        <v>197</v>
      </c>
      <c r="CS48" s="342"/>
      <c r="CT48" s="342"/>
      <c r="CU48" s="342"/>
      <c r="CV48" s="342"/>
      <c r="CW48" s="342"/>
      <c r="CX48" s="342"/>
      <c r="CY48" s="564"/>
      <c r="CZ48" s="570" t="s">
        <v>197</v>
      </c>
      <c r="DA48" s="348"/>
      <c r="DB48" s="348"/>
      <c r="DC48" s="575"/>
      <c r="DD48" s="573" t="s">
        <v>197</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15">
      <c r="B49" s="41"/>
      <c r="CD49" s="581" t="s">
        <v>192</v>
      </c>
      <c r="CE49" s="582"/>
      <c r="CF49" s="582"/>
      <c r="CG49" s="582"/>
      <c r="CH49" s="582"/>
      <c r="CI49" s="582"/>
      <c r="CJ49" s="582"/>
      <c r="CK49" s="582"/>
      <c r="CL49" s="582"/>
      <c r="CM49" s="582"/>
      <c r="CN49" s="582"/>
      <c r="CO49" s="582"/>
      <c r="CP49" s="582"/>
      <c r="CQ49" s="583"/>
      <c r="CR49" s="616">
        <v>34434964</v>
      </c>
      <c r="CS49" s="607"/>
      <c r="CT49" s="607"/>
      <c r="CU49" s="607"/>
      <c r="CV49" s="607"/>
      <c r="CW49" s="607"/>
      <c r="CX49" s="607"/>
      <c r="CY49" s="635"/>
      <c r="CZ49" s="621">
        <v>100</v>
      </c>
      <c r="DA49" s="636"/>
      <c r="DB49" s="636"/>
      <c r="DC49" s="637"/>
      <c r="DD49" s="638">
        <v>21167917</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rE4p6Gm1A7+4dTPJ4bVLaqWeez1vq8wFp2YUnOJ/XZABjMbilOyC2z3DUxAS6TDpmrCtVnU2a1X+5rB7fd8IUQ==" saltValue="R2qbUG24C1ww6gh5vfO8o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49" t="s">
        <v>292</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298</v>
      </c>
      <c r="DK2" s="651"/>
      <c r="DL2" s="651"/>
      <c r="DM2" s="651"/>
      <c r="DN2" s="651"/>
      <c r="DO2" s="652"/>
      <c r="DP2" s="50"/>
      <c r="DQ2" s="650" t="s">
        <v>278</v>
      </c>
      <c r="DR2" s="651"/>
      <c r="DS2" s="651"/>
      <c r="DT2" s="651"/>
      <c r="DU2" s="651"/>
      <c r="DV2" s="651"/>
      <c r="DW2" s="651"/>
      <c r="DX2" s="651"/>
      <c r="DY2" s="651"/>
      <c r="DZ2" s="652"/>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3" t="s">
        <v>436</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437</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15">
      <c r="A5" s="908" t="s">
        <v>438</v>
      </c>
      <c r="B5" s="909"/>
      <c r="C5" s="909"/>
      <c r="D5" s="909"/>
      <c r="E5" s="909"/>
      <c r="F5" s="909"/>
      <c r="G5" s="909"/>
      <c r="H5" s="909"/>
      <c r="I5" s="909"/>
      <c r="J5" s="909"/>
      <c r="K5" s="909"/>
      <c r="L5" s="909"/>
      <c r="M5" s="909"/>
      <c r="N5" s="909"/>
      <c r="O5" s="909"/>
      <c r="P5" s="910"/>
      <c r="Q5" s="914" t="s">
        <v>183</v>
      </c>
      <c r="R5" s="915"/>
      <c r="S5" s="915"/>
      <c r="T5" s="915"/>
      <c r="U5" s="916"/>
      <c r="V5" s="914" t="s">
        <v>439</v>
      </c>
      <c r="W5" s="915"/>
      <c r="X5" s="915"/>
      <c r="Y5" s="915"/>
      <c r="Z5" s="916"/>
      <c r="AA5" s="914" t="s">
        <v>440</v>
      </c>
      <c r="AB5" s="915"/>
      <c r="AC5" s="915"/>
      <c r="AD5" s="915"/>
      <c r="AE5" s="915"/>
      <c r="AF5" s="920" t="s">
        <v>181</v>
      </c>
      <c r="AG5" s="915"/>
      <c r="AH5" s="915"/>
      <c r="AI5" s="915"/>
      <c r="AJ5" s="921"/>
      <c r="AK5" s="915" t="s">
        <v>441</v>
      </c>
      <c r="AL5" s="915"/>
      <c r="AM5" s="915"/>
      <c r="AN5" s="915"/>
      <c r="AO5" s="916"/>
      <c r="AP5" s="914" t="s">
        <v>442</v>
      </c>
      <c r="AQ5" s="915"/>
      <c r="AR5" s="915"/>
      <c r="AS5" s="915"/>
      <c r="AT5" s="916"/>
      <c r="AU5" s="914" t="s">
        <v>445</v>
      </c>
      <c r="AV5" s="915"/>
      <c r="AW5" s="915"/>
      <c r="AX5" s="915"/>
      <c r="AY5" s="921"/>
      <c r="AZ5" s="56"/>
      <c r="BA5" s="56"/>
      <c r="BB5" s="56"/>
      <c r="BC5" s="56"/>
      <c r="BD5" s="56"/>
      <c r="BE5" s="67"/>
      <c r="BF5" s="67"/>
      <c r="BG5" s="67"/>
      <c r="BH5" s="67"/>
      <c r="BI5" s="67"/>
      <c r="BJ5" s="67"/>
      <c r="BK5" s="67"/>
      <c r="BL5" s="67"/>
      <c r="BM5" s="67"/>
      <c r="BN5" s="67"/>
      <c r="BO5" s="67"/>
      <c r="BP5" s="67"/>
      <c r="BQ5" s="908" t="s">
        <v>446</v>
      </c>
      <c r="BR5" s="909"/>
      <c r="BS5" s="909"/>
      <c r="BT5" s="909"/>
      <c r="BU5" s="909"/>
      <c r="BV5" s="909"/>
      <c r="BW5" s="909"/>
      <c r="BX5" s="909"/>
      <c r="BY5" s="909"/>
      <c r="BZ5" s="909"/>
      <c r="CA5" s="909"/>
      <c r="CB5" s="909"/>
      <c r="CC5" s="909"/>
      <c r="CD5" s="909"/>
      <c r="CE5" s="909"/>
      <c r="CF5" s="909"/>
      <c r="CG5" s="910"/>
      <c r="CH5" s="914" t="s">
        <v>364</v>
      </c>
      <c r="CI5" s="915"/>
      <c r="CJ5" s="915"/>
      <c r="CK5" s="915"/>
      <c r="CL5" s="916"/>
      <c r="CM5" s="914" t="s">
        <v>317</v>
      </c>
      <c r="CN5" s="915"/>
      <c r="CO5" s="915"/>
      <c r="CP5" s="915"/>
      <c r="CQ5" s="916"/>
      <c r="CR5" s="914" t="s">
        <v>236</v>
      </c>
      <c r="CS5" s="915"/>
      <c r="CT5" s="915"/>
      <c r="CU5" s="915"/>
      <c r="CV5" s="916"/>
      <c r="CW5" s="914" t="s">
        <v>51</v>
      </c>
      <c r="CX5" s="915"/>
      <c r="CY5" s="915"/>
      <c r="CZ5" s="915"/>
      <c r="DA5" s="916"/>
      <c r="DB5" s="914" t="s">
        <v>448</v>
      </c>
      <c r="DC5" s="915"/>
      <c r="DD5" s="915"/>
      <c r="DE5" s="915"/>
      <c r="DF5" s="916"/>
      <c r="DG5" s="924" t="s">
        <v>234</v>
      </c>
      <c r="DH5" s="925"/>
      <c r="DI5" s="925"/>
      <c r="DJ5" s="925"/>
      <c r="DK5" s="926"/>
      <c r="DL5" s="924" t="s">
        <v>450</v>
      </c>
      <c r="DM5" s="925"/>
      <c r="DN5" s="925"/>
      <c r="DO5" s="925"/>
      <c r="DP5" s="926"/>
      <c r="DQ5" s="914" t="s">
        <v>452</v>
      </c>
      <c r="DR5" s="915"/>
      <c r="DS5" s="915"/>
      <c r="DT5" s="915"/>
      <c r="DU5" s="916"/>
      <c r="DV5" s="914" t="s">
        <v>445</v>
      </c>
      <c r="DW5" s="915"/>
      <c r="DX5" s="915"/>
      <c r="DY5" s="915"/>
      <c r="DZ5" s="921"/>
      <c r="EA5" s="67"/>
    </row>
    <row r="6" spans="1:131" s="47" customFormat="1" ht="26.25" customHeight="1" x14ac:dyDescent="0.15">
      <c r="A6" s="911"/>
      <c r="B6" s="912"/>
      <c r="C6" s="912"/>
      <c r="D6" s="912"/>
      <c r="E6" s="912"/>
      <c r="F6" s="912"/>
      <c r="G6" s="912"/>
      <c r="H6" s="912"/>
      <c r="I6" s="912"/>
      <c r="J6" s="912"/>
      <c r="K6" s="912"/>
      <c r="L6" s="912"/>
      <c r="M6" s="912"/>
      <c r="N6" s="912"/>
      <c r="O6" s="912"/>
      <c r="P6" s="913"/>
      <c r="Q6" s="917"/>
      <c r="R6" s="918"/>
      <c r="S6" s="918"/>
      <c r="T6" s="918"/>
      <c r="U6" s="919"/>
      <c r="V6" s="917"/>
      <c r="W6" s="918"/>
      <c r="X6" s="918"/>
      <c r="Y6" s="918"/>
      <c r="Z6" s="919"/>
      <c r="AA6" s="917"/>
      <c r="AB6" s="918"/>
      <c r="AC6" s="918"/>
      <c r="AD6" s="918"/>
      <c r="AE6" s="918"/>
      <c r="AF6" s="922"/>
      <c r="AG6" s="918"/>
      <c r="AH6" s="918"/>
      <c r="AI6" s="918"/>
      <c r="AJ6" s="923"/>
      <c r="AK6" s="918"/>
      <c r="AL6" s="918"/>
      <c r="AM6" s="918"/>
      <c r="AN6" s="918"/>
      <c r="AO6" s="919"/>
      <c r="AP6" s="917"/>
      <c r="AQ6" s="918"/>
      <c r="AR6" s="918"/>
      <c r="AS6" s="918"/>
      <c r="AT6" s="919"/>
      <c r="AU6" s="917"/>
      <c r="AV6" s="918"/>
      <c r="AW6" s="918"/>
      <c r="AX6" s="918"/>
      <c r="AY6" s="923"/>
      <c r="AZ6" s="56"/>
      <c r="BA6" s="56"/>
      <c r="BB6" s="56"/>
      <c r="BC6" s="56"/>
      <c r="BD6" s="56"/>
      <c r="BE6" s="67"/>
      <c r="BF6" s="67"/>
      <c r="BG6" s="67"/>
      <c r="BH6" s="67"/>
      <c r="BI6" s="67"/>
      <c r="BJ6" s="67"/>
      <c r="BK6" s="67"/>
      <c r="BL6" s="67"/>
      <c r="BM6" s="67"/>
      <c r="BN6" s="67"/>
      <c r="BO6" s="67"/>
      <c r="BP6" s="67"/>
      <c r="BQ6" s="911"/>
      <c r="BR6" s="912"/>
      <c r="BS6" s="912"/>
      <c r="BT6" s="912"/>
      <c r="BU6" s="912"/>
      <c r="BV6" s="912"/>
      <c r="BW6" s="912"/>
      <c r="BX6" s="912"/>
      <c r="BY6" s="912"/>
      <c r="BZ6" s="912"/>
      <c r="CA6" s="912"/>
      <c r="CB6" s="912"/>
      <c r="CC6" s="912"/>
      <c r="CD6" s="912"/>
      <c r="CE6" s="912"/>
      <c r="CF6" s="912"/>
      <c r="CG6" s="913"/>
      <c r="CH6" s="917"/>
      <c r="CI6" s="918"/>
      <c r="CJ6" s="918"/>
      <c r="CK6" s="918"/>
      <c r="CL6" s="919"/>
      <c r="CM6" s="917"/>
      <c r="CN6" s="918"/>
      <c r="CO6" s="918"/>
      <c r="CP6" s="918"/>
      <c r="CQ6" s="919"/>
      <c r="CR6" s="917"/>
      <c r="CS6" s="918"/>
      <c r="CT6" s="918"/>
      <c r="CU6" s="918"/>
      <c r="CV6" s="919"/>
      <c r="CW6" s="917"/>
      <c r="CX6" s="918"/>
      <c r="CY6" s="918"/>
      <c r="CZ6" s="918"/>
      <c r="DA6" s="919"/>
      <c r="DB6" s="917"/>
      <c r="DC6" s="918"/>
      <c r="DD6" s="918"/>
      <c r="DE6" s="918"/>
      <c r="DF6" s="919"/>
      <c r="DG6" s="927"/>
      <c r="DH6" s="928"/>
      <c r="DI6" s="928"/>
      <c r="DJ6" s="928"/>
      <c r="DK6" s="929"/>
      <c r="DL6" s="927"/>
      <c r="DM6" s="928"/>
      <c r="DN6" s="928"/>
      <c r="DO6" s="928"/>
      <c r="DP6" s="929"/>
      <c r="DQ6" s="917"/>
      <c r="DR6" s="918"/>
      <c r="DS6" s="918"/>
      <c r="DT6" s="918"/>
      <c r="DU6" s="919"/>
      <c r="DV6" s="917"/>
      <c r="DW6" s="918"/>
      <c r="DX6" s="918"/>
      <c r="DY6" s="918"/>
      <c r="DZ6" s="923"/>
      <c r="EA6" s="67"/>
    </row>
    <row r="7" spans="1:131" s="47" customFormat="1" ht="26.25" customHeight="1" x14ac:dyDescent="0.15">
      <c r="A7" s="51">
        <v>1</v>
      </c>
      <c r="B7" s="655" t="s">
        <v>259</v>
      </c>
      <c r="C7" s="656"/>
      <c r="D7" s="656"/>
      <c r="E7" s="656"/>
      <c r="F7" s="656"/>
      <c r="G7" s="656"/>
      <c r="H7" s="656"/>
      <c r="I7" s="656"/>
      <c r="J7" s="656"/>
      <c r="K7" s="656"/>
      <c r="L7" s="656"/>
      <c r="M7" s="656"/>
      <c r="N7" s="656"/>
      <c r="O7" s="656"/>
      <c r="P7" s="657"/>
      <c r="Q7" s="658">
        <v>36477</v>
      </c>
      <c r="R7" s="659"/>
      <c r="S7" s="659"/>
      <c r="T7" s="659"/>
      <c r="U7" s="659"/>
      <c r="V7" s="659">
        <v>34490</v>
      </c>
      <c r="W7" s="659"/>
      <c r="X7" s="659"/>
      <c r="Y7" s="659"/>
      <c r="Z7" s="659"/>
      <c r="AA7" s="659">
        <v>1987</v>
      </c>
      <c r="AB7" s="659"/>
      <c r="AC7" s="659"/>
      <c r="AD7" s="659"/>
      <c r="AE7" s="660"/>
      <c r="AF7" s="661">
        <v>1786</v>
      </c>
      <c r="AG7" s="662"/>
      <c r="AH7" s="662"/>
      <c r="AI7" s="662"/>
      <c r="AJ7" s="663"/>
      <c r="AK7" s="664">
        <v>297</v>
      </c>
      <c r="AL7" s="659"/>
      <c r="AM7" s="659"/>
      <c r="AN7" s="659"/>
      <c r="AO7" s="659"/>
      <c r="AP7" s="659">
        <v>16771</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t="s">
        <v>527</v>
      </c>
      <c r="BS7" s="655" t="s">
        <v>528</v>
      </c>
      <c r="BT7" s="656"/>
      <c r="BU7" s="656"/>
      <c r="BV7" s="656"/>
      <c r="BW7" s="656"/>
      <c r="BX7" s="656"/>
      <c r="BY7" s="656"/>
      <c r="BZ7" s="656"/>
      <c r="CA7" s="656"/>
      <c r="CB7" s="656"/>
      <c r="CC7" s="656"/>
      <c r="CD7" s="656"/>
      <c r="CE7" s="656"/>
      <c r="CF7" s="656"/>
      <c r="CG7" s="657"/>
      <c r="CH7" s="667">
        <v>0</v>
      </c>
      <c r="CI7" s="668"/>
      <c r="CJ7" s="668"/>
      <c r="CK7" s="668"/>
      <c r="CL7" s="669"/>
      <c r="CM7" s="667">
        <v>7</v>
      </c>
      <c r="CN7" s="668"/>
      <c r="CO7" s="668"/>
      <c r="CP7" s="668"/>
      <c r="CQ7" s="669"/>
      <c r="CR7" s="667">
        <v>5</v>
      </c>
      <c r="CS7" s="668"/>
      <c r="CT7" s="668"/>
      <c r="CU7" s="668"/>
      <c r="CV7" s="669"/>
      <c r="CW7" s="667" t="s">
        <v>197</v>
      </c>
      <c r="CX7" s="668"/>
      <c r="CY7" s="668"/>
      <c r="CZ7" s="668"/>
      <c r="DA7" s="669"/>
      <c r="DB7" s="667">
        <v>387</v>
      </c>
      <c r="DC7" s="668"/>
      <c r="DD7" s="668"/>
      <c r="DE7" s="668"/>
      <c r="DF7" s="669"/>
      <c r="DG7" s="667" t="s">
        <v>197</v>
      </c>
      <c r="DH7" s="668"/>
      <c r="DI7" s="668"/>
      <c r="DJ7" s="668"/>
      <c r="DK7" s="669"/>
      <c r="DL7" s="667" t="s">
        <v>197</v>
      </c>
      <c r="DM7" s="668"/>
      <c r="DN7" s="668"/>
      <c r="DO7" s="668"/>
      <c r="DP7" s="669"/>
      <c r="DQ7" s="667" t="s">
        <v>197</v>
      </c>
      <c r="DR7" s="668"/>
      <c r="DS7" s="668"/>
      <c r="DT7" s="668"/>
      <c r="DU7" s="669"/>
      <c r="DV7" s="655"/>
      <c r="DW7" s="656"/>
      <c r="DX7" s="656"/>
      <c r="DY7" s="656"/>
      <c r="DZ7" s="670"/>
      <c r="EA7" s="67"/>
    </row>
    <row r="8" spans="1:131" s="47" customFormat="1" ht="26.25" customHeight="1" x14ac:dyDescent="0.15">
      <c r="A8" s="52">
        <v>2</v>
      </c>
      <c r="B8" s="671"/>
      <c r="C8" s="672"/>
      <c r="D8" s="672"/>
      <c r="E8" s="672"/>
      <c r="F8" s="672"/>
      <c r="G8" s="672"/>
      <c r="H8" s="672"/>
      <c r="I8" s="672"/>
      <c r="J8" s="672"/>
      <c r="K8" s="672"/>
      <c r="L8" s="672"/>
      <c r="M8" s="672"/>
      <c r="N8" s="672"/>
      <c r="O8" s="672"/>
      <c r="P8" s="673"/>
      <c r="Q8" s="674"/>
      <c r="R8" s="675"/>
      <c r="S8" s="675"/>
      <c r="T8" s="675"/>
      <c r="U8" s="675"/>
      <c r="V8" s="675"/>
      <c r="W8" s="675"/>
      <c r="X8" s="675"/>
      <c r="Y8" s="675"/>
      <c r="Z8" s="675"/>
      <c r="AA8" s="675"/>
      <c r="AB8" s="675"/>
      <c r="AC8" s="675"/>
      <c r="AD8" s="675"/>
      <c r="AE8" s="676"/>
      <c r="AF8" s="677"/>
      <c r="AG8" s="678"/>
      <c r="AH8" s="678"/>
      <c r="AI8" s="678"/>
      <c r="AJ8" s="679"/>
      <c r="AK8" s="680"/>
      <c r="AL8" s="675"/>
      <c r="AM8" s="675"/>
      <c r="AN8" s="675"/>
      <c r="AO8" s="675"/>
      <c r="AP8" s="675"/>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c r="BS8" s="671" t="s">
        <v>533</v>
      </c>
      <c r="BT8" s="672"/>
      <c r="BU8" s="672"/>
      <c r="BV8" s="672"/>
      <c r="BW8" s="672"/>
      <c r="BX8" s="672"/>
      <c r="BY8" s="672"/>
      <c r="BZ8" s="672"/>
      <c r="CA8" s="672"/>
      <c r="CB8" s="672"/>
      <c r="CC8" s="672"/>
      <c r="CD8" s="672"/>
      <c r="CE8" s="672"/>
      <c r="CF8" s="672"/>
      <c r="CG8" s="673"/>
      <c r="CH8" s="683">
        <v>11</v>
      </c>
      <c r="CI8" s="678"/>
      <c r="CJ8" s="678"/>
      <c r="CK8" s="678"/>
      <c r="CL8" s="684"/>
      <c r="CM8" s="683">
        <v>51</v>
      </c>
      <c r="CN8" s="678"/>
      <c r="CO8" s="678"/>
      <c r="CP8" s="678"/>
      <c r="CQ8" s="684"/>
      <c r="CR8" s="683">
        <v>3</v>
      </c>
      <c r="CS8" s="678"/>
      <c r="CT8" s="678"/>
      <c r="CU8" s="678"/>
      <c r="CV8" s="684"/>
      <c r="CW8" s="683" t="s">
        <v>197</v>
      </c>
      <c r="CX8" s="678"/>
      <c r="CY8" s="678"/>
      <c r="CZ8" s="678"/>
      <c r="DA8" s="684"/>
      <c r="DB8" s="683" t="s">
        <v>197</v>
      </c>
      <c r="DC8" s="678"/>
      <c r="DD8" s="678"/>
      <c r="DE8" s="678"/>
      <c r="DF8" s="684"/>
      <c r="DG8" s="683" t="s">
        <v>197</v>
      </c>
      <c r="DH8" s="678"/>
      <c r="DI8" s="678"/>
      <c r="DJ8" s="678"/>
      <c r="DK8" s="684"/>
      <c r="DL8" s="683" t="s">
        <v>197</v>
      </c>
      <c r="DM8" s="678"/>
      <c r="DN8" s="678"/>
      <c r="DO8" s="678"/>
      <c r="DP8" s="684"/>
      <c r="DQ8" s="683" t="s">
        <v>197</v>
      </c>
      <c r="DR8" s="678"/>
      <c r="DS8" s="678"/>
      <c r="DT8" s="678"/>
      <c r="DU8" s="684"/>
      <c r="DV8" s="671"/>
      <c r="DW8" s="672"/>
      <c r="DX8" s="672"/>
      <c r="DY8" s="672"/>
      <c r="DZ8" s="685"/>
      <c r="EA8" s="67"/>
    </row>
    <row r="9" spans="1:131" s="47" customFormat="1" ht="26.25" customHeight="1" x14ac:dyDescent="0.15">
      <c r="A9" s="52">
        <v>3</v>
      </c>
      <c r="B9" s="671"/>
      <c r="C9" s="672"/>
      <c r="D9" s="672"/>
      <c r="E9" s="672"/>
      <c r="F9" s="672"/>
      <c r="G9" s="672"/>
      <c r="H9" s="672"/>
      <c r="I9" s="672"/>
      <c r="J9" s="672"/>
      <c r="K9" s="672"/>
      <c r="L9" s="672"/>
      <c r="M9" s="672"/>
      <c r="N9" s="672"/>
      <c r="O9" s="672"/>
      <c r="P9" s="673"/>
      <c r="Q9" s="674"/>
      <c r="R9" s="675"/>
      <c r="S9" s="675"/>
      <c r="T9" s="675"/>
      <c r="U9" s="675"/>
      <c r="V9" s="675"/>
      <c r="W9" s="675"/>
      <c r="X9" s="675"/>
      <c r="Y9" s="675"/>
      <c r="Z9" s="675"/>
      <c r="AA9" s="675"/>
      <c r="AB9" s="675"/>
      <c r="AC9" s="675"/>
      <c r="AD9" s="675"/>
      <c r="AE9" s="676"/>
      <c r="AF9" s="677"/>
      <c r="AG9" s="678"/>
      <c r="AH9" s="678"/>
      <c r="AI9" s="678"/>
      <c r="AJ9" s="679"/>
      <c r="AK9" s="680"/>
      <c r="AL9" s="675"/>
      <c r="AM9" s="675"/>
      <c r="AN9" s="675"/>
      <c r="AO9" s="675"/>
      <c r="AP9" s="675"/>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c r="BS9" s="671" t="s">
        <v>534</v>
      </c>
      <c r="BT9" s="672"/>
      <c r="BU9" s="672"/>
      <c r="BV9" s="672"/>
      <c r="BW9" s="672"/>
      <c r="BX9" s="672"/>
      <c r="BY9" s="672"/>
      <c r="BZ9" s="672"/>
      <c r="CA9" s="672"/>
      <c r="CB9" s="672"/>
      <c r="CC9" s="672"/>
      <c r="CD9" s="672"/>
      <c r="CE9" s="672"/>
      <c r="CF9" s="672"/>
      <c r="CG9" s="673"/>
      <c r="CH9" s="683">
        <v>2</v>
      </c>
      <c r="CI9" s="678"/>
      <c r="CJ9" s="678"/>
      <c r="CK9" s="678"/>
      <c r="CL9" s="684"/>
      <c r="CM9" s="683">
        <v>4</v>
      </c>
      <c r="CN9" s="678"/>
      <c r="CO9" s="678"/>
      <c r="CP9" s="678"/>
      <c r="CQ9" s="684"/>
      <c r="CR9" s="683">
        <v>3</v>
      </c>
      <c r="CS9" s="678"/>
      <c r="CT9" s="678"/>
      <c r="CU9" s="678"/>
      <c r="CV9" s="684"/>
      <c r="CW9" s="683" t="s">
        <v>197</v>
      </c>
      <c r="CX9" s="678"/>
      <c r="CY9" s="678"/>
      <c r="CZ9" s="678"/>
      <c r="DA9" s="684"/>
      <c r="DB9" s="683" t="s">
        <v>197</v>
      </c>
      <c r="DC9" s="678"/>
      <c r="DD9" s="678"/>
      <c r="DE9" s="678"/>
      <c r="DF9" s="684"/>
      <c r="DG9" s="683" t="s">
        <v>197</v>
      </c>
      <c r="DH9" s="678"/>
      <c r="DI9" s="678"/>
      <c r="DJ9" s="678"/>
      <c r="DK9" s="684"/>
      <c r="DL9" s="683" t="s">
        <v>197</v>
      </c>
      <c r="DM9" s="678"/>
      <c r="DN9" s="678"/>
      <c r="DO9" s="678"/>
      <c r="DP9" s="684"/>
      <c r="DQ9" s="683" t="s">
        <v>197</v>
      </c>
      <c r="DR9" s="678"/>
      <c r="DS9" s="678"/>
      <c r="DT9" s="678"/>
      <c r="DU9" s="684"/>
      <c r="DV9" s="671"/>
      <c r="DW9" s="672"/>
      <c r="DX9" s="672"/>
      <c r="DY9" s="672"/>
      <c r="DZ9" s="685"/>
      <c r="EA9" s="67"/>
    </row>
    <row r="10" spans="1:131" s="47" customFormat="1" ht="26.25" customHeight="1" x14ac:dyDescent="0.15">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c r="BT10" s="672"/>
      <c r="BU10" s="672"/>
      <c r="BV10" s="672"/>
      <c r="BW10" s="672"/>
      <c r="BX10" s="672"/>
      <c r="BY10" s="672"/>
      <c r="BZ10" s="672"/>
      <c r="CA10" s="672"/>
      <c r="CB10" s="672"/>
      <c r="CC10" s="672"/>
      <c r="CD10" s="672"/>
      <c r="CE10" s="672"/>
      <c r="CF10" s="672"/>
      <c r="CG10" s="673"/>
      <c r="CH10" s="683"/>
      <c r="CI10" s="678"/>
      <c r="CJ10" s="678"/>
      <c r="CK10" s="678"/>
      <c r="CL10" s="684"/>
      <c r="CM10" s="683"/>
      <c r="CN10" s="678"/>
      <c r="CO10" s="678"/>
      <c r="CP10" s="678"/>
      <c r="CQ10" s="684"/>
      <c r="CR10" s="683"/>
      <c r="CS10" s="678"/>
      <c r="CT10" s="678"/>
      <c r="CU10" s="678"/>
      <c r="CV10" s="684"/>
      <c r="CW10" s="683"/>
      <c r="CX10" s="678"/>
      <c r="CY10" s="678"/>
      <c r="CZ10" s="678"/>
      <c r="DA10" s="684"/>
      <c r="DB10" s="683"/>
      <c r="DC10" s="678"/>
      <c r="DD10" s="678"/>
      <c r="DE10" s="678"/>
      <c r="DF10" s="684"/>
      <c r="DG10" s="683"/>
      <c r="DH10" s="678"/>
      <c r="DI10" s="678"/>
      <c r="DJ10" s="678"/>
      <c r="DK10" s="684"/>
      <c r="DL10" s="683"/>
      <c r="DM10" s="678"/>
      <c r="DN10" s="678"/>
      <c r="DO10" s="678"/>
      <c r="DP10" s="684"/>
      <c r="DQ10" s="683"/>
      <c r="DR10" s="678"/>
      <c r="DS10" s="678"/>
      <c r="DT10" s="678"/>
      <c r="DU10" s="684"/>
      <c r="DV10" s="671"/>
      <c r="DW10" s="672"/>
      <c r="DX10" s="672"/>
      <c r="DY10" s="672"/>
      <c r="DZ10" s="685"/>
      <c r="EA10" s="67"/>
    </row>
    <row r="11" spans="1:131" s="47" customFormat="1" ht="26.25" customHeight="1" x14ac:dyDescent="0.15">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c r="BT11" s="672"/>
      <c r="BU11" s="672"/>
      <c r="BV11" s="672"/>
      <c r="BW11" s="672"/>
      <c r="BX11" s="672"/>
      <c r="BY11" s="672"/>
      <c r="BZ11" s="672"/>
      <c r="CA11" s="672"/>
      <c r="CB11" s="672"/>
      <c r="CC11" s="672"/>
      <c r="CD11" s="672"/>
      <c r="CE11" s="672"/>
      <c r="CF11" s="672"/>
      <c r="CG11" s="673"/>
      <c r="CH11" s="683"/>
      <c r="CI11" s="678"/>
      <c r="CJ11" s="678"/>
      <c r="CK11" s="678"/>
      <c r="CL11" s="684"/>
      <c r="CM11" s="683"/>
      <c r="CN11" s="678"/>
      <c r="CO11" s="678"/>
      <c r="CP11" s="678"/>
      <c r="CQ11" s="684"/>
      <c r="CR11" s="683"/>
      <c r="CS11" s="678"/>
      <c r="CT11" s="678"/>
      <c r="CU11" s="678"/>
      <c r="CV11" s="684"/>
      <c r="CW11" s="683"/>
      <c r="CX11" s="678"/>
      <c r="CY11" s="678"/>
      <c r="CZ11" s="678"/>
      <c r="DA11" s="684"/>
      <c r="DB11" s="683"/>
      <c r="DC11" s="678"/>
      <c r="DD11" s="678"/>
      <c r="DE11" s="678"/>
      <c r="DF11" s="684"/>
      <c r="DG11" s="683"/>
      <c r="DH11" s="678"/>
      <c r="DI11" s="678"/>
      <c r="DJ11" s="678"/>
      <c r="DK11" s="684"/>
      <c r="DL11" s="683"/>
      <c r="DM11" s="678"/>
      <c r="DN11" s="678"/>
      <c r="DO11" s="678"/>
      <c r="DP11" s="684"/>
      <c r="DQ11" s="683"/>
      <c r="DR11" s="678"/>
      <c r="DS11" s="678"/>
      <c r="DT11" s="678"/>
      <c r="DU11" s="684"/>
      <c r="DV11" s="671"/>
      <c r="DW11" s="672"/>
      <c r="DX11" s="672"/>
      <c r="DY11" s="672"/>
      <c r="DZ11" s="685"/>
      <c r="EA11" s="67"/>
    </row>
    <row r="12" spans="1:131" s="47" customFormat="1" ht="26.25" customHeight="1" x14ac:dyDescent="0.15">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15">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15">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15">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15">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15">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15">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15">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15">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15">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15">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453</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15">
      <c r="A23" s="53" t="s">
        <v>243</v>
      </c>
      <c r="B23" s="694" t="s">
        <v>299</v>
      </c>
      <c r="C23" s="695"/>
      <c r="D23" s="695"/>
      <c r="E23" s="695"/>
      <c r="F23" s="695"/>
      <c r="G23" s="695"/>
      <c r="H23" s="695"/>
      <c r="I23" s="695"/>
      <c r="J23" s="695"/>
      <c r="K23" s="695"/>
      <c r="L23" s="695"/>
      <c r="M23" s="695"/>
      <c r="N23" s="695"/>
      <c r="O23" s="695"/>
      <c r="P23" s="696"/>
      <c r="Q23" s="697">
        <v>36422</v>
      </c>
      <c r="R23" s="698"/>
      <c r="S23" s="698"/>
      <c r="T23" s="698"/>
      <c r="U23" s="698"/>
      <c r="V23" s="698">
        <v>34435</v>
      </c>
      <c r="W23" s="698"/>
      <c r="X23" s="698"/>
      <c r="Y23" s="698"/>
      <c r="Z23" s="698"/>
      <c r="AA23" s="698">
        <v>1987</v>
      </c>
      <c r="AB23" s="698"/>
      <c r="AC23" s="698"/>
      <c r="AD23" s="698"/>
      <c r="AE23" s="699"/>
      <c r="AF23" s="700">
        <v>1786</v>
      </c>
      <c r="AG23" s="698"/>
      <c r="AH23" s="698"/>
      <c r="AI23" s="698"/>
      <c r="AJ23" s="701"/>
      <c r="AK23" s="702"/>
      <c r="AL23" s="703"/>
      <c r="AM23" s="703"/>
      <c r="AN23" s="703"/>
      <c r="AO23" s="703"/>
      <c r="AP23" s="698">
        <v>16771</v>
      </c>
      <c r="AQ23" s="698"/>
      <c r="AR23" s="698"/>
      <c r="AS23" s="698"/>
      <c r="AT23" s="698"/>
      <c r="AU23" s="704"/>
      <c r="AV23" s="704"/>
      <c r="AW23" s="704"/>
      <c r="AX23" s="704"/>
      <c r="AY23" s="705"/>
      <c r="AZ23" s="706" t="s">
        <v>197</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15">
      <c r="A24" s="709" t="s">
        <v>383</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15">
      <c r="A25" s="653" t="s">
        <v>417</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15">
      <c r="A26" s="908" t="s">
        <v>438</v>
      </c>
      <c r="B26" s="909"/>
      <c r="C26" s="909"/>
      <c r="D26" s="909"/>
      <c r="E26" s="909"/>
      <c r="F26" s="909"/>
      <c r="G26" s="909"/>
      <c r="H26" s="909"/>
      <c r="I26" s="909"/>
      <c r="J26" s="909"/>
      <c r="K26" s="909"/>
      <c r="L26" s="909"/>
      <c r="M26" s="909"/>
      <c r="N26" s="909"/>
      <c r="O26" s="909"/>
      <c r="P26" s="910"/>
      <c r="Q26" s="914" t="s">
        <v>455</v>
      </c>
      <c r="R26" s="915"/>
      <c r="S26" s="915"/>
      <c r="T26" s="915"/>
      <c r="U26" s="916"/>
      <c r="V26" s="914" t="s">
        <v>456</v>
      </c>
      <c r="W26" s="915"/>
      <c r="X26" s="915"/>
      <c r="Y26" s="915"/>
      <c r="Z26" s="916"/>
      <c r="AA26" s="914" t="s">
        <v>457</v>
      </c>
      <c r="AB26" s="915"/>
      <c r="AC26" s="915"/>
      <c r="AD26" s="915"/>
      <c r="AE26" s="915"/>
      <c r="AF26" s="930" t="s">
        <v>239</v>
      </c>
      <c r="AG26" s="931"/>
      <c r="AH26" s="931"/>
      <c r="AI26" s="931"/>
      <c r="AJ26" s="932"/>
      <c r="AK26" s="915" t="s">
        <v>387</v>
      </c>
      <c r="AL26" s="915"/>
      <c r="AM26" s="915"/>
      <c r="AN26" s="915"/>
      <c r="AO26" s="916"/>
      <c r="AP26" s="914" t="s">
        <v>355</v>
      </c>
      <c r="AQ26" s="915"/>
      <c r="AR26" s="915"/>
      <c r="AS26" s="915"/>
      <c r="AT26" s="916"/>
      <c r="AU26" s="914" t="s">
        <v>458</v>
      </c>
      <c r="AV26" s="915"/>
      <c r="AW26" s="915"/>
      <c r="AX26" s="915"/>
      <c r="AY26" s="916"/>
      <c r="AZ26" s="914" t="s">
        <v>459</v>
      </c>
      <c r="BA26" s="915"/>
      <c r="BB26" s="915"/>
      <c r="BC26" s="915"/>
      <c r="BD26" s="916"/>
      <c r="BE26" s="914" t="s">
        <v>445</v>
      </c>
      <c r="BF26" s="915"/>
      <c r="BG26" s="915"/>
      <c r="BH26" s="915"/>
      <c r="BI26" s="921"/>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15">
      <c r="A27" s="911"/>
      <c r="B27" s="912"/>
      <c r="C27" s="912"/>
      <c r="D27" s="912"/>
      <c r="E27" s="912"/>
      <c r="F27" s="912"/>
      <c r="G27" s="912"/>
      <c r="H27" s="912"/>
      <c r="I27" s="912"/>
      <c r="J27" s="912"/>
      <c r="K27" s="912"/>
      <c r="L27" s="912"/>
      <c r="M27" s="912"/>
      <c r="N27" s="912"/>
      <c r="O27" s="912"/>
      <c r="P27" s="913"/>
      <c r="Q27" s="917"/>
      <c r="R27" s="918"/>
      <c r="S27" s="918"/>
      <c r="T27" s="918"/>
      <c r="U27" s="919"/>
      <c r="V27" s="917"/>
      <c r="W27" s="918"/>
      <c r="X27" s="918"/>
      <c r="Y27" s="918"/>
      <c r="Z27" s="919"/>
      <c r="AA27" s="917"/>
      <c r="AB27" s="918"/>
      <c r="AC27" s="918"/>
      <c r="AD27" s="918"/>
      <c r="AE27" s="918"/>
      <c r="AF27" s="933"/>
      <c r="AG27" s="934"/>
      <c r="AH27" s="934"/>
      <c r="AI27" s="934"/>
      <c r="AJ27" s="935"/>
      <c r="AK27" s="918"/>
      <c r="AL27" s="918"/>
      <c r="AM27" s="918"/>
      <c r="AN27" s="918"/>
      <c r="AO27" s="919"/>
      <c r="AP27" s="917"/>
      <c r="AQ27" s="918"/>
      <c r="AR27" s="918"/>
      <c r="AS27" s="918"/>
      <c r="AT27" s="919"/>
      <c r="AU27" s="917"/>
      <c r="AV27" s="918"/>
      <c r="AW27" s="918"/>
      <c r="AX27" s="918"/>
      <c r="AY27" s="919"/>
      <c r="AZ27" s="917"/>
      <c r="BA27" s="918"/>
      <c r="BB27" s="918"/>
      <c r="BC27" s="918"/>
      <c r="BD27" s="919"/>
      <c r="BE27" s="917"/>
      <c r="BF27" s="918"/>
      <c r="BG27" s="918"/>
      <c r="BH27" s="918"/>
      <c r="BI27" s="923"/>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15">
      <c r="A28" s="54">
        <v>1</v>
      </c>
      <c r="B28" s="655" t="s">
        <v>460</v>
      </c>
      <c r="C28" s="656"/>
      <c r="D28" s="656"/>
      <c r="E28" s="656"/>
      <c r="F28" s="656"/>
      <c r="G28" s="656"/>
      <c r="H28" s="656"/>
      <c r="I28" s="656"/>
      <c r="J28" s="656"/>
      <c r="K28" s="656"/>
      <c r="L28" s="656"/>
      <c r="M28" s="656"/>
      <c r="N28" s="656"/>
      <c r="O28" s="656"/>
      <c r="P28" s="657"/>
      <c r="Q28" s="710">
        <v>7887</v>
      </c>
      <c r="R28" s="711"/>
      <c r="S28" s="711"/>
      <c r="T28" s="711"/>
      <c r="U28" s="711"/>
      <c r="V28" s="711">
        <v>7757</v>
      </c>
      <c r="W28" s="711"/>
      <c r="X28" s="711"/>
      <c r="Y28" s="711"/>
      <c r="Z28" s="711"/>
      <c r="AA28" s="711">
        <v>130</v>
      </c>
      <c r="AB28" s="711"/>
      <c r="AC28" s="711"/>
      <c r="AD28" s="711"/>
      <c r="AE28" s="712"/>
      <c r="AF28" s="713">
        <v>130</v>
      </c>
      <c r="AG28" s="711"/>
      <c r="AH28" s="711"/>
      <c r="AI28" s="711"/>
      <c r="AJ28" s="714"/>
      <c r="AK28" s="715">
        <v>1254</v>
      </c>
      <c r="AL28" s="711"/>
      <c r="AM28" s="711"/>
      <c r="AN28" s="711"/>
      <c r="AO28" s="711"/>
      <c r="AP28" s="711" t="s">
        <v>197</v>
      </c>
      <c r="AQ28" s="711"/>
      <c r="AR28" s="711"/>
      <c r="AS28" s="711"/>
      <c r="AT28" s="711"/>
      <c r="AU28" s="711" t="s">
        <v>197</v>
      </c>
      <c r="AV28" s="711"/>
      <c r="AW28" s="711"/>
      <c r="AX28" s="711"/>
      <c r="AY28" s="711"/>
      <c r="AZ28" s="716" t="s">
        <v>197</v>
      </c>
      <c r="BA28" s="716"/>
      <c r="BB28" s="716"/>
      <c r="BC28" s="716"/>
      <c r="BD28" s="716"/>
      <c r="BE28" s="717"/>
      <c r="BF28" s="717"/>
      <c r="BG28" s="717"/>
      <c r="BH28" s="717"/>
      <c r="BI28" s="718"/>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15">
      <c r="A29" s="54">
        <v>2</v>
      </c>
      <c r="B29" s="671" t="s">
        <v>27</v>
      </c>
      <c r="C29" s="672"/>
      <c r="D29" s="672"/>
      <c r="E29" s="672"/>
      <c r="F29" s="672"/>
      <c r="G29" s="672"/>
      <c r="H29" s="672"/>
      <c r="I29" s="672"/>
      <c r="J29" s="672"/>
      <c r="K29" s="672"/>
      <c r="L29" s="672"/>
      <c r="M29" s="672"/>
      <c r="N29" s="672"/>
      <c r="O29" s="672"/>
      <c r="P29" s="673"/>
      <c r="Q29" s="674">
        <v>7523</v>
      </c>
      <c r="R29" s="675"/>
      <c r="S29" s="675"/>
      <c r="T29" s="675"/>
      <c r="U29" s="675"/>
      <c r="V29" s="675">
        <v>7358</v>
      </c>
      <c r="W29" s="675"/>
      <c r="X29" s="675"/>
      <c r="Y29" s="675"/>
      <c r="Z29" s="675"/>
      <c r="AA29" s="675">
        <v>165</v>
      </c>
      <c r="AB29" s="675"/>
      <c r="AC29" s="675"/>
      <c r="AD29" s="675"/>
      <c r="AE29" s="676"/>
      <c r="AF29" s="677">
        <v>165</v>
      </c>
      <c r="AG29" s="678"/>
      <c r="AH29" s="678"/>
      <c r="AI29" s="678"/>
      <c r="AJ29" s="679"/>
      <c r="AK29" s="680">
        <v>1292</v>
      </c>
      <c r="AL29" s="675"/>
      <c r="AM29" s="675"/>
      <c r="AN29" s="675"/>
      <c r="AO29" s="675"/>
      <c r="AP29" s="675" t="s">
        <v>197</v>
      </c>
      <c r="AQ29" s="675"/>
      <c r="AR29" s="675"/>
      <c r="AS29" s="675"/>
      <c r="AT29" s="675"/>
      <c r="AU29" s="675" t="s">
        <v>197</v>
      </c>
      <c r="AV29" s="675"/>
      <c r="AW29" s="675"/>
      <c r="AX29" s="675"/>
      <c r="AY29" s="675"/>
      <c r="AZ29" s="719" t="s">
        <v>197</v>
      </c>
      <c r="BA29" s="719"/>
      <c r="BB29" s="719"/>
      <c r="BC29" s="719"/>
      <c r="BD29" s="719"/>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15">
      <c r="A30" s="54">
        <v>3</v>
      </c>
      <c r="B30" s="671" t="s">
        <v>221</v>
      </c>
      <c r="C30" s="672"/>
      <c r="D30" s="672"/>
      <c r="E30" s="672"/>
      <c r="F30" s="672"/>
      <c r="G30" s="672"/>
      <c r="H30" s="672"/>
      <c r="I30" s="672"/>
      <c r="J30" s="672"/>
      <c r="K30" s="672"/>
      <c r="L30" s="672"/>
      <c r="M30" s="672"/>
      <c r="N30" s="672"/>
      <c r="O30" s="672"/>
      <c r="P30" s="673"/>
      <c r="Q30" s="674">
        <v>2329</v>
      </c>
      <c r="R30" s="675"/>
      <c r="S30" s="675"/>
      <c r="T30" s="675"/>
      <c r="U30" s="675"/>
      <c r="V30" s="675">
        <v>2327</v>
      </c>
      <c r="W30" s="675"/>
      <c r="X30" s="675"/>
      <c r="Y30" s="675"/>
      <c r="Z30" s="675"/>
      <c r="AA30" s="675">
        <v>2</v>
      </c>
      <c r="AB30" s="675"/>
      <c r="AC30" s="675"/>
      <c r="AD30" s="675"/>
      <c r="AE30" s="676"/>
      <c r="AF30" s="677">
        <v>2</v>
      </c>
      <c r="AG30" s="678"/>
      <c r="AH30" s="678"/>
      <c r="AI30" s="678"/>
      <c r="AJ30" s="679"/>
      <c r="AK30" s="680">
        <v>265</v>
      </c>
      <c r="AL30" s="675"/>
      <c r="AM30" s="675"/>
      <c r="AN30" s="675"/>
      <c r="AO30" s="675"/>
      <c r="AP30" s="675" t="s">
        <v>197</v>
      </c>
      <c r="AQ30" s="675"/>
      <c r="AR30" s="675"/>
      <c r="AS30" s="675"/>
      <c r="AT30" s="675"/>
      <c r="AU30" s="675" t="s">
        <v>197</v>
      </c>
      <c r="AV30" s="675"/>
      <c r="AW30" s="675"/>
      <c r="AX30" s="675"/>
      <c r="AY30" s="675"/>
      <c r="AZ30" s="719" t="s">
        <v>197</v>
      </c>
      <c r="BA30" s="719"/>
      <c r="BB30" s="719"/>
      <c r="BC30" s="719"/>
      <c r="BD30" s="719"/>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15">
      <c r="A31" s="54">
        <v>4</v>
      </c>
      <c r="B31" s="671" t="s">
        <v>65</v>
      </c>
      <c r="C31" s="672"/>
      <c r="D31" s="672"/>
      <c r="E31" s="672"/>
      <c r="F31" s="672"/>
      <c r="G31" s="672"/>
      <c r="H31" s="672"/>
      <c r="I31" s="672"/>
      <c r="J31" s="672"/>
      <c r="K31" s="672"/>
      <c r="L31" s="672"/>
      <c r="M31" s="672"/>
      <c r="N31" s="672"/>
      <c r="O31" s="672"/>
      <c r="P31" s="673"/>
      <c r="Q31" s="674">
        <v>54</v>
      </c>
      <c r="R31" s="675"/>
      <c r="S31" s="675"/>
      <c r="T31" s="675"/>
      <c r="U31" s="675"/>
      <c r="V31" s="675">
        <v>54</v>
      </c>
      <c r="W31" s="675"/>
      <c r="X31" s="675"/>
      <c r="Y31" s="675"/>
      <c r="Z31" s="675"/>
      <c r="AA31" s="675">
        <v>0</v>
      </c>
      <c r="AB31" s="675"/>
      <c r="AC31" s="675"/>
      <c r="AD31" s="675"/>
      <c r="AE31" s="676"/>
      <c r="AF31" s="677">
        <v>0</v>
      </c>
      <c r="AG31" s="678"/>
      <c r="AH31" s="678"/>
      <c r="AI31" s="678"/>
      <c r="AJ31" s="679"/>
      <c r="AK31" s="680">
        <v>0</v>
      </c>
      <c r="AL31" s="675"/>
      <c r="AM31" s="675"/>
      <c r="AN31" s="675"/>
      <c r="AO31" s="675"/>
      <c r="AP31" s="675" t="s">
        <v>197</v>
      </c>
      <c r="AQ31" s="675"/>
      <c r="AR31" s="675"/>
      <c r="AS31" s="675"/>
      <c r="AT31" s="675"/>
      <c r="AU31" s="675" t="s">
        <v>197</v>
      </c>
      <c r="AV31" s="675"/>
      <c r="AW31" s="675"/>
      <c r="AX31" s="675"/>
      <c r="AY31" s="675"/>
      <c r="AZ31" s="719" t="s">
        <v>197</v>
      </c>
      <c r="BA31" s="719"/>
      <c r="BB31" s="719"/>
      <c r="BC31" s="719"/>
      <c r="BD31" s="719"/>
      <c r="BE31" s="681"/>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15">
      <c r="A32" s="54">
        <v>5</v>
      </c>
      <c r="B32" s="671" t="s">
        <v>348</v>
      </c>
      <c r="C32" s="672"/>
      <c r="D32" s="672"/>
      <c r="E32" s="672"/>
      <c r="F32" s="672"/>
      <c r="G32" s="672"/>
      <c r="H32" s="672"/>
      <c r="I32" s="672"/>
      <c r="J32" s="672"/>
      <c r="K32" s="672"/>
      <c r="L32" s="672"/>
      <c r="M32" s="672"/>
      <c r="N32" s="672"/>
      <c r="O32" s="672"/>
      <c r="P32" s="673"/>
      <c r="Q32" s="674">
        <v>1281</v>
      </c>
      <c r="R32" s="675"/>
      <c r="S32" s="675"/>
      <c r="T32" s="675"/>
      <c r="U32" s="675"/>
      <c r="V32" s="675">
        <v>1174</v>
      </c>
      <c r="W32" s="675"/>
      <c r="X32" s="675"/>
      <c r="Y32" s="675"/>
      <c r="Z32" s="675"/>
      <c r="AA32" s="675">
        <v>107</v>
      </c>
      <c r="AB32" s="675"/>
      <c r="AC32" s="675"/>
      <c r="AD32" s="675"/>
      <c r="AE32" s="676"/>
      <c r="AF32" s="677">
        <v>259</v>
      </c>
      <c r="AG32" s="678"/>
      <c r="AH32" s="678"/>
      <c r="AI32" s="678"/>
      <c r="AJ32" s="679"/>
      <c r="AK32" s="680">
        <v>415</v>
      </c>
      <c r="AL32" s="675"/>
      <c r="AM32" s="675"/>
      <c r="AN32" s="675"/>
      <c r="AO32" s="675"/>
      <c r="AP32" s="675">
        <v>3628</v>
      </c>
      <c r="AQ32" s="675"/>
      <c r="AR32" s="675"/>
      <c r="AS32" s="675"/>
      <c r="AT32" s="675"/>
      <c r="AU32" s="675">
        <v>1197</v>
      </c>
      <c r="AV32" s="675"/>
      <c r="AW32" s="675"/>
      <c r="AX32" s="675"/>
      <c r="AY32" s="675"/>
      <c r="AZ32" s="719" t="s">
        <v>197</v>
      </c>
      <c r="BA32" s="719"/>
      <c r="BB32" s="719"/>
      <c r="BC32" s="719"/>
      <c r="BD32" s="719"/>
      <c r="BE32" s="681" t="s">
        <v>461</v>
      </c>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15">
      <c r="A33" s="54">
        <v>6</v>
      </c>
      <c r="B33" s="671"/>
      <c r="C33" s="672"/>
      <c r="D33" s="672"/>
      <c r="E33" s="672"/>
      <c r="F33" s="672"/>
      <c r="G33" s="672"/>
      <c r="H33" s="672"/>
      <c r="I33" s="672"/>
      <c r="J33" s="672"/>
      <c r="K33" s="672"/>
      <c r="L33" s="672"/>
      <c r="M33" s="672"/>
      <c r="N33" s="672"/>
      <c r="O33" s="672"/>
      <c r="P33" s="673"/>
      <c r="Q33" s="674"/>
      <c r="R33" s="675"/>
      <c r="S33" s="675"/>
      <c r="T33" s="675"/>
      <c r="U33" s="675"/>
      <c r="V33" s="675"/>
      <c r="W33" s="675"/>
      <c r="X33" s="675"/>
      <c r="Y33" s="675"/>
      <c r="Z33" s="675"/>
      <c r="AA33" s="675"/>
      <c r="AB33" s="675"/>
      <c r="AC33" s="675"/>
      <c r="AD33" s="675"/>
      <c r="AE33" s="676"/>
      <c r="AF33" s="677"/>
      <c r="AG33" s="678"/>
      <c r="AH33" s="678"/>
      <c r="AI33" s="678"/>
      <c r="AJ33" s="679"/>
      <c r="AK33" s="680"/>
      <c r="AL33" s="675"/>
      <c r="AM33" s="675"/>
      <c r="AN33" s="675"/>
      <c r="AO33" s="675"/>
      <c r="AP33" s="675"/>
      <c r="AQ33" s="675"/>
      <c r="AR33" s="675"/>
      <c r="AS33" s="675"/>
      <c r="AT33" s="675"/>
      <c r="AU33" s="675"/>
      <c r="AV33" s="675"/>
      <c r="AW33" s="675"/>
      <c r="AX33" s="675"/>
      <c r="AY33" s="675"/>
      <c r="AZ33" s="719"/>
      <c r="BA33" s="719"/>
      <c r="BB33" s="719"/>
      <c r="BC33" s="719"/>
      <c r="BD33" s="719"/>
      <c r="BE33" s="681"/>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15">
      <c r="A34" s="54">
        <v>7</v>
      </c>
      <c r="B34" s="671"/>
      <c r="C34" s="672"/>
      <c r="D34" s="672"/>
      <c r="E34" s="672"/>
      <c r="F34" s="672"/>
      <c r="G34" s="672"/>
      <c r="H34" s="672"/>
      <c r="I34" s="672"/>
      <c r="J34" s="672"/>
      <c r="K34" s="672"/>
      <c r="L34" s="672"/>
      <c r="M34" s="672"/>
      <c r="N34" s="672"/>
      <c r="O34" s="672"/>
      <c r="P34" s="673"/>
      <c r="Q34" s="674"/>
      <c r="R34" s="675"/>
      <c r="S34" s="675"/>
      <c r="T34" s="675"/>
      <c r="U34" s="675"/>
      <c r="V34" s="675"/>
      <c r="W34" s="675"/>
      <c r="X34" s="675"/>
      <c r="Y34" s="675"/>
      <c r="Z34" s="675"/>
      <c r="AA34" s="675"/>
      <c r="AB34" s="675"/>
      <c r="AC34" s="675"/>
      <c r="AD34" s="675"/>
      <c r="AE34" s="676"/>
      <c r="AF34" s="677"/>
      <c r="AG34" s="678"/>
      <c r="AH34" s="678"/>
      <c r="AI34" s="678"/>
      <c r="AJ34" s="679"/>
      <c r="AK34" s="680"/>
      <c r="AL34" s="675"/>
      <c r="AM34" s="675"/>
      <c r="AN34" s="675"/>
      <c r="AO34" s="675"/>
      <c r="AP34" s="675"/>
      <c r="AQ34" s="675"/>
      <c r="AR34" s="675"/>
      <c r="AS34" s="675"/>
      <c r="AT34" s="675"/>
      <c r="AU34" s="675"/>
      <c r="AV34" s="675"/>
      <c r="AW34" s="675"/>
      <c r="AX34" s="675"/>
      <c r="AY34" s="675"/>
      <c r="AZ34" s="719"/>
      <c r="BA34" s="719"/>
      <c r="BB34" s="719"/>
      <c r="BC34" s="719"/>
      <c r="BD34" s="719"/>
      <c r="BE34" s="681"/>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15">
      <c r="A35" s="54">
        <v>8</v>
      </c>
      <c r="B35" s="671"/>
      <c r="C35" s="672"/>
      <c r="D35" s="672"/>
      <c r="E35" s="672"/>
      <c r="F35" s="672"/>
      <c r="G35" s="672"/>
      <c r="H35" s="672"/>
      <c r="I35" s="672"/>
      <c r="J35" s="672"/>
      <c r="K35" s="672"/>
      <c r="L35" s="672"/>
      <c r="M35" s="672"/>
      <c r="N35" s="672"/>
      <c r="O35" s="672"/>
      <c r="P35" s="673"/>
      <c r="Q35" s="674"/>
      <c r="R35" s="675"/>
      <c r="S35" s="675"/>
      <c r="T35" s="675"/>
      <c r="U35" s="675"/>
      <c r="V35" s="675"/>
      <c r="W35" s="675"/>
      <c r="X35" s="675"/>
      <c r="Y35" s="675"/>
      <c r="Z35" s="675"/>
      <c r="AA35" s="675"/>
      <c r="AB35" s="675"/>
      <c r="AC35" s="675"/>
      <c r="AD35" s="675"/>
      <c r="AE35" s="676"/>
      <c r="AF35" s="677"/>
      <c r="AG35" s="678"/>
      <c r="AH35" s="678"/>
      <c r="AI35" s="678"/>
      <c r="AJ35" s="679"/>
      <c r="AK35" s="680"/>
      <c r="AL35" s="675"/>
      <c r="AM35" s="675"/>
      <c r="AN35" s="675"/>
      <c r="AO35" s="675"/>
      <c r="AP35" s="675"/>
      <c r="AQ35" s="675"/>
      <c r="AR35" s="675"/>
      <c r="AS35" s="675"/>
      <c r="AT35" s="675"/>
      <c r="AU35" s="675"/>
      <c r="AV35" s="675"/>
      <c r="AW35" s="675"/>
      <c r="AX35" s="675"/>
      <c r="AY35" s="675"/>
      <c r="AZ35" s="719"/>
      <c r="BA35" s="719"/>
      <c r="BB35" s="719"/>
      <c r="BC35" s="719"/>
      <c r="BD35" s="719"/>
      <c r="BE35" s="681"/>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15">
      <c r="A36" s="54">
        <v>9</v>
      </c>
      <c r="B36" s="671"/>
      <c r="C36" s="672"/>
      <c r="D36" s="672"/>
      <c r="E36" s="672"/>
      <c r="F36" s="672"/>
      <c r="G36" s="672"/>
      <c r="H36" s="672"/>
      <c r="I36" s="672"/>
      <c r="J36" s="672"/>
      <c r="K36" s="672"/>
      <c r="L36" s="672"/>
      <c r="M36" s="672"/>
      <c r="N36" s="672"/>
      <c r="O36" s="672"/>
      <c r="P36" s="673"/>
      <c r="Q36" s="674"/>
      <c r="R36" s="675"/>
      <c r="S36" s="675"/>
      <c r="T36" s="675"/>
      <c r="U36" s="675"/>
      <c r="V36" s="675"/>
      <c r="W36" s="675"/>
      <c r="X36" s="675"/>
      <c r="Y36" s="675"/>
      <c r="Z36" s="675"/>
      <c r="AA36" s="675"/>
      <c r="AB36" s="675"/>
      <c r="AC36" s="675"/>
      <c r="AD36" s="675"/>
      <c r="AE36" s="676"/>
      <c r="AF36" s="677"/>
      <c r="AG36" s="678"/>
      <c r="AH36" s="678"/>
      <c r="AI36" s="678"/>
      <c r="AJ36" s="679"/>
      <c r="AK36" s="680"/>
      <c r="AL36" s="675"/>
      <c r="AM36" s="675"/>
      <c r="AN36" s="675"/>
      <c r="AO36" s="675"/>
      <c r="AP36" s="675"/>
      <c r="AQ36" s="675"/>
      <c r="AR36" s="675"/>
      <c r="AS36" s="675"/>
      <c r="AT36" s="675"/>
      <c r="AU36" s="675"/>
      <c r="AV36" s="675"/>
      <c r="AW36" s="675"/>
      <c r="AX36" s="675"/>
      <c r="AY36" s="675"/>
      <c r="AZ36" s="719"/>
      <c r="BA36" s="719"/>
      <c r="BB36" s="719"/>
      <c r="BC36" s="719"/>
      <c r="BD36" s="719"/>
      <c r="BE36" s="681"/>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15">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9"/>
      <c r="BA37" s="719"/>
      <c r="BB37" s="719"/>
      <c r="BC37" s="719"/>
      <c r="BD37" s="719"/>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15">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9"/>
      <c r="BA38" s="719"/>
      <c r="BB38" s="719"/>
      <c r="BC38" s="719"/>
      <c r="BD38" s="719"/>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15">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9"/>
      <c r="BA39" s="719"/>
      <c r="BB39" s="719"/>
      <c r="BC39" s="719"/>
      <c r="BD39" s="719"/>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15">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9"/>
      <c r="BA40" s="719"/>
      <c r="BB40" s="719"/>
      <c r="BC40" s="719"/>
      <c r="BD40" s="719"/>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15">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9"/>
      <c r="BA41" s="719"/>
      <c r="BB41" s="719"/>
      <c r="BC41" s="719"/>
      <c r="BD41" s="719"/>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15">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9"/>
      <c r="BA42" s="719"/>
      <c r="BB42" s="719"/>
      <c r="BC42" s="719"/>
      <c r="BD42" s="719"/>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15">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9"/>
      <c r="BA43" s="719"/>
      <c r="BB43" s="719"/>
      <c r="BC43" s="719"/>
      <c r="BD43" s="719"/>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15">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9"/>
      <c r="BA44" s="719"/>
      <c r="BB44" s="719"/>
      <c r="BC44" s="719"/>
      <c r="BD44" s="719"/>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15">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9"/>
      <c r="BA45" s="719"/>
      <c r="BB45" s="719"/>
      <c r="BC45" s="719"/>
      <c r="BD45" s="719"/>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15">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9"/>
      <c r="BA46" s="719"/>
      <c r="BB46" s="719"/>
      <c r="BC46" s="719"/>
      <c r="BD46" s="719"/>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15">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9"/>
      <c r="BA47" s="719"/>
      <c r="BB47" s="719"/>
      <c r="BC47" s="719"/>
      <c r="BD47" s="719"/>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15">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9"/>
      <c r="BA48" s="719"/>
      <c r="BB48" s="719"/>
      <c r="BC48" s="719"/>
      <c r="BD48" s="719"/>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15">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9"/>
      <c r="BA49" s="719"/>
      <c r="BB49" s="719"/>
      <c r="BC49" s="719"/>
      <c r="BD49" s="719"/>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15">
      <c r="A50" s="52">
        <v>23</v>
      </c>
      <c r="B50" s="671"/>
      <c r="C50" s="672"/>
      <c r="D50" s="672"/>
      <c r="E50" s="672"/>
      <c r="F50" s="672"/>
      <c r="G50" s="672"/>
      <c r="H50" s="672"/>
      <c r="I50" s="672"/>
      <c r="J50" s="672"/>
      <c r="K50" s="672"/>
      <c r="L50" s="672"/>
      <c r="M50" s="672"/>
      <c r="N50" s="672"/>
      <c r="O50" s="672"/>
      <c r="P50" s="673"/>
      <c r="Q50" s="720"/>
      <c r="R50" s="721"/>
      <c r="S50" s="721"/>
      <c r="T50" s="721"/>
      <c r="U50" s="721"/>
      <c r="V50" s="721"/>
      <c r="W50" s="721"/>
      <c r="X50" s="721"/>
      <c r="Y50" s="721"/>
      <c r="Z50" s="721"/>
      <c r="AA50" s="721"/>
      <c r="AB50" s="721"/>
      <c r="AC50" s="721"/>
      <c r="AD50" s="721"/>
      <c r="AE50" s="722"/>
      <c r="AF50" s="677"/>
      <c r="AG50" s="678"/>
      <c r="AH50" s="678"/>
      <c r="AI50" s="678"/>
      <c r="AJ50" s="679"/>
      <c r="AK50" s="723"/>
      <c r="AL50" s="721"/>
      <c r="AM50" s="721"/>
      <c r="AN50" s="721"/>
      <c r="AO50" s="721"/>
      <c r="AP50" s="721"/>
      <c r="AQ50" s="721"/>
      <c r="AR50" s="721"/>
      <c r="AS50" s="721"/>
      <c r="AT50" s="721"/>
      <c r="AU50" s="721"/>
      <c r="AV50" s="721"/>
      <c r="AW50" s="721"/>
      <c r="AX50" s="721"/>
      <c r="AY50" s="721"/>
      <c r="AZ50" s="724"/>
      <c r="BA50" s="724"/>
      <c r="BB50" s="724"/>
      <c r="BC50" s="724"/>
      <c r="BD50" s="724"/>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15">
      <c r="A51" s="52">
        <v>24</v>
      </c>
      <c r="B51" s="671"/>
      <c r="C51" s="672"/>
      <c r="D51" s="672"/>
      <c r="E51" s="672"/>
      <c r="F51" s="672"/>
      <c r="G51" s="672"/>
      <c r="H51" s="672"/>
      <c r="I51" s="672"/>
      <c r="J51" s="672"/>
      <c r="K51" s="672"/>
      <c r="L51" s="672"/>
      <c r="M51" s="672"/>
      <c r="N51" s="672"/>
      <c r="O51" s="672"/>
      <c r="P51" s="673"/>
      <c r="Q51" s="720"/>
      <c r="R51" s="721"/>
      <c r="S51" s="721"/>
      <c r="T51" s="721"/>
      <c r="U51" s="721"/>
      <c r="V51" s="721"/>
      <c r="W51" s="721"/>
      <c r="X51" s="721"/>
      <c r="Y51" s="721"/>
      <c r="Z51" s="721"/>
      <c r="AA51" s="721"/>
      <c r="AB51" s="721"/>
      <c r="AC51" s="721"/>
      <c r="AD51" s="721"/>
      <c r="AE51" s="722"/>
      <c r="AF51" s="677"/>
      <c r="AG51" s="678"/>
      <c r="AH51" s="678"/>
      <c r="AI51" s="678"/>
      <c r="AJ51" s="679"/>
      <c r="AK51" s="723"/>
      <c r="AL51" s="721"/>
      <c r="AM51" s="721"/>
      <c r="AN51" s="721"/>
      <c r="AO51" s="721"/>
      <c r="AP51" s="721"/>
      <c r="AQ51" s="721"/>
      <c r="AR51" s="721"/>
      <c r="AS51" s="721"/>
      <c r="AT51" s="721"/>
      <c r="AU51" s="721"/>
      <c r="AV51" s="721"/>
      <c r="AW51" s="721"/>
      <c r="AX51" s="721"/>
      <c r="AY51" s="721"/>
      <c r="AZ51" s="724"/>
      <c r="BA51" s="724"/>
      <c r="BB51" s="724"/>
      <c r="BC51" s="724"/>
      <c r="BD51" s="724"/>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15">
      <c r="A52" s="52">
        <v>25</v>
      </c>
      <c r="B52" s="671"/>
      <c r="C52" s="672"/>
      <c r="D52" s="672"/>
      <c r="E52" s="672"/>
      <c r="F52" s="672"/>
      <c r="G52" s="672"/>
      <c r="H52" s="672"/>
      <c r="I52" s="672"/>
      <c r="J52" s="672"/>
      <c r="K52" s="672"/>
      <c r="L52" s="672"/>
      <c r="M52" s="672"/>
      <c r="N52" s="672"/>
      <c r="O52" s="672"/>
      <c r="P52" s="673"/>
      <c r="Q52" s="720"/>
      <c r="R52" s="721"/>
      <c r="S52" s="721"/>
      <c r="T52" s="721"/>
      <c r="U52" s="721"/>
      <c r="V52" s="721"/>
      <c r="W52" s="721"/>
      <c r="X52" s="721"/>
      <c r="Y52" s="721"/>
      <c r="Z52" s="721"/>
      <c r="AA52" s="721"/>
      <c r="AB52" s="721"/>
      <c r="AC52" s="721"/>
      <c r="AD52" s="721"/>
      <c r="AE52" s="722"/>
      <c r="AF52" s="677"/>
      <c r="AG52" s="678"/>
      <c r="AH52" s="678"/>
      <c r="AI52" s="678"/>
      <c r="AJ52" s="679"/>
      <c r="AK52" s="723"/>
      <c r="AL52" s="721"/>
      <c r="AM52" s="721"/>
      <c r="AN52" s="721"/>
      <c r="AO52" s="721"/>
      <c r="AP52" s="721"/>
      <c r="AQ52" s="721"/>
      <c r="AR52" s="721"/>
      <c r="AS52" s="721"/>
      <c r="AT52" s="721"/>
      <c r="AU52" s="721"/>
      <c r="AV52" s="721"/>
      <c r="AW52" s="721"/>
      <c r="AX52" s="721"/>
      <c r="AY52" s="721"/>
      <c r="AZ52" s="724"/>
      <c r="BA52" s="724"/>
      <c r="BB52" s="724"/>
      <c r="BC52" s="724"/>
      <c r="BD52" s="724"/>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15">
      <c r="A53" s="52">
        <v>26</v>
      </c>
      <c r="B53" s="671"/>
      <c r="C53" s="672"/>
      <c r="D53" s="672"/>
      <c r="E53" s="672"/>
      <c r="F53" s="672"/>
      <c r="G53" s="672"/>
      <c r="H53" s="672"/>
      <c r="I53" s="672"/>
      <c r="J53" s="672"/>
      <c r="K53" s="672"/>
      <c r="L53" s="672"/>
      <c r="M53" s="672"/>
      <c r="N53" s="672"/>
      <c r="O53" s="672"/>
      <c r="P53" s="673"/>
      <c r="Q53" s="720"/>
      <c r="R53" s="721"/>
      <c r="S53" s="721"/>
      <c r="T53" s="721"/>
      <c r="U53" s="721"/>
      <c r="V53" s="721"/>
      <c r="W53" s="721"/>
      <c r="X53" s="721"/>
      <c r="Y53" s="721"/>
      <c r="Z53" s="721"/>
      <c r="AA53" s="721"/>
      <c r="AB53" s="721"/>
      <c r="AC53" s="721"/>
      <c r="AD53" s="721"/>
      <c r="AE53" s="722"/>
      <c r="AF53" s="677"/>
      <c r="AG53" s="678"/>
      <c r="AH53" s="678"/>
      <c r="AI53" s="678"/>
      <c r="AJ53" s="679"/>
      <c r="AK53" s="723"/>
      <c r="AL53" s="721"/>
      <c r="AM53" s="721"/>
      <c r="AN53" s="721"/>
      <c r="AO53" s="721"/>
      <c r="AP53" s="721"/>
      <c r="AQ53" s="721"/>
      <c r="AR53" s="721"/>
      <c r="AS53" s="721"/>
      <c r="AT53" s="721"/>
      <c r="AU53" s="721"/>
      <c r="AV53" s="721"/>
      <c r="AW53" s="721"/>
      <c r="AX53" s="721"/>
      <c r="AY53" s="721"/>
      <c r="AZ53" s="724"/>
      <c r="BA53" s="724"/>
      <c r="BB53" s="724"/>
      <c r="BC53" s="724"/>
      <c r="BD53" s="724"/>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15">
      <c r="A54" s="52">
        <v>27</v>
      </c>
      <c r="B54" s="671"/>
      <c r="C54" s="672"/>
      <c r="D54" s="672"/>
      <c r="E54" s="672"/>
      <c r="F54" s="672"/>
      <c r="G54" s="672"/>
      <c r="H54" s="672"/>
      <c r="I54" s="672"/>
      <c r="J54" s="672"/>
      <c r="K54" s="672"/>
      <c r="L54" s="672"/>
      <c r="M54" s="672"/>
      <c r="N54" s="672"/>
      <c r="O54" s="672"/>
      <c r="P54" s="673"/>
      <c r="Q54" s="720"/>
      <c r="R54" s="721"/>
      <c r="S54" s="721"/>
      <c r="T54" s="721"/>
      <c r="U54" s="721"/>
      <c r="V54" s="721"/>
      <c r="W54" s="721"/>
      <c r="X54" s="721"/>
      <c r="Y54" s="721"/>
      <c r="Z54" s="721"/>
      <c r="AA54" s="721"/>
      <c r="AB54" s="721"/>
      <c r="AC54" s="721"/>
      <c r="AD54" s="721"/>
      <c r="AE54" s="722"/>
      <c r="AF54" s="677"/>
      <c r="AG54" s="678"/>
      <c r="AH54" s="678"/>
      <c r="AI54" s="678"/>
      <c r="AJ54" s="679"/>
      <c r="AK54" s="723"/>
      <c r="AL54" s="721"/>
      <c r="AM54" s="721"/>
      <c r="AN54" s="721"/>
      <c r="AO54" s="721"/>
      <c r="AP54" s="721"/>
      <c r="AQ54" s="721"/>
      <c r="AR54" s="721"/>
      <c r="AS54" s="721"/>
      <c r="AT54" s="721"/>
      <c r="AU54" s="721"/>
      <c r="AV54" s="721"/>
      <c r="AW54" s="721"/>
      <c r="AX54" s="721"/>
      <c r="AY54" s="721"/>
      <c r="AZ54" s="724"/>
      <c r="BA54" s="724"/>
      <c r="BB54" s="724"/>
      <c r="BC54" s="724"/>
      <c r="BD54" s="724"/>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15">
      <c r="A55" s="52">
        <v>28</v>
      </c>
      <c r="B55" s="671"/>
      <c r="C55" s="672"/>
      <c r="D55" s="672"/>
      <c r="E55" s="672"/>
      <c r="F55" s="672"/>
      <c r="G55" s="672"/>
      <c r="H55" s="672"/>
      <c r="I55" s="672"/>
      <c r="J55" s="672"/>
      <c r="K55" s="672"/>
      <c r="L55" s="672"/>
      <c r="M55" s="672"/>
      <c r="N55" s="672"/>
      <c r="O55" s="672"/>
      <c r="P55" s="673"/>
      <c r="Q55" s="720"/>
      <c r="R55" s="721"/>
      <c r="S55" s="721"/>
      <c r="T55" s="721"/>
      <c r="U55" s="721"/>
      <c r="V55" s="721"/>
      <c r="W55" s="721"/>
      <c r="X55" s="721"/>
      <c r="Y55" s="721"/>
      <c r="Z55" s="721"/>
      <c r="AA55" s="721"/>
      <c r="AB55" s="721"/>
      <c r="AC55" s="721"/>
      <c r="AD55" s="721"/>
      <c r="AE55" s="722"/>
      <c r="AF55" s="677"/>
      <c r="AG55" s="678"/>
      <c r="AH55" s="678"/>
      <c r="AI55" s="678"/>
      <c r="AJ55" s="679"/>
      <c r="AK55" s="723"/>
      <c r="AL55" s="721"/>
      <c r="AM55" s="721"/>
      <c r="AN55" s="721"/>
      <c r="AO55" s="721"/>
      <c r="AP55" s="721"/>
      <c r="AQ55" s="721"/>
      <c r="AR55" s="721"/>
      <c r="AS55" s="721"/>
      <c r="AT55" s="721"/>
      <c r="AU55" s="721"/>
      <c r="AV55" s="721"/>
      <c r="AW55" s="721"/>
      <c r="AX55" s="721"/>
      <c r="AY55" s="721"/>
      <c r="AZ55" s="724"/>
      <c r="BA55" s="724"/>
      <c r="BB55" s="724"/>
      <c r="BC55" s="724"/>
      <c r="BD55" s="724"/>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15">
      <c r="A56" s="52">
        <v>29</v>
      </c>
      <c r="B56" s="671"/>
      <c r="C56" s="672"/>
      <c r="D56" s="672"/>
      <c r="E56" s="672"/>
      <c r="F56" s="672"/>
      <c r="G56" s="672"/>
      <c r="H56" s="672"/>
      <c r="I56" s="672"/>
      <c r="J56" s="672"/>
      <c r="K56" s="672"/>
      <c r="L56" s="672"/>
      <c r="M56" s="672"/>
      <c r="N56" s="672"/>
      <c r="O56" s="672"/>
      <c r="P56" s="673"/>
      <c r="Q56" s="720"/>
      <c r="R56" s="721"/>
      <c r="S56" s="721"/>
      <c r="T56" s="721"/>
      <c r="U56" s="721"/>
      <c r="V56" s="721"/>
      <c r="W56" s="721"/>
      <c r="X56" s="721"/>
      <c r="Y56" s="721"/>
      <c r="Z56" s="721"/>
      <c r="AA56" s="721"/>
      <c r="AB56" s="721"/>
      <c r="AC56" s="721"/>
      <c r="AD56" s="721"/>
      <c r="AE56" s="722"/>
      <c r="AF56" s="677"/>
      <c r="AG56" s="678"/>
      <c r="AH56" s="678"/>
      <c r="AI56" s="678"/>
      <c r="AJ56" s="679"/>
      <c r="AK56" s="723"/>
      <c r="AL56" s="721"/>
      <c r="AM56" s="721"/>
      <c r="AN56" s="721"/>
      <c r="AO56" s="721"/>
      <c r="AP56" s="721"/>
      <c r="AQ56" s="721"/>
      <c r="AR56" s="721"/>
      <c r="AS56" s="721"/>
      <c r="AT56" s="721"/>
      <c r="AU56" s="721"/>
      <c r="AV56" s="721"/>
      <c r="AW56" s="721"/>
      <c r="AX56" s="721"/>
      <c r="AY56" s="721"/>
      <c r="AZ56" s="724"/>
      <c r="BA56" s="724"/>
      <c r="BB56" s="724"/>
      <c r="BC56" s="724"/>
      <c r="BD56" s="724"/>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15">
      <c r="A57" s="52">
        <v>30</v>
      </c>
      <c r="B57" s="671"/>
      <c r="C57" s="672"/>
      <c r="D57" s="672"/>
      <c r="E57" s="672"/>
      <c r="F57" s="672"/>
      <c r="G57" s="672"/>
      <c r="H57" s="672"/>
      <c r="I57" s="672"/>
      <c r="J57" s="672"/>
      <c r="K57" s="672"/>
      <c r="L57" s="672"/>
      <c r="M57" s="672"/>
      <c r="N57" s="672"/>
      <c r="O57" s="672"/>
      <c r="P57" s="673"/>
      <c r="Q57" s="720"/>
      <c r="R57" s="721"/>
      <c r="S57" s="721"/>
      <c r="T57" s="721"/>
      <c r="U57" s="721"/>
      <c r="V57" s="721"/>
      <c r="W57" s="721"/>
      <c r="X57" s="721"/>
      <c r="Y57" s="721"/>
      <c r="Z57" s="721"/>
      <c r="AA57" s="721"/>
      <c r="AB57" s="721"/>
      <c r="AC57" s="721"/>
      <c r="AD57" s="721"/>
      <c r="AE57" s="722"/>
      <c r="AF57" s="677"/>
      <c r="AG57" s="678"/>
      <c r="AH57" s="678"/>
      <c r="AI57" s="678"/>
      <c r="AJ57" s="679"/>
      <c r="AK57" s="723"/>
      <c r="AL57" s="721"/>
      <c r="AM57" s="721"/>
      <c r="AN57" s="721"/>
      <c r="AO57" s="721"/>
      <c r="AP57" s="721"/>
      <c r="AQ57" s="721"/>
      <c r="AR57" s="721"/>
      <c r="AS57" s="721"/>
      <c r="AT57" s="721"/>
      <c r="AU57" s="721"/>
      <c r="AV57" s="721"/>
      <c r="AW57" s="721"/>
      <c r="AX57" s="721"/>
      <c r="AY57" s="721"/>
      <c r="AZ57" s="724"/>
      <c r="BA57" s="724"/>
      <c r="BB57" s="724"/>
      <c r="BC57" s="724"/>
      <c r="BD57" s="724"/>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15">
      <c r="A58" s="52">
        <v>31</v>
      </c>
      <c r="B58" s="671"/>
      <c r="C58" s="672"/>
      <c r="D58" s="672"/>
      <c r="E58" s="672"/>
      <c r="F58" s="672"/>
      <c r="G58" s="672"/>
      <c r="H58" s="672"/>
      <c r="I58" s="672"/>
      <c r="J58" s="672"/>
      <c r="K58" s="672"/>
      <c r="L58" s="672"/>
      <c r="M58" s="672"/>
      <c r="N58" s="672"/>
      <c r="O58" s="672"/>
      <c r="P58" s="673"/>
      <c r="Q58" s="720"/>
      <c r="R58" s="721"/>
      <c r="S58" s="721"/>
      <c r="T58" s="721"/>
      <c r="U58" s="721"/>
      <c r="V58" s="721"/>
      <c r="W58" s="721"/>
      <c r="X58" s="721"/>
      <c r="Y58" s="721"/>
      <c r="Z58" s="721"/>
      <c r="AA58" s="721"/>
      <c r="AB58" s="721"/>
      <c r="AC58" s="721"/>
      <c r="AD58" s="721"/>
      <c r="AE58" s="722"/>
      <c r="AF58" s="677"/>
      <c r="AG58" s="678"/>
      <c r="AH58" s="678"/>
      <c r="AI58" s="678"/>
      <c r="AJ58" s="679"/>
      <c r="AK58" s="723"/>
      <c r="AL58" s="721"/>
      <c r="AM58" s="721"/>
      <c r="AN58" s="721"/>
      <c r="AO58" s="721"/>
      <c r="AP58" s="721"/>
      <c r="AQ58" s="721"/>
      <c r="AR58" s="721"/>
      <c r="AS58" s="721"/>
      <c r="AT58" s="721"/>
      <c r="AU58" s="721"/>
      <c r="AV58" s="721"/>
      <c r="AW58" s="721"/>
      <c r="AX58" s="721"/>
      <c r="AY58" s="721"/>
      <c r="AZ58" s="724"/>
      <c r="BA58" s="724"/>
      <c r="BB58" s="724"/>
      <c r="BC58" s="724"/>
      <c r="BD58" s="724"/>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15">
      <c r="A59" s="52">
        <v>32</v>
      </c>
      <c r="B59" s="671"/>
      <c r="C59" s="672"/>
      <c r="D59" s="672"/>
      <c r="E59" s="672"/>
      <c r="F59" s="672"/>
      <c r="G59" s="672"/>
      <c r="H59" s="672"/>
      <c r="I59" s="672"/>
      <c r="J59" s="672"/>
      <c r="K59" s="672"/>
      <c r="L59" s="672"/>
      <c r="M59" s="672"/>
      <c r="N59" s="672"/>
      <c r="O59" s="672"/>
      <c r="P59" s="673"/>
      <c r="Q59" s="720"/>
      <c r="R59" s="721"/>
      <c r="S59" s="721"/>
      <c r="T59" s="721"/>
      <c r="U59" s="721"/>
      <c r="V59" s="721"/>
      <c r="W59" s="721"/>
      <c r="X59" s="721"/>
      <c r="Y59" s="721"/>
      <c r="Z59" s="721"/>
      <c r="AA59" s="721"/>
      <c r="AB59" s="721"/>
      <c r="AC59" s="721"/>
      <c r="AD59" s="721"/>
      <c r="AE59" s="722"/>
      <c r="AF59" s="677"/>
      <c r="AG59" s="678"/>
      <c r="AH59" s="678"/>
      <c r="AI59" s="678"/>
      <c r="AJ59" s="679"/>
      <c r="AK59" s="723"/>
      <c r="AL59" s="721"/>
      <c r="AM59" s="721"/>
      <c r="AN59" s="721"/>
      <c r="AO59" s="721"/>
      <c r="AP59" s="721"/>
      <c r="AQ59" s="721"/>
      <c r="AR59" s="721"/>
      <c r="AS59" s="721"/>
      <c r="AT59" s="721"/>
      <c r="AU59" s="721"/>
      <c r="AV59" s="721"/>
      <c r="AW59" s="721"/>
      <c r="AX59" s="721"/>
      <c r="AY59" s="721"/>
      <c r="AZ59" s="724"/>
      <c r="BA59" s="724"/>
      <c r="BB59" s="724"/>
      <c r="BC59" s="724"/>
      <c r="BD59" s="724"/>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15">
      <c r="A60" s="52">
        <v>33</v>
      </c>
      <c r="B60" s="671"/>
      <c r="C60" s="672"/>
      <c r="D60" s="672"/>
      <c r="E60" s="672"/>
      <c r="F60" s="672"/>
      <c r="G60" s="672"/>
      <c r="H60" s="672"/>
      <c r="I60" s="672"/>
      <c r="J60" s="672"/>
      <c r="K60" s="672"/>
      <c r="L60" s="672"/>
      <c r="M60" s="672"/>
      <c r="N60" s="672"/>
      <c r="O60" s="672"/>
      <c r="P60" s="673"/>
      <c r="Q60" s="720"/>
      <c r="R60" s="721"/>
      <c r="S60" s="721"/>
      <c r="T60" s="721"/>
      <c r="U60" s="721"/>
      <c r="V60" s="721"/>
      <c r="W60" s="721"/>
      <c r="X60" s="721"/>
      <c r="Y60" s="721"/>
      <c r="Z60" s="721"/>
      <c r="AA60" s="721"/>
      <c r="AB60" s="721"/>
      <c r="AC60" s="721"/>
      <c r="AD60" s="721"/>
      <c r="AE60" s="722"/>
      <c r="AF60" s="677"/>
      <c r="AG60" s="678"/>
      <c r="AH60" s="678"/>
      <c r="AI60" s="678"/>
      <c r="AJ60" s="679"/>
      <c r="AK60" s="723"/>
      <c r="AL60" s="721"/>
      <c r="AM60" s="721"/>
      <c r="AN60" s="721"/>
      <c r="AO60" s="721"/>
      <c r="AP60" s="721"/>
      <c r="AQ60" s="721"/>
      <c r="AR60" s="721"/>
      <c r="AS60" s="721"/>
      <c r="AT60" s="721"/>
      <c r="AU60" s="721"/>
      <c r="AV60" s="721"/>
      <c r="AW60" s="721"/>
      <c r="AX60" s="721"/>
      <c r="AY60" s="721"/>
      <c r="AZ60" s="724"/>
      <c r="BA60" s="724"/>
      <c r="BB60" s="724"/>
      <c r="BC60" s="724"/>
      <c r="BD60" s="724"/>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15">
      <c r="A61" s="52">
        <v>34</v>
      </c>
      <c r="B61" s="671"/>
      <c r="C61" s="672"/>
      <c r="D61" s="672"/>
      <c r="E61" s="672"/>
      <c r="F61" s="672"/>
      <c r="G61" s="672"/>
      <c r="H61" s="672"/>
      <c r="I61" s="672"/>
      <c r="J61" s="672"/>
      <c r="K61" s="672"/>
      <c r="L61" s="672"/>
      <c r="M61" s="672"/>
      <c r="N61" s="672"/>
      <c r="O61" s="672"/>
      <c r="P61" s="673"/>
      <c r="Q61" s="720"/>
      <c r="R61" s="721"/>
      <c r="S61" s="721"/>
      <c r="T61" s="721"/>
      <c r="U61" s="721"/>
      <c r="V61" s="721"/>
      <c r="W61" s="721"/>
      <c r="X61" s="721"/>
      <c r="Y61" s="721"/>
      <c r="Z61" s="721"/>
      <c r="AA61" s="721"/>
      <c r="AB61" s="721"/>
      <c r="AC61" s="721"/>
      <c r="AD61" s="721"/>
      <c r="AE61" s="722"/>
      <c r="AF61" s="677"/>
      <c r="AG61" s="678"/>
      <c r="AH61" s="678"/>
      <c r="AI61" s="678"/>
      <c r="AJ61" s="679"/>
      <c r="AK61" s="723"/>
      <c r="AL61" s="721"/>
      <c r="AM61" s="721"/>
      <c r="AN61" s="721"/>
      <c r="AO61" s="721"/>
      <c r="AP61" s="721"/>
      <c r="AQ61" s="721"/>
      <c r="AR61" s="721"/>
      <c r="AS61" s="721"/>
      <c r="AT61" s="721"/>
      <c r="AU61" s="721"/>
      <c r="AV61" s="721"/>
      <c r="AW61" s="721"/>
      <c r="AX61" s="721"/>
      <c r="AY61" s="721"/>
      <c r="AZ61" s="724"/>
      <c r="BA61" s="724"/>
      <c r="BB61" s="724"/>
      <c r="BC61" s="724"/>
      <c r="BD61" s="724"/>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15">
      <c r="A62" s="52">
        <v>35</v>
      </c>
      <c r="B62" s="671"/>
      <c r="C62" s="672"/>
      <c r="D62" s="672"/>
      <c r="E62" s="672"/>
      <c r="F62" s="672"/>
      <c r="G62" s="672"/>
      <c r="H62" s="672"/>
      <c r="I62" s="672"/>
      <c r="J62" s="672"/>
      <c r="K62" s="672"/>
      <c r="L62" s="672"/>
      <c r="M62" s="672"/>
      <c r="N62" s="672"/>
      <c r="O62" s="672"/>
      <c r="P62" s="673"/>
      <c r="Q62" s="720"/>
      <c r="R62" s="721"/>
      <c r="S62" s="721"/>
      <c r="T62" s="721"/>
      <c r="U62" s="721"/>
      <c r="V62" s="721"/>
      <c r="W62" s="721"/>
      <c r="X62" s="721"/>
      <c r="Y62" s="721"/>
      <c r="Z62" s="721"/>
      <c r="AA62" s="721"/>
      <c r="AB62" s="721"/>
      <c r="AC62" s="721"/>
      <c r="AD62" s="721"/>
      <c r="AE62" s="722"/>
      <c r="AF62" s="677"/>
      <c r="AG62" s="678"/>
      <c r="AH62" s="678"/>
      <c r="AI62" s="678"/>
      <c r="AJ62" s="679"/>
      <c r="AK62" s="723"/>
      <c r="AL62" s="721"/>
      <c r="AM62" s="721"/>
      <c r="AN62" s="721"/>
      <c r="AO62" s="721"/>
      <c r="AP62" s="721"/>
      <c r="AQ62" s="721"/>
      <c r="AR62" s="721"/>
      <c r="AS62" s="721"/>
      <c r="AT62" s="721"/>
      <c r="AU62" s="721"/>
      <c r="AV62" s="721"/>
      <c r="AW62" s="721"/>
      <c r="AX62" s="721"/>
      <c r="AY62" s="721"/>
      <c r="AZ62" s="724"/>
      <c r="BA62" s="724"/>
      <c r="BB62" s="724"/>
      <c r="BC62" s="724"/>
      <c r="BD62" s="724"/>
      <c r="BE62" s="681"/>
      <c r="BF62" s="681"/>
      <c r="BG62" s="681"/>
      <c r="BH62" s="681"/>
      <c r="BI62" s="682"/>
      <c r="BJ62" s="725" t="s">
        <v>462</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15">
      <c r="A63" s="53" t="s">
        <v>243</v>
      </c>
      <c r="B63" s="694" t="s">
        <v>374</v>
      </c>
      <c r="C63" s="695"/>
      <c r="D63" s="695"/>
      <c r="E63" s="695"/>
      <c r="F63" s="695"/>
      <c r="G63" s="695"/>
      <c r="H63" s="695"/>
      <c r="I63" s="695"/>
      <c r="J63" s="695"/>
      <c r="K63" s="695"/>
      <c r="L63" s="695"/>
      <c r="M63" s="695"/>
      <c r="N63" s="695"/>
      <c r="O63" s="695"/>
      <c r="P63" s="696"/>
      <c r="Q63" s="726"/>
      <c r="R63" s="703"/>
      <c r="S63" s="703"/>
      <c r="T63" s="703"/>
      <c r="U63" s="703"/>
      <c r="V63" s="703"/>
      <c r="W63" s="703"/>
      <c r="X63" s="703"/>
      <c r="Y63" s="703"/>
      <c r="Z63" s="703"/>
      <c r="AA63" s="703"/>
      <c r="AB63" s="703"/>
      <c r="AC63" s="703"/>
      <c r="AD63" s="703"/>
      <c r="AE63" s="727"/>
      <c r="AF63" s="700">
        <v>556</v>
      </c>
      <c r="AG63" s="698"/>
      <c r="AH63" s="698"/>
      <c r="AI63" s="698"/>
      <c r="AJ63" s="701"/>
      <c r="AK63" s="702"/>
      <c r="AL63" s="703"/>
      <c r="AM63" s="703"/>
      <c r="AN63" s="703"/>
      <c r="AO63" s="703"/>
      <c r="AP63" s="698">
        <v>3628</v>
      </c>
      <c r="AQ63" s="698"/>
      <c r="AR63" s="698"/>
      <c r="AS63" s="698"/>
      <c r="AT63" s="698"/>
      <c r="AU63" s="698">
        <v>1197</v>
      </c>
      <c r="AV63" s="698"/>
      <c r="AW63" s="698"/>
      <c r="AX63" s="698"/>
      <c r="AY63" s="698"/>
      <c r="AZ63" s="728"/>
      <c r="BA63" s="728"/>
      <c r="BB63" s="728"/>
      <c r="BC63" s="728"/>
      <c r="BD63" s="728"/>
      <c r="BE63" s="704"/>
      <c r="BF63" s="704"/>
      <c r="BG63" s="704"/>
      <c r="BH63" s="704"/>
      <c r="BI63" s="705"/>
      <c r="BJ63" s="706" t="s">
        <v>197</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15">
      <c r="A65" s="56" t="s">
        <v>260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15">
      <c r="A66" s="908" t="s">
        <v>449</v>
      </c>
      <c r="B66" s="909"/>
      <c r="C66" s="909"/>
      <c r="D66" s="909"/>
      <c r="E66" s="909"/>
      <c r="F66" s="909"/>
      <c r="G66" s="909"/>
      <c r="H66" s="909"/>
      <c r="I66" s="909"/>
      <c r="J66" s="909"/>
      <c r="K66" s="909"/>
      <c r="L66" s="909"/>
      <c r="M66" s="909"/>
      <c r="N66" s="909"/>
      <c r="O66" s="909"/>
      <c r="P66" s="910"/>
      <c r="Q66" s="914" t="s">
        <v>455</v>
      </c>
      <c r="R66" s="915"/>
      <c r="S66" s="915"/>
      <c r="T66" s="915"/>
      <c r="U66" s="916"/>
      <c r="V66" s="914" t="s">
        <v>456</v>
      </c>
      <c r="W66" s="915"/>
      <c r="X66" s="915"/>
      <c r="Y66" s="915"/>
      <c r="Z66" s="916"/>
      <c r="AA66" s="914" t="s">
        <v>457</v>
      </c>
      <c r="AB66" s="915"/>
      <c r="AC66" s="915"/>
      <c r="AD66" s="915"/>
      <c r="AE66" s="916"/>
      <c r="AF66" s="936" t="s">
        <v>239</v>
      </c>
      <c r="AG66" s="931"/>
      <c r="AH66" s="931"/>
      <c r="AI66" s="931"/>
      <c r="AJ66" s="937"/>
      <c r="AK66" s="914" t="s">
        <v>387</v>
      </c>
      <c r="AL66" s="909"/>
      <c r="AM66" s="909"/>
      <c r="AN66" s="909"/>
      <c r="AO66" s="910"/>
      <c r="AP66" s="914" t="s">
        <v>355</v>
      </c>
      <c r="AQ66" s="915"/>
      <c r="AR66" s="915"/>
      <c r="AS66" s="915"/>
      <c r="AT66" s="916"/>
      <c r="AU66" s="914" t="s">
        <v>463</v>
      </c>
      <c r="AV66" s="915"/>
      <c r="AW66" s="915"/>
      <c r="AX66" s="915"/>
      <c r="AY66" s="916"/>
      <c r="AZ66" s="914" t="s">
        <v>445</v>
      </c>
      <c r="BA66" s="915"/>
      <c r="BB66" s="915"/>
      <c r="BC66" s="915"/>
      <c r="BD66" s="921"/>
      <c r="BE66" s="55"/>
      <c r="BF66" s="55"/>
      <c r="BG66" s="55"/>
      <c r="BH66" s="55"/>
      <c r="BI66" s="55"/>
      <c r="BJ66" s="55"/>
      <c r="BK66" s="55"/>
      <c r="BL66" s="55"/>
      <c r="BM66" s="55"/>
      <c r="BN66" s="55"/>
      <c r="BO66" s="55"/>
      <c r="BP66" s="55"/>
      <c r="BQ66" s="52">
        <v>60</v>
      </c>
      <c r="BR66" s="73"/>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48"/>
    </row>
    <row r="67" spans="1:131" ht="26.25" customHeight="1" x14ac:dyDescent="0.15">
      <c r="A67" s="911"/>
      <c r="B67" s="912"/>
      <c r="C67" s="912"/>
      <c r="D67" s="912"/>
      <c r="E67" s="912"/>
      <c r="F67" s="912"/>
      <c r="G67" s="912"/>
      <c r="H67" s="912"/>
      <c r="I67" s="912"/>
      <c r="J67" s="912"/>
      <c r="K67" s="912"/>
      <c r="L67" s="912"/>
      <c r="M67" s="912"/>
      <c r="N67" s="912"/>
      <c r="O67" s="912"/>
      <c r="P67" s="913"/>
      <c r="Q67" s="917"/>
      <c r="R67" s="918"/>
      <c r="S67" s="918"/>
      <c r="T67" s="918"/>
      <c r="U67" s="919"/>
      <c r="V67" s="917"/>
      <c r="W67" s="918"/>
      <c r="X67" s="918"/>
      <c r="Y67" s="918"/>
      <c r="Z67" s="919"/>
      <c r="AA67" s="917"/>
      <c r="AB67" s="918"/>
      <c r="AC67" s="918"/>
      <c r="AD67" s="918"/>
      <c r="AE67" s="919"/>
      <c r="AF67" s="938"/>
      <c r="AG67" s="934"/>
      <c r="AH67" s="934"/>
      <c r="AI67" s="934"/>
      <c r="AJ67" s="939"/>
      <c r="AK67" s="940"/>
      <c r="AL67" s="912"/>
      <c r="AM67" s="912"/>
      <c r="AN67" s="912"/>
      <c r="AO67" s="913"/>
      <c r="AP67" s="917"/>
      <c r="AQ67" s="918"/>
      <c r="AR67" s="918"/>
      <c r="AS67" s="918"/>
      <c r="AT67" s="919"/>
      <c r="AU67" s="917"/>
      <c r="AV67" s="918"/>
      <c r="AW67" s="918"/>
      <c r="AX67" s="918"/>
      <c r="AY67" s="919"/>
      <c r="AZ67" s="917"/>
      <c r="BA67" s="918"/>
      <c r="BB67" s="918"/>
      <c r="BC67" s="918"/>
      <c r="BD67" s="923"/>
      <c r="BE67" s="55"/>
      <c r="BF67" s="55"/>
      <c r="BG67" s="55"/>
      <c r="BH67" s="55"/>
      <c r="BI67" s="55"/>
      <c r="BJ67" s="55"/>
      <c r="BK67" s="55"/>
      <c r="BL67" s="55"/>
      <c r="BM67" s="55"/>
      <c r="BN67" s="55"/>
      <c r="BO67" s="55"/>
      <c r="BP67" s="55"/>
      <c r="BQ67" s="52">
        <v>61</v>
      </c>
      <c r="BR67" s="73"/>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48"/>
    </row>
    <row r="68" spans="1:131" ht="26.25" customHeight="1" x14ac:dyDescent="0.15">
      <c r="A68" s="51">
        <v>1</v>
      </c>
      <c r="B68" s="655" t="s">
        <v>529</v>
      </c>
      <c r="C68" s="656"/>
      <c r="D68" s="656"/>
      <c r="E68" s="656"/>
      <c r="F68" s="656"/>
      <c r="G68" s="656"/>
      <c r="H68" s="656"/>
      <c r="I68" s="656"/>
      <c r="J68" s="656"/>
      <c r="K68" s="656"/>
      <c r="L68" s="656"/>
      <c r="M68" s="656"/>
      <c r="N68" s="656"/>
      <c r="O68" s="656"/>
      <c r="P68" s="657"/>
      <c r="Q68" s="658">
        <v>9022</v>
      </c>
      <c r="R68" s="659"/>
      <c r="S68" s="659"/>
      <c r="T68" s="659"/>
      <c r="U68" s="659"/>
      <c r="V68" s="659">
        <v>8620</v>
      </c>
      <c r="W68" s="659"/>
      <c r="X68" s="659"/>
      <c r="Y68" s="659"/>
      <c r="Z68" s="659"/>
      <c r="AA68" s="659">
        <v>402</v>
      </c>
      <c r="AB68" s="659"/>
      <c r="AC68" s="659"/>
      <c r="AD68" s="659"/>
      <c r="AE68" s="659"/>
      <c r="AF68" s="659">
        <v>402</v>
      </c>
      <c r="AG68" s="659"/>
      <c r="AH68" s="659"/>
      <c r="AI68" s="659"/>
      <c r="AJ68" s="659"/>
      <c r="AK68" s="659" t="s">
        <v>197</v>
      </c>
      <c r="AL68" s="659"/>
      <c r="AM68" s="659"/>
      <c r="AN68" s="659"/>
      <c r="AO68" s="659"/>
      <c r="AP68" s="659">
        <v>158</v>
      </c>
      <c r="AQ68" s="659"/>
      <c r="AR68" s="659"/>
      <c r="AS68" s="659"/>
      <c r="AT68" s="659"/>
      <c r="AU68" s="659">
        <v>3</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48"/>
    </row>
    <row r="69" spans="1:131" ht="26.25" customHeight="1" x14ac:dyDescent="0.15">
      <c r="A69" s="52">
        <v>2</v>
      </c>
      <c r="B69" s="671" t="s">
        <v>76</v>
      </c>
      <c r="C69" s="672"/>
      <c r="D69" s="672"/>
      <c r="E69" s="672"/>
      <c r="F69" s="672"/>
      <c r="G69" s="672"/>
      <c r="H69" s="672"/>
      <c r="I69" s="672"/>
      <c r="J69" s="672"/>
      <c r="K69" s="672"/>
      <c r="L69" s="672"/>
      <c r="M69" s="672"/>
      <c r="N69" s="672"/>
      <c r="O69" s="672"/>
      <c r="P69" s="673"/>
      <c r="Q69" s="674">
        <v>4</v>
      </c>
      <c r="R69" s="675"/>
      <c r="S69" s="675"/>
      <c r="T69" s="675"/>
      <c r="U69" s="675"/>
      <c r="V69" s="675">
        <v>3</v>
      </c>
      <c r="W69" s="675"/>
      <c r="X69" s="675"/>
      <c r="Y69" s="675"/>
      <c r="Z69" s="675"/>
      <c r="AA69" s="675">
        <v>1</v>
      </c>
      <c r="AB69" s="675"/>
      <c r="AC69" s="675"/>
      <c r="AD69" s="675"/>
      <c r="AE69" s="675"/>
      <c r="AF69" s="675">
        <v>1</v>
      </c>
      <c r="AG69" s="675"/>
      <c r="AH69" s="675"/>
      <c r="AI69" s="675"/>
      <c r="AJ69" s="675"/>
      <c r="AK69" s="675" t="s">
        <v>197</v>
      </c>
      <c r="AL69" s="675"/>
      <c r="AM69" s="675"/>
      <c r="AN69" s="675"/>
      <c r="AO69" s="675"/>
      <c r="AP69" s="675" t="s">
        <v>197</v>
      </c>
      <c r="AQ69" s="675"/>
      <c r="AR69" s="675"/>
      <c r="AS69" s="675"/>
      <c r="AT69" s="675"/>
      <c r="AU69" s="675" t="s">
        <v>197</v>
      </c>
      <c r="AV69" s="675"/>
      <c r="AW69" s="675"/>
      <c r="AX69" s="675"/>
      <c r="AY69" s="675"/>
      <c r="AZ69" s="681"/>
      <c r="BA69" s="681"/>
      <c r="BB69" s="681"/>
      <c r="BC69" s="681"/>
      <c r="BD69" s="682"/>
      <c r="BE69" s="55"/>
      <c r="BF69" s="55"/>
      <c r="BG69" s="55"/>
      <c r="BH69" s="55"/>
      <c r="BI69" s="55"/>
      <c r="BJ69" s="55"/>
      <c r="BK69" s="55"/>
      <c r="BL69" s="55"/>
      <c r="BM69" s="55"/>
      <c r="BN69" s="55"/>
      <c r="BO69" s="55"/>
      <c r="BP69" s="55"/>
      <c r="BQ69" s="52">
        <v>63</v>
      </c>
      <c r="BR69" s="73"/>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48"/>
    </row>
    <row r="70" spans="1:131" ht="26.25" customHeight="1" x14ac:dyDescent="0.15">
      <c r="A70" s="52">
        <v>3</v>
      </c>
      <c r="B70" s="671" t="s">
        <v>400</v>
      </c>
      <c r="C70" s="672"/>
      <c r="D70" s="672"/>
      <c r="E70" s="672"/>
      <c r="F70" s="672"/>
      <c r="G70" s="672"/>
      <c r="H70" s="672"/>
      <c r="I70" s="672"/>
      <c r="J70" s="672"/>
      <c r="K70" s="672"/>
      <c r="L70" s="672"/>
      <c r="M70" s="672"/>
      <c r="N70" s="672"/>
      <c r="O70" s="672"/>
      <c r="P70" s="673"/>
      <c r="Q70" s="674">
        <v>992</v>
      </c>
      <c r="R70" s="675"/>
      <c r="S70" s="675"/>
      <c r="T70" s="675"/>
      <c r="U70" s="675"/>
      <c r="V70" s="675">
        <v>963</v>
      </c>
      <c r="W70" s="675"/>
      <c r="X70" s="675"/>
      <c r="Y70" s="675"/>
      <c r="Z70" s="675"/>
      <c r="AA70" s="675">
        <v>29</v>
      </c>
      <c r="AB70" s="675"/>
      <c r="AC70" s="675"/>
      <c r="AD70" s="675"/>
      <c r="AE70" s="675"/>
      <c r="AF70" s="675">
        <v>29</v>
      </c>
      <c r="AG70" s="675"/>
      <c r="AH70" s="675"/>
      <c r="AI70" s="675"/>
      <c r="AJ70" s="675"/>
      <c r="AK70" s="675">
        <v>50</v>
      </c>
      <c r="AL70" s="675"/>
      <c r="AM70" s="675"/>
      <c r="AN70" s="675"/>
      <c r="AO70" s="675"/>
      <c r="AP70" s="675" t="s">
        <v>197</v>
      </c>
      <c r="AQ70" s="675"/>
      <c r="AR70" s="675"/>
      <c r="AS70" s="675"/>
      <c r="AT70" s="675"/>
      <c r="AU70" s="675" t="s">
        <v>197</v>
      </c>
      <c r="AV70" s="675"/>
      <c r="AW70" s="675"/>
      <c r="AX70" s="675"/>
      <c r="AY70" s="675"/>
      <c r="AZ70" s="681"/>
      <c r="BA70" s="681"/>
      <c r="BB70" s="681"/>
      <c r="BC70" s="681"/>
      <c r="BD70" s="682"/>
      <c r="BE70" s="55"/>
      <c r="BF70" s="55"/>
      <c r="BG70" s="55"/>
      <c r="BH70" s="55"/>
      <c r="BI70" s="55"/>
      <c r="BJ70" s="55"/>
      <c r="BK70" s="55"/>
      <c r="BL70" s="55"/>
      <c r="BM70" s="55"/>
      <c r="BN70" s="55"/>
      <c r="BO70" s="55"/>
      <c r="BP70" s="55"/>
      <c r="BQ70" s="52">
        <v>64</v>
      </c>
      <c r="BR70" s="73"/>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48"/>
    </row>
    <row r="71" spans="1:131" ht="26.25" customHeight="1" x14ac:dyDescent="0.15">
      <c r="A71" s="52">
        <v>4</v>
      </c>
      <c r="B71" s="671" t="s">
        <v>25</v>
      </c>
      <c r="C71" s="672"/>
      <c r="D71" s="672"/>
      <c r="E71" s="672"/>
      <c r="F71" s="672"/>
      <c r="G71" s="672"/>
      <c r="H71" s="672"/>
      <c r="I71" s="672"/>
      <c r="J71" s="672"/>
      <c r="K71" s="672"/>
      <c r="L71" s="672"/>
      <c r="M71" s="672"/>
      <c r="N71" s="672"/>
      <c r="O71" s="672"/>
      <c r="P71" s="673"/>
      <c r="Q71" s="674">
        <v>249</v>
      </c>
      <c r="R71" s="675"/>
      <c r="S71" s="675"/>
      <c r="T71" s="675"/>
      <c r="U71" s="675"/>
      <c r="V71" s="675">
        <v>194</v>
      </c>
      <c r="W71" s="675"/>
      <c r="X71" s="675"/>
      <c r="Y71" s="675"/>
      <c r="Z71" s="675"/>
      <c r="AA71" s="675">
        <v>55</v>
      </c>
      <c r="AB71" s="675"/>
      <c r="AC71" s="675"/>
      <c r="AD71" s="675"/>
      <c r="AE71" s="675"/>
      <c r="AF71" s="675">
        <v>55</v>
      </c>
      <c r="AG71" s="675"/>
      <c r="AH71" s="675"/>
      <c r="AI71" s="675"/>
      <c r="AJ71" s="675"/>
      <c r="AK71" s="675">
        <v>17</v>
      </c>
      <c r="AL71" s="675"/>
      <c r="AM71" s="675"/>
      <c r="AN71" s="675"/>
      <c r="AO71" s="675"/>
      <c r="AP71" s="675" t="s">
        <v>197</v>
      </c>
      <c r="AQ71" s="675"/>
      <c r="AR71" s="675"/>
      <c r="AS71" s="675"/>
      <c r="AT71" s="675"/>
      <c r="AU71" s="675" t="s">
        <v>197</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48"/>
    </row>
    <row r="72" spans="1:131" ht="26.25" customHeight="1" x14ac:dyDescent="0.15">
      <c r="A72" s="52">
        <v>5</v>
      </c>
      <c r="B72" s="671" t="s">
        <v>293</v>
      </c>
      <c r="C72" s="672"/>
      <c r="D72" s="672"/>
      <c r="E72" s="672"/>
      <c r="F72" s="672"/>
      <c r="G72" s="672"/>
      <c r="H72" s="672"/>
      <c r="I72" s="672"/>
      <c r="J72" s="672"/>
      <c r="K72" s="672"/>
      <c r="L72" s="672"/>
      <c r="M72" s="672"/>
      <c r="N72" s="672"/>
      <c r="O72" s="672"/>
      <c r="P72" s="673"/>
      <c r="Q72" s="674">
        <v>4164</v>
      </c>
      <c r="R72" s="675"/>
      <c r="S72" s="675"/>
      <c r="T72" s="675"/>
      <c r="U72" s="675"/>
      <c r="V72" s="675">
        <v>3933</v>
      </c>
      <c r="W72" s="675"/>
      <c r="X72" s="675"/>
      <c r="Y72" s="675"/>
      <c r="Z72" s="675"/>
      <c r="AA72" s="675">
        <v>231</v>
      </c>
      <c r="AB72" s="675"/>
      <c r="AC72" s="675"/>
      <c r="AD72" s="675"/>
      <c r="AE72" s="675"/>
      <c r="AF72" s="675">
        <v>231</v>
      </c>
      <c r="AG72" s="675"/>
      <c r="AH72" s="675"/>
      <c r="AI72" s="675"/>
      <c r="AJ72" s="675"/>
      <c r="AK72" s="675" t="s">
        <v>197</v>
      </c>
      <c r="AL72" s="675"/>
      <c r="AM72" s="675"/>
      <c r="AN72" s="675"/>
      <c r="AO72" s="675"/>
      <c r="AP72" s="675" t="s">
        <v>197</v>
      </c>
      <c r="AQ72" s="675"/>
      <c r="AR72" s="675"/>
      <c r="AS72" s="675"/>
      <c r="AT72" s="675"/>
      <c r="AU72" s="675" t="s">
        <v>197</v>
      </c>
      <c r="AV72" s="675"/>
      <c r="AW72" s="675"/>
      <c r="AX72" s="675"/>
      <c r="AY72" s="675"/>
      <c r="AZ72" s="681"/>
      <c r="BA72" s="681"/>
      <c r="BB72" s="681"/>
      <c r="BC72" s="681"/>
      <c r="BD72" s="682"/>
      <c r="BE72" s="55"/>
      <c r="BF72" s="55"/>
      <c r="BG72" s="55"/>
      <c r="BH72" s="55"/>
      <c r="BI72" s="55"/>
      <c r="BJ72" s="55"/>
      <c r="BK72" s="55"/>
      <c r="BL72" s="55"/>
      <c r="BM72" s="55"/>
      <c r="BN72" s="55"/>
      <c r="BO72" s="55"/>
      <c r="BP72" s="55"/>
      <c r="BQ72" s="52">
        <v>66</v>
      </c>
      <c r="BR72" s="73"/>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48"/>
    </row>
    <row r="73" spans="1:131" ht="26.25" customHeight="1" x14ac:dyDescent="0.15">
      <c r="A73" s="52">
        <v>6</v>
      </c>
      <c r="B73" s="671" t="s">
        <v>530</v>
      </c>
      <c r="C73" s="672"/>
      <c r="D73" s="672"/>
      <c r="E73" s="672"/>
      <c r="F73" s="672"/>
      <c r="G73" s="672"/>
      <c r="H73" s="672"/>
      <c r="I73" s="672"/>
      <c r="J73" s="672"/>
      <c r="K73" s="672"/>
      <c r="L73" s="672"/>
      <c r="M73" s="672"/>
      <c r="N73" s="672"/>
      <c r="O73" s="672"/>
      <c r="P73" s="673"/>
      <c r="Q73" s="674">
        <v>9878</v>
      </c>
      <c r="R73" s="675"/>
      <c r="S73" s="675"/>
      <c r="T73" s="675"/>
      <c r="U73" s="675"/>
      <c r="V73" s="675">
        <v>9787</v>
      </c>
      <c r="W73" s="675"/>
      <c r="X73" s="675"/>
      <c r="Y73" s="675"/>
      <c r="Z73" s="675"/>
      <c r="AA73" s="675">
        <v>92</v>
      </c>
      <c r="AB73" s="675"/>
      <c r="AC73" s="675"/>
      <c r="AD73" s="675"/>
      <c r="AE73" s="675"/>
      <c r="AF73" s="675">
        <v>92</v>
      </c>
      <c r="AG73" s="675"/>
      <c r="AH73" s="675"/>
      <c r="AI73" s="675"/>
      <c r="AJ73" s="675"/>
      <c r="AK73" s="675">
        <v>5083</v>
      </c>
      <c r="AL73" s="675"/>
      <c r="AM73" s="675"/>
      <c r="AN73" s="675"/>
      <c r="AO73" s="675"/>
      <c r="AP73" s="675" t="s">
        <v>197</v>
      </c>
      <c r="AQ73" s="675"/>
      <c r="AR73" s="675"/>
      <c r="AS73" s="675"/>
      <c r="AT73" s="675"/>
      <c r="AU73" s="675" t="s">
        <v>197</v>
      </c>
      <c r="AV73" s="675"/>
      <c r="AW73" s="675"/>
      <c r="AX73" s="675"/>
      <c r="AY73" s="675"/>
      <c r="AZ73" s="681"/>
      <c r="BA73" s="681"/>
      <c r="BB73" s="681"/>
      <c r="BC73" s="681"/>
      <c r="BD73" s="682"/>
      <c r="BE73" s="55"/>
      <c r="BF73" s="55"/>
      <c r="BG73" s="55"/>
      <c r="BH73" s="55"/>
      <c r="BI73" s="55"/>
      <c r="BJ73" s="55"/>
      <c r="BK73" s="55"/>
      <c r="BL73" s="55"/>
      <c r="BM73" s="55"/>
      <c r="BN73" s="55"/>
      <c r="BO73" s="55"/>
      <c r="BP73" s="55"/>
      <c r="BQ73" s="52">
        <v>67</v>
      </c>
      <c r="BR73" s="73"/>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48"/>
    </row>
    <row r="74" spans="1:131" ht="26.25" customHeight="1" x14ac:dyDescent="0.15">
      <c r="A74" s="52">
        <v>7</v>
      </c>
      <c r="B74" s="671" t="s">
        <v>531</v>
      </c>
      <c r="C74" s="672"/>
      <c r="D74" s="672"/>
      <c r="E74" s="672"/>
      <c r="F74" s="672"/>
      <c r="G74" s="672"/>
      <c r="H74" s="672"/>
      <c r="I74" s="672"/>
      <c r="J74" s="672"/>
      <c r="K74" s="672"/>
      <c r="L74" s="672"/>
      <c r="M74" s="672"/>
      <c r="N74" s="672"/>
      <c r="O74" s="672"/>
      <c r="P74" s="673"/>
      <c r="Q74" s="674">
        <v>1600855</v>
      </c>
      <c r="R74" s="675"/>
      <c r="S74" s="675"/>
      <c r="T74" s="675"/>
      <c r="U74" s="675"/>
      <c r="V74" s="675">
        <v>1567252</v>
      </c>
      <c r="W74" s="675"/>
      <c r="X74" s="675"/>
      <c r="Y74" s="675"/>
      <c r="Z74" s="675"/>
      <c r="AA74" s="675">
        <v>33603</v>
      </c>
      <c r="AB74" s="675"/>
      <c r="AC74" s="675"/>
      <c r="AD74" s="675"/>
      <c r="AE74" s="675"/>
      <c r="AF74" s="675">
        <v>33603</v>
      </c>
      <c r="AG74" s="675"/>
      <c r="AH74" s="675"/>
      <c r="AI74" s="675"/>
      <c r="AJ74" s="675"/>
      <c r="AK74" s="675">
        <v>22693</v>
      </c>
      <c r="AL74" s="675"/>
      <c r="AM74" s="675"/>
      <c r="AN74" s="675"/>
      <c r="AO74" s="675"/>
      <c r="AP74" s="675" t="s">
        <v>197</v>
      </c>
      <c r="AQ74" s="675"/>
      <c r="AR74" s="675"/>
      <c r="AS74" s="675"/>
      <c r="AT74" s="675"/>
      <c r="AU74" s="675" t="s">
        <v>197</v>
      </c>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48"/>
    </row>
    <row r="75" spans="1:131" ht="26.25" customHeight="1" x14ac:dyDescent="0.15">
      <c r="A75" s="52">
        <v>8</v>
      </c>
      <c r="B75" s="671" t="s">
        <v>532</v>
      </c>
      <c r="C75" s="672"/>
      <c r="D75" s="672"/>
      <c r="E75" s="672"/>
      <c r="F75" s="672"/>
      <c r="G75" s="672"/>
      <c r="H75" s="672"/>
      <c r="I75" s="672"/>
      <c r="J75" s="672"/>
      <c r="K75" s="672"/>
      <c r="L75" s="672"/>
      <c r="M75" s="672"/>
      <c r="N75" s="672"/>
      <c r="O75" s="672"/>
      <c r="P75" s="673"/>
      <c r="Q75" s="683">
        <v>2561</v>
      </c>
      <c r="R75" s="678"/>
      <c r="S75" s="678"/>
      <c r="T75" s="678"/>
      <c r="U75" s="680"/>
      <c r="V75" s="676">
        <v>2296</v>
      </c>
      <c r="W75" s="678"/>
      <c r="X75" s="678"/>
      <c r="Y75" s="678"/>
      <c r="Z75" s="680"/>
      <c r="AA75" s="676">
        <v>265</v>
      </c>
      <c r="AB75" s="678"/>
      <c r="AC75" s="678"/>
      <c r="AD75" s="678"/>
      <c r="AE75" s="680"/>
      <c r="AF75" s="676">
        <v>265</v>
      </c>
      <c r="AG75" s="678"/>
      <c r="AH75" s="678"/>
      <c r="AI75" s="678"/>
      <c r="AJ75" s="680"/>
      <c r="AK75" s="676">
        <v>236</v>
      </c>
      <c r="AL75" s="678"/>
      <c r="AM75" s="678"/>
      <c r="AN75" s="678"/>
      <c r="AO75" s="680"/>
      <c r="AP75" s="676">
        <v>638</v>
      </c>
      <c r="AQ75" s="678"/>
      <c r="AR75" s="678"/>
      <c r="AS75" s="678"/>
      <c r="AT75" s="680"/>
      <c r="AU75" s="676">
        <v>103</v>
      </c>
      <c r="AV75" s="678"/>
      <c r="AW75" s="678"/>
      <c r="AX75" s="678"/>
      <c r="AY75" s="680"/>
      <c r="AZ75" s="681"/>
      <c r="BA75" s="681"/>
      <c r="BB75" s="681"/>
      <c r="BC75" s="681"/>
      <c r="BD75" s="682"/>
      <c r="BE75" s="55"/>
      <c r="BF75" s="55"/>
      <c r="BG75" s="55"/>
      <c r="BH75" s="55"/>
      <c r="BI75" s="55"/>
      <c r="BJ75" s="55"/>
      <c r="BK75" s="55"/>
      <c r="BL75" s="55"/>
      <c r="BM75" s="55"/>
      <c r="BN75" s="55"/>
      <c r="BO75" s="55"/>
      <c r="BP75" s="55"/>
      <c r="BQ75" s="52">
        <v>69</v>
      </c>
      <c r="BR75" s="73"/>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48"/>
    </row>
    <row r="76" spans="1:131" ht="26.25" customHeight="1" x14ac:dyDescent="0.15">
      <c r="A76" s="52">
        <v>9</v>
      </c>
      <c r="B76" s="671"/>
      <c r="C76" s="672"/>
      <c r="D76" s="672"/>
      <c r="E76" s="672"/>
      <c r="F76" s="672"/>
      <c r="G76" s="672"/>
      <c r="H76" s="672"/>
      <c r="I76" s="672"/>
      <c r="J76" s="672"/>
      <c r="K76" s="672"/>
      <c r="L76" s="672"/>
      <c r="M76" s="672"/>
      <c r="N76" s="672"/>
      <c r="O76" s="672"/>
      <c r="P76" s="673"/>
      <c r="Q76" s="683"/>
      <c r="R76" s="678"/>
      <c r="S76" s="678"/>
      <c r="T76" s="678"/>
      <c r="U76" s="680"/>
      <c r="V76" s="676"/>
      <c r="W76" s="678"/>
      <c r="X76" s="678"/>
      <c r="Y76" s="678"/>
      <c r="Z76" s="680"/>
      <c r="AA76" s="676"/>
      <c r="AB76" s="678"/>
      <c r="AC76" s="678"/>
      <c r="AD76" s="678"/>
      <c r="AE76" s="680"/>
      <c r="AF76" s="676"/>
      <c r="AG76" s="678"/>
      <c r="AH76" s="678"/>
      <c r="AI76" s="678"/>
      <c r="AJ76" s="680"/>
      <c r="AK76" s="676"/>
      <c r="AL76" s="678"/>
      <c r="AM76" s="678"/>
      <c r="AN76" s="678"/>
      <c r="AO76" s="680"/>
      <c r="AP76" s="676"/>
      <c r="AQ76" s="678"/>
      <c r="AR76" s="678"/>
      <c r="AS76" s="678"/>
      <c r="AT76" s="680"/>
      <c r="AU76" s="676"/>
      <c r="AV76" s="678"/>
      <c r="AW76" s="678"/>
      <c r="AX76" s="678"/>
      <c r="AY76" s="680"/>
      <c r="AZ76" s="681"/>
      <c r="BA76" s="681"/>
      <c r="BB76" s="681"/>
      <c r="BC76" s="681"/>
      <c r="BD76" s="682"/>
      <c r="BE76" s="55"/>
      <c r="BF76" s="55"/>
      <c r="BG76" s="55"/>
      <c r="BH76" s="55"/>
      <c r="BI76" s="55"/>
      <c r="BJ76" s="55"/>
      <c r="BK76" s="55"/>
      <c r="BL76" s="55"/>
      <c r="BM76" s="55"/>
      <c r="BN76" s="55"/>
      <c r="BO76" s="55"/>
      <c r="BP76" s="55"/>
      <c r="BQ76" s="52">
        <v>70</v>
      </c>
      <c r="BR76" s="73"/>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48"/>
    </row>
    <row r="77" spans="1:131" ht="26.25" customHeight="1" x14ac:dyDescent="0.15">
      <c r="A77" s="52">
        <v>10</v>
      </c>
      <c r="B77" s="671"/>
      <c r="C77" s="672"/>
      <c r="D77" s="672"/>
      <c r="E77" s="672"/>
      <c r="F77" s="672"/>
      <c r="G77" s="672"/>
      <c r="H77" s="672"/>
      <c r="I77" s="672"/>
      <c r="J77" s="672"/>
      <c r="K77" s="672"/>
      <c r="L77" s="672"/>
      <c r="M77" s="672"/>
      <c r="N77" s="672"/>
      <c r="O77" s="672"/>
      <c r="P77" s="673"/>
      <c r="Q77" s="683"/>
      <c r="R77" s="678"/>
      <c r="S77" s="678"/>
      <c r="T77" s="678"/>
      <c r="U77" s="680"/>
      <c r="V77" s="676"/>
      <c r="W77" s="678"/>
      <c r="X77" s="678"/>
      <c r="Y77" s="678"/>
      <c r="Z77" s="680"/>
      <c r="AA77" s="676"/>
      <c r="AB77" s="678"/>
      <c r="AC77" s="678"/>
      <c r="AD77" s="678"/>
      <c r="AE77" s="680"/>
      <c r="AF77" s="676"/>
      <c r="AG77" s="678"/>
      <c r="AH77" s="678"/>
      <c r="AI77" s="678"/>
      <c r="AJ77" s="680"/>
      <c r="AK77" s="676"/>
      <c r="AL77" s="678"/>
      <c r="AM77" s="678"/>
      <c r="AN77" s="678"/>
      <c r="AO77" s="680"/>
      <c r="AP77" s="676"/>
      <c r="AQ77" s="678"/>
      <c r="AR77" s="678"/>
      <c r="AS77" s="678"/>
      <c r="AT77" s="680"/>
      <c r="AU77" s="676"/>
      <c r="AV77" s="678"/>
      <c r="AW77" s="678"/>
      <c r="AX77" s="678"/>
      <c r="AY77" s="680"/>
      <c r="AZ77" s="681"/>
      <c r="BA77" s="681"/>
      <c r="BB77" s="681"/>
      <c r="BC77" s="681"/>
      <c r="BD77" s="682"/>
      <c r="BE77" s="55"/>
      <c r="BF77" s="55"/>
      <c r="BG77" s="55"/>
      <c r="BH77" s="55"/>
      <c r="BI77" s="55"/>
      <c r="BJ77" s="55"/>
      <c r="BK77" s="55"/>
      <c r="BL77" s="55"/>
      <c r="BM77" s="55"/>
      <c r="BN77" s="55"/>
      <c r="BO77" s="55"/>
      <c r="BP77" s="55"/>
      <c r="BQ77" s="52">
        <v>71</v>
      </c>
      <c r="BR77" s="73"/>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48"/>
    </row>
    <row r="78" spans="1:131" ht="26.25" customHeight="1" x14ac:dyDescent="0.15">
      <c r="A78" s="52">
        <v>11</v>
      </c>
      <c r="B78" s="671"/>
      <c r="C78" s="672"/>
      <c r="D78" s="672"/>
      <c r="E78" s="672"/>
      <c r="F78" s="672"/>
      <c r="G78" s="672"/>
      <c r="H78" s="672"/>
      <c r="I78" s="672"/>
      <c r="J78" s="672"/>
      <c r="K78" s="672"/>
      <c r="L78" s="672"/>
      <c r="M78" s="672"/>
      <c r="N78" s="672"/>
      <c r="O78" s="672"/>
      <c r="P78" s="673"/>
      <c r="Q78" s="674"/>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48"/>
    </row>
    <row r="79" spans="1:131" ht="26.25" customHeight="1" x14ac:dyDescent="0.15">
      <c r="A79" s="52">
        <v>12</v>
      </c>
      <c r="B79" s="671"/>
      <c r="C79" s="672"/>
      <c r="D79" s="672"/>
      <c r="E79" s="672"/>
      <c r="F79" s="672"/>
      <c r="G79" s="672"/>
      <c r="H79" s="672"/>
      <c r="I79" s="672"/>
      <c r="J79" s="672"/>
      <c r="K79" s="672"/>
      <c r="L79" s="672"/>
      <c r="M79" s="672"/>
      <c r="N79" s="672"/>
      <c r="O79" s="672"/>
      <c r="P79" s="673"/>
      <c r="Q79" s="674"/>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48"/>
    </row>
    <row r="80" spans="1:131" ht="26.25" customHeight="1" x14ac:dyDescent="0.15">
      <c r="A80" s="52">
        <v>13</v>
      </c>
      <c r="B80" s="671"/>
      <c r="C80" s="672"/>
      <c r="D80" s="672"/>
      <c r="E80" s="672"/>
      <c r="F80" s="672"/>
      <c r="G80" s="672"/>
      <c r="H80" s="672"/>
      <c r="I80" s="672"/>
      <c r="J80" s="672"/>
      <c r="K80" s="672"/>
      <c r="L80" s="672"/>
      <c r="M80" s="672"/>
      <c r="N80" s="672"/>
      <c r="O80" s="672"/>
      <c r="P80" s="673"/>
      <c r="Q80" s="674"/>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48"/>
    </row>
    <row r="81" spans="1:131" ht="26.25" customHeight="1" x14ac:dyDescent="0.15">
      <c r="A81" s="52">
        <v>14</v>
      </c>
      <c r="B81" s="671"/>
      <c r="C81" s="672"/>
      <c r="D81" s="672"/>
      <c r="E81" s="672"/>
      <c r="F81" s="672"/>
      <c r="G81" s="672"/>
      <c r="H81" s="672"/>
      <c r="I81" s="672"/>
      <c r="J81" s="672"/>
      <c r="K81" s="672"/>
      <c r="L81" s="672"/>
      <c r="M81" s="672"/>
      <c r="N81" s="672"/>
      <c r="O81" s="672"/>
      <c r="P81" s="673"/>
      <c r="Q81" s="674"/>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48"/>
    </row>
    <row r="82" spans="1:131" ht="26.25" customHeight="1" x14ac:dyDescent="0.15">
      <c r="A82" s="52">
        <v>15</v>
      </c>
      <c r="B82" s="671"/>
      <c r="C82" s="672"/>
      <c r="D82" s="672"/>
      <c r="E82" s="672"/>
      <c r="F82" s="672"/>
      <c r="G82" s="672"/>
      <c r="H82" s="672"/>
      <c r="I82" s="672"/>
      <c r="J82" s="672"/>
      <c r="K82" s="672"/>
      <c r="L82" s="672"/>
      <c r="M82" s="672"/>
      <c r="N82" s="672"/>
      <c r="O82" s="672"/>
      <c r="P82" s="673"/>
      <c r="Q82" s="674"/>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48"/>
    </row>
    <row r="83" spans="1:131" ht="26.25" customHeight="1" x14ac:dyDescent="0.15">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48"/>
    </row>
    <row r="84" spans="1:131" ht="26.25" customHeight="1" x14ac:dyDescent="0.15">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48"/>
    </row>
    <row r="85" spans="1:131" ht="26.25" customHeight="1" x14ac:dyDescent="0.15">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48"/>
    </row>
    <row r="86" spans="1:131" ht="26.25" customHeight="1" x14ac:dyDescent="0.15">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48"/>
    </row>
    <row r="87" spans="1:131" ht="26.25" customHeight="1" x14ac:dyDescent="0.15">
      <c r="A87" s="57">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55"/>
      <c r="BF87" s="55"/>
      <c r="BG87" s="55"/>
      <c r="BH87" s="55"/>
      <c r="BI87" s="55"/>
      <c r="BJ87" s="55"/>
      <c r="BK87" s="55"/>
      <c r="BL87" s="55"/>
      <c r="BM87" s="55"/>
      <c r="BN87" s="55"/>
      <c r="BO87" s="55"/>
      <c r="BP87" s="55"/>
      <c r="BQ87" s="52">
        <v>81</v>
      </c>
      <c r="BR87" s="73"/>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48"/>
    </row>
    <row r="88" spans="1:131" ht="26.25" customHeight="1" x14ac:dyDescent="0.15">
      <c r="A88" s="53" t="s">
        <v>243</v>
      </c>
      <c r="B88" s="694" t="s">
        <v>166</v>
      </c>
      <c r="C88" s="695"/>
      <c r="D88" s="695"/>
      <c r="E88" s="695"/>
      <c r="F88" s="695"/>
      <c r="G88" s="695"/>
      <c r="H88" s="695"/>
      <c r="I88" s="695"/>
      <c r="J88" s="695"/>
      <c r="K88" s="695"/>
      <c r="L88" s="695"/>
      <c r="M88" s="695"/>
      <c r="N88" s="695"/>
      <c r="O88" s="695"/>
      <c r="P88" s="696"/>
      <c r="Q88" s="726"/>
      <c r="R88" s="703"/>
      <c r="S88" s="703"/>
      <c r="T88" s="703"/>
      <c r="U88" s="703"/>
      <c r="V88" s="703"/>
      <c r="W88" s="703"/>
      <c r="X88" s="703"/>
      <c r="Y88" s="703"/>
      <c r="Z88" s="703"/>
      <c r="AA88" s="703"/>
      <c r="AB88" s="703"/>
      <c r="AC88" s="703"/>
      <c r="AD88" s="703"/>
      <c r="AE88" s="703"/>
      <c r="AF88" s="698">
        <v>34678</v>
      </c>
      <c r="AG88" s="698"/>
      <c r="AH88" s="698"/>
      <c r="AI88" s="698"/>
      <c r="AJ88" s="698"/>
      <c r="AK88" s="703"/>
      <c r="AL88" s="703"/>
      <c r="AM88" s="703"/>
      <c r="AN88" s="703"/>
      <c r="AO88" s="703"/>
      <c r="AP88" s="698">
        <v>796</v>
      </c>
      <c r="AQ88" s="698"/>
      <c r="AR88" s="698"/>
      <c r="AS88" s="698"/>
      <c r="AT88" s="698"/>
      <c r="AU88" s="698">
        <v>106</v>
      </c>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243</v>
      </c>
      <c r="BR102" s="694" t="s">
        <v>451</v>
      </c>
      <c r="BS102" s="695"/>
      <c r="BT102" s="695"/>
      <c r="BU102" s="695"/>
      <c r="BV102" s="695"/>
      <c r="BW102" s="695"/>
      <c r="BX102" s="695"/>
      <c r="BY102" s="695"/>
      <c r="BZ102" s="695"/>
      <c r="CA102" s="695"/>
      <c r="CB102" s="695"/>
      <c r="CC102" s="695"/>
      <c r="CD102" s="695"/>
      <c r="CE102" s="695"/>
      <c r="CF102" s="695"/>
      <c r="CG102" s="696"/>
      <c r="CH102" s="743"/>
      <c r="CI102" s="744"/>
      <c r="CJ102" s="744"/>
      <c r="CK102" s="744"/>
      <c r="CL102" s="745"/>
      <c r="CM102" s="743"/>
      <c r="CN102" s="744"/>
      <c r="CO102" s="744"/>
      <c r="CP102" s="744"/>
      <c r="CQ102" s="745"/>
      <c r="CR102" s="746">
        <v>11</v>
      </c>
      <c r="CS102" s="707"/>
      <c r="CT102" s="707"/>
      <c r="CU102" s="707"/>
      <c r="CV102" s="747"/>
      <c r="CW102" s="746" t="s">
        <v>197</v>
      </c>
      <c r="CX102" s="707"/>
      <c r="CY102" s="707"/>
      <c r="CZ102" s="707"/>
      <c r="DA102" s="747"/>
      <c r="DB102" s="746">
        <v>387</v>
      </c>
      <c r="DC102" s="707"/>
      <c r="DD102" s="707"/>
      <c r="DE102" s="707"/>
      <c r="DF102" s="747"/>
      <c r="DG102" s="746" t="s">
        <v>197</v>
      </c>
      <c r="DH102" s="707"/>
      <c r="DI102" s="707"/>
      <c r="DJ102" s="707"/>
      <c r="DK102" s="747"/>
      <c r="DL102" s="746" t="s">
        <v>197</v>
      </c>
      <c r="DM102" s="707"/>
      <c r="DN102" s="707"/>
      <c r="DO102" s="707"/>
      <c r="DP102" s="747"/>
      <c r="DQ102" s="746" t="s">
        <v>197</v>
      </c>
      <c r="DR102" s="707"/>
      <c r="DS102" s="707"/>
      <c r="DT102" s="707"/>
      <c r="DU102" s="747"/>
      <c r="DV102" s="694"/>
      <c r="DW102" s="695"/>
      <c r="DX102" s="695"/>
      <c r="DY102" s="695"/>
      <c r="DZ102" s="74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49" t="s">
        <v>464</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0" t="s">
        <v>465</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1" t="s">
        <v>467</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198</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48" customFormat="1" ht="26.25" customHeight="1" x14ac:dyDescent="0.15">
      <c r="A109" s="754" t="s">
        <v>468</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469</v>
      </c>
      <c r="AB109" s="755"/>
      <c r="AC109" s="755"/>
      <c r="AD109" s="755"/>
      <c r="AE109" s="756"/>
      <c r="AF109" s="757" t="s">
        <v>470</v>
      </c>
      <c r="AG109" s="755"/>
      <c r="AH109" s="755"/>
      <c r="AI109" s="755"/>
      <c r="AJ109" s="756"/>
      <c r="AK109" s="757" t="s">
        <v>389</v>
      </c>
      <c r="AL109" s="755"/>
      <c r="AM109" s="755"/>
      <c r="AN109" s="755"/>
      <c r="AO109" s="756"/>
      <c r="AP109" s="757" t="s">
        <v>471</v>
      </c>
      <c r="AQ109" s="755"/>
      <c r="AR109" s="755"/>
      <c r="AS109" s="755"/>
      <c r="AT109" s="758"/>
      <c r="AU109" s="754" t="s">
        <v>468</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469</v>
      </c>
      <c r="BR109" s="755"/>
      <c r="BS109" s="755"/>
      <c r="BT109" s="755"/>
      <c r="BU109" s="756"/>
      <c r="BV109" s="757" t="s">
        <v>470</v>
      </c>
      <c r="BW109" s="755"/>
      <c r="BX109" s="755"/>
      <c r="BY109" s="755"/>
      <c r="BZ109" s="756"/>
      <c r="CA109" s="757" t="s">
        <v>389</v>
      </c>
      <c r="CB109" s="755"/>
      <c r="CC109" s="755"/>
      <c r="CD109" s="755"/>
      <c r="CE109" s="756"/>
      <c r="CF109" s="759" t="s">
        <v>471</v>
      </c>
      <c r="CG109" s="759"/>
      <c r="CH109" s="759"/>
      <c r="CI109" s="759"/>
      <c r="CJ109" s="759"/>
      <c r="CK109" s="757" t="s">
        <v>100</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469</v>
      </c>
      <c r="DH109" s="755"/>
      <c r="DI109" s="755"/>
      <c r="DJ109" s="755"/>
      <c r="DK109" s="756"/>
      <c r="DL109" s="757" t="s">
        <v>470</v>
      </c>
      <c r="DM109" s="755"/>
      <c r="DN109" s="755"/>
      <c r="DO109" s="755"/>
      <c r="DP109" s="756"/>
      <c r="DQ109" s="757" t="s">
        <v>389</v>
      </c>
      <c r="DR109" s="755"/>
      <c r="DS109" s="755"/>
      <c r="DT109" s="755"/>
      <c r="DU109" s="756"/>
      <c r="DV109" s="757" t="s">
        <v>471</v>
      </c>
      <c r="DW109" s="755"/>
      <c r="DX109" s="755"/>
      <c r="DY109" s="755"/>
      <c r="DZ109" s="758"/>
    </row>
    <row r="110" spans="1:131" s="48" customFormat="1" ht="26.25" customHeight="1" x14ac:dyDescent="0.15">
      <c r="A110" s="760" t="s">
        <v>325</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1690745</v>
      </c>
      <c r="AB110" s="764"/>
      <c r="AC110" s="764"/>
      <c r="AD110" s="764"/>
      <c r="AE110" s="765"/>
      <c r="AF110" s="766">
        <v>1648979</v>
      </c>
      <c r="AG110" s="764"/>
      <c r="AH110" s="764"/>
      <c r="AI110" s="764"/>
      <c r="AJ110" s="765"/>
      <c r="AK110" s="766">
        <v>1555406</v>
      </c>
      <c r="AL110" s="764"/>
      <c r="AM110" s="764"/>
      <c r="AN110" s="764"/>
      <c r="AO110" s="765"/>
      <c r="AP110" s="767">
        <v>9.6</v>
      </c>
      <c r="AQ110" s="768"/>
      <c r="AR110" s="768"/>
      <c r="AS110" s="768"/>
      <c r="AT110" s="769"/>
      <c r="AU110" s="972" t="s">
        <v>123</v>
      </c>
      <c r="AV110" s="973"/>
      <c r="AW110" s="973"/>
      <c r="AX110" s="973"/>
      <c r="AY110" s="973"/>
      <c r="AZ110" s="770" t="s">
        <v>472</v>
      </c>
      <c r="BA110" s="761"/>
      <c r="BB110" s="761"/>
      <c r="BC110" s="761"/>
      <c r="BD110" s="761"/>
      <c r="BE110" s="761"/>
      <c r="BF110" s="761"/>
      <c r="BG110" s="761"/>
      <c r="BH110" s="761"/>
      <c r="BI110" s="761"/>
      <c r="BJ110" s="761"/>
      <c r="BK110" s="761"/>
      <c r="BL110" s="761"/>
      <c r="BM110" s="761"/>
      <c r="BN110" s="761"/>
      <c r="BO110" s="761"/>
      <c r="BP110" s="762"/>
      <c r="BQ110" s="771">
        <v>18426703</v>
      </c>
      <c r="BR110" s="772"/>
      <c r="BS110" s="772"/>
      <c r="BT110" s="772"/>
      <c r="BU110" s="772"/>
      <c r="BV110" s="772">
        <v>17805888</v>
      </c>
      <c r="BW110" s="772"/>
      <c r="BX110" s="772"/>
      <c r="BY110" s="772"/>
      <c r="BZ110" s="772"/>
      <c r="CA110" s="772">
        <v>16770540</v>
      </c>
      <c r="CB110" s="772"/>
      <c r="CC110" s="772"/>
      <c r="CD110" s="772"/>
      <c r="CE110" s="772"/>
      <c r="CF110" s="773">
        <v>103.8</v>
      </c>
      <c r="CG110" s="774"/>
      <c r="CH110" s="774"/>
      <c r="CI110" s="774"/>
      <c r="CJ110" s="774"/>
      <c r="CK110" s="978" t="s">
        <v>384</v>
      </c>
      <c r="CL110" s="979"/>
      <c r="CM110" s="770" t="s">
        <v>64</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771" t="s">
        <v>197</v>
      </c>
      <c r="DH110" s="772"/>
      <c r="DI110" s="772"/>
      <c r="DJ110" s="772"/>
      <c r="DK110" s="772"/>
      <c r="DL110" s="772" t="s">
        <v>197</v>
      </c>
      <c r="DM110" s="772"/>
      <c r="DN110" s="772"/>
      <c r="DO110" s="772"/>
      <c r="DP110" s="772"/>
      <c r="DQ110" s="772" t="s">
        <v>197</v>
      </c>
      <c r="DR110" s="772"/>
      <c r="DS110" s="772"/>
      <c r="DT110" s="772"/>
      <c r="DU110" s="772"/>
      <c r="DV110" s="775" t="s">
        <v>197</v>
      </c>
      <c r="DW110" s="775"/>
      <c r="DX110" s="775"/>
      <c r="DY110" s="775"/>
      <c r="DZ110" s="776"/>
    </row>
    <row r="111" spans="1:131" s="48" customFormat="1" ht="26.25" customHeight="1" x14ac:dyDescent="0.15">
      <c r="A111" s="777" t="s">
        <v>454</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78"/>
      <c r="AA111" s="779" t="s">
        <v>197</v>
      </c>
      <c r="AB111" s="780"/>
      <c r="AC111" s="780"/>
      <c r="AD111" s="780"/>
      <c r="AE111" s="781"/>
      <c r="AF111" s="782" t="s">
        <v>197</v>
      </c>
      <c r="AG111" s="780"/>
      <c r="AH111" s="780"/>
      <c r="AI111" s="780"/>
      <c r="AJ111" s="781"/>
      <c r="AK111" s="782" t="s">
        <v>197</v>
      </c>
      <c r="AL111" s="780"/>
      <c r="AM111" s="780"/>
      <c r="AN111" s="780"/>
      <c r="AO111" s="781"/>
      <c r="AP111" s="783" t="s">
        <v>197</v>
      </c>
      <c r="AQ111" s="784"/>
      <c r="AR111" s="784"/>
      <c r="AS111" s="784"/>
      <c r="AT111" s="785"/>
      <c r="AU111" s="974"/>
      <c r="AV111" s="975"/>
      <c r="AW111" s="975"/>
      <c r="AX111" s="975"/>
      <c r="AY111" s="975"/>
      <c r="AZ111" s="786" t="s">
        <v>473</v>
      </c>
      <c r="BA111" s="787"/>
      <c r="BB111" s="787"/>
      <c r="BC111" s="787"/>
      <c r="BD111" s="787"/>
      <c r="BE111" s="787"/>
      <c r="BF111" s="787"/>
      <c r="BG111" s="787"/>
      <c r="BH111" s="787"/>
      <c r="BI111" s="787"/>
      <c r="BJ111" s="787"/>
      <c r="BK111" s="787"/>
      <c r="BL111" s="787"/>
      <c r="BM111" s="787"/>
      <c r="BN111" s="787"/>
      <c r="BO111" s="787"/>
      <c r="BP111" s="788"/>
      <c r="BQ111" s="789">
        <v>1245</v>
      </c>
      <c r="BR111" s="790"/>
      <c r="BS111" s="790"/>
      <c r="BT111" s="790"/>
      <c r="BU111" s="790"/>
      <c r="BV111" s="790">
        <v>52840</v>
      </c>
      <c r="BW111" s="790"/>
      <c r="BX111" s="790"/>
      <c r="BY111" s="790"/>
      <c r="BZ111" s="790"/>
      <c r="CA111" s="790">
        <v>387350</v>
      </c>
      <c r="CB111" s="790"/>
      <c r="CC111" s="790"/>
      <c r="CD111" s="790"/>
      <c r="CE111" s="790"/>
      <c r="CF111" s="791">
        <v>2.4</v>
      </c>
      <c r="CG111" s="792"/>
      <c r="CH111" s="792"/>
      <c r="CI111" s="792"/>
      <c r="CJ111" s="792"/>
      <c r="CK111" s="980"/>
      <c r="CL111" s="981"/>
      <c r="CM111" s="786" t="s">
        <v>141</v>
      </c>
      <c r="CN111" s="787"/>
      <c r="CO111" s="787"/>
      <c r="CP111" s="787"/>
      <c r="CQ111" s="787"/>
      <c r="CR111" s="787"/>
      <c r="CS111" s="787"/>
      <c r="CT111" s="787"/>
      <c r="CU111" s="787"/>
      <c r="CV111" s="787"/>
      <c r="CW111" s="787"/>
      <c r="CX111" s="787"/>
      <c r="CY111" s="787"/>
      <c r="CZ111" s="787"/>
      <c r="DA111" s="787"/>
      <c r="DB111" s="787"/>
      <c r="DC111" s="787"/>
      <c r="DD111" s="787"/>
      <c r="DE111" s="787"/>
      <c r="DF111" s="788"/>
      <c r="DG111" s="789" t="s">
        <v>197</v>
      </c>
      <c r="DH111" s="790"/>
      <c r="DI111" s="790"/>
      <c r="DJ111" s="790"/>
      <c r="DK111" s="790"/>
      <c r="DL111" s="790" t="s">
        <v>197</v>
      </c>
      <c r="DM111" s="790"/>
      <c r="DN111" s="790"/>
      <c r="DO111" s="790"/>
      <c r="DP111" s="790"/>
      <c r="DQ111" s="790" t="s">
        <v>197</v>
      </c>
      <c r="DR111" s="790"/>
      <c r="DS111" s="790"/>
      <c r="DT111" s="790"/>
      <c r="DU111" s="790"/>
      <c r="DV111" s="793" t="s">
        <v>197</v>
      </c>
      <c r="DW111" s="793"/>
      <c r="DX111" s="793"/>
      <c r="DY111" s="793"/>
      <c r="DZ111" s="794"/>
    </row>
    <row r="112" spans="1:131" s="48" customFormat="1" ht="26.25" customHeight="1" x14ac:dyDescent="0.15">
      <c r="A112" s="941" t="s">
        <v>157</v>
      </c>
      <c r="B112" s="942"/>
      <c r="C112" s="787" t="s">
        <v>475</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197</v>
      </c>
      <c r="AB112" s="780"/>
      <c r="AC112" s="780"/>
      <c r="AD112" s="780"/>
      <c r="AE112" s="781"/>
      <c r="AF112" s="782" t="s">
        <v>197</v>
      </c>
      <c r="AG112" s="780"/>
      <c r="AH112" s="780"/>
      <c r="AI112" s="780"/>
      <c r="AJ112" s="781"/>
      <c r="AK112" s="782" t="s">
        <v>197</v>
      </c>
      <c r="AL112" s="780"/>
      <c r="AM112" s="780"/>
      <c r="AN112" s="780"/>
      <c r="AO112" s="781"/>
      <c r="AP112" s="783" t="s">
        <v>197</v>
      </c>
      <c r="AQ112" s="784"/>
      <c r="AR112" s="784"/>
      <c r="AS112" s="784"/>
      <c r="AT112" s="785"/>
      <c r="AU112" s="974"/>
      <c r="AV112" s="975"/>
      <c r="AW112" s="975"/>
      <c r="AX112" s="975"/>
      <c r="AY112" s="975"/>
      <c r="AZ112" s="786" t="s">
        <v>264</v>
      </c>
      <c r="BA112" s="787"/>
      <c r="BB112" s="787"/>
      <c r="BC112" s="787"/>
      <c r="BD112" s="787"/>
      <c r="BE112" s="787"/>
      <c r="BF112" s="787"/>
      <c r="BG112" s="787"/>
      <c r="BH112" s="787"/>
      <c r="BI112" s="787"/>
      <c r="BJ112" s="787"/>
      <c r="BK112" s="787"/>
      <c r="BL112" s="787"/>
      <c r="BM112" s="787"/>
      <c r="BN112" s="787"/>
      <c r="BO112" s="787"/>
      <c r="BP112" s="788"/>
      <c r="BQ112" s="789">
        <v>1807674</v>
      </c>
      <c r="BR112" s="790"/>
      <c r="BS112" s="790"/>
      <c r="BT112" s="790"/>
      <c r="BU112" s="790"/>
      <c r="BV112" s="790">
        <v>1166026</v>
      </c>
      <c r="BW112" s="790"/>
      <c r="BX112" s="790"/>
      <c r="BY112" s="790"/>
      <c r="BZ112" s="790"/>
      <c r="CA112" s="790">
        <v>1197366</v>
      </c>
      <c r="CB112" s="790"/>
      <c r="CC112" s="790"/>
      <c r="CD112" s="790"/>
      <c r="CE112" s="790"/>
      <c r="CF112" s="791">
        <v>7.4</v>
      </c>
      <c r="CG112" s="792"/>
      <c r="CH112" s="792"/>
      <c r="CI112" s="792"/>
      <c r="CJ112" s="792"/>
      <c r="CK112" s="980"/>
      <c r="CL112" s="981"/>
      <c r="CM112" s="786" t="s">
        <v>395</v>
      </c>
      <c r="CN112" s="787"/>
      <c r="CO112" s="787"/>
      <c r="CP112" s="787"/>
      <c r="CQ112" s="787"/>
      <c r="CR112" s="787"/>
      <c r="CS112" s="787"/>
      <c r="CT112" s="787"/>
      <c r="CU112" s="787"/>
      <c r="CV112" s="787"/>
      <c r="CW112" s="787"/>
      <c r="CX112" s="787"/>
      <c r="CY112" s="787"/>
      <c r="CZ112" s="787"/>
      <c r="DA112" s="787"/>
      <c r="DB112" s="787"/>
      <c r="DC112" s="787"/>
      <c r="DD112" s="787"/>
      <c r="DE112" s="787"/>
      <c r="DF112" s="788"/>
      <c r="DG112" s="789" t="s">
        <v>197</v>
      </c>
      <c r="DH112" s="790"/>
      <c r="DI112" s="790"/>
      <c r="DJ112" s="790"/>
      <c r="DK112" s="790"/>
      <c r="DL112" s="790" t="s">
        <v>197</v>
      </c>
      <c r="DM112" s="790"/>
      <c r="DN112" s="790"/>
      <c r="DO112" s="790"/>
      <c r="DP112" s="790"/>
      <c r="DQ112" s="790" t="s">
        <v>197</v>
      </c>
      <c r="DR112" s="790"/>
      <c r="DS112" s="790"/>
      <c r="DT112" s="790"/>
      <c r="DU112" s="790"/>
      <c r="DV112" s="793" t="s">
        <v>197</v>
      </c>
      <c r="DW112" s="793"/>
      <c r="DX112" s="793"/>
      <c r="DY112" s="793"/>
      <c r="DZ112" s="794"/>
    </row>
    <row r="113" spans="1:130" s="48" customFormat="1" ht="26.25" customHeight="1" x14ac:dyDescent="0.15">
      <c r="A113" s="943"/>
      <c r="B113" s="944"/>
      <c r="C113" s="787" t="s">
        <v>476</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88388</v>
      </c>
      <c r="AB113" s="780"/>
      <c r="AC113" s="780"/>
      <c r="AD113" s="780"/>
      <c r="AE113" s="781"/>
      <c r="AF113" s="782">
        <v>87098</v>
      </c>
      <c r="AG113" s="780"/>
      <c r="AH113" s="780"/>
      <c r="AI113" s="780"/>
      <c r="AJ113" s="781"/>
      <c r="AK113" s="782">
        <v>93304</v>
      </c>
      <c r="AL113" s="780"/>
      <c r="AM113" s="780"/>
      <c r="AN113" s="780"/>
      <c r="AO113" s="781"/>
      <c r="AP113" s="783">
        <v>0.6</v>
      </c>
      <c r="AQ113" s="784"/>
      <c r="AR113" s="784"/>
      <c r="AS113" s="784"/>
      <c r="AT113" s="785"/>
      <c r="AU113" s="974"/>
      <c r="AV113" s="975"/>
      <c r="AW113" s="975"/>
      <c r="AX113" s="975"/>
      <c r="AY113" s="975"/>
      <c r="AZ113" s="786" t="s">
        <v>201</v>
      </c>
      <c r="BA113" s="787"/>
      <c r="BB113" s="787"/>
      <c r="BC113" s="787"/>
      <c r="BD113" s="787"/>
      <c r="BE113" s="787"/>
      <c r="BF113" s="787"/>
      <c r="BG113" s="787"/>
      <c r="BH113" s="787"/>
      <c r="BI113" s="787"/>
      <c r="BJ113" s="787"/>
      <c r="BK113" s="787"/>
      <c r="BL113" s="787"/>
      <c r="BM113" s="787"/>
      <c r="BN113" s="787"/>
      <c r="BO113" s="787"/>
      <c r="BP113" s="788"/>
      <c r="BQ113" s="789">
        <v>133874</v>
      </c>
      <c r="BR113" s="790"/>
      <c r="BS113" s="790"/>
      <c r="BT113" s="790"/>
      <c r="BU113" s="790"/>
      <c r="BV113" s="790">
        <v>120582</v>
      </c>
      <c r="BW113" s="790"/>
      <c r="BX113" s="790"/>
      <c r="BY113" s="790"/>
      <c r="BZ113" s="790"/>
      <c r="CA113" s="790">
        <v>106246</v>
      </c>
      <c r="CB113" s="790"/>
      <c r="CC113" s="790"/>
      <c r="CD113" s="790"/>
      <c r="CE113" s="790"/>
      <c r="CF113" s="791">
        <v>0.7</v>
      </c>
      <c r="CG113" s="792"/>
      <c r="CH113" s="792"/>
      <c r="CI113" s="792"/>
      <c r="CJ113" s="792"/>
      <c r="CK113" s="980"/>
      <c r="CL113" s="981"/>
      <c r="CM113" s="786" t="s">
        <v>406</v>
      </c>
      <c r="CN113" s="787"/>
      <c r="CO113" s="787"/>
      <c r="CP113" s="787"/>
      <c r="CQ113" s="787"/>
      <c r="CR113" s="787"/>
      <c r="CS113" s="787"/>
      <c r="CT113" s="787"/>
      <c r="CU113" s="787"/>
      <c r="CV113" s="787"/>
      <c r="CW113" s="787"/>
      <c r="CX113" s="787"/>
      <c r="CY113" s="787"/>
      <c r="CZ113" s="787"/>
      <c r="DA113" s="787"/>
      <c r="DB113" s="787"/>
      <c r="DC113" s="787"/>
      <c r="DD113" s="787"/>
      <c r="DE113" s="787"/>
      <c r="DF113" s="788"/>
      <c r="DG113" s="779" t="s">
        <v>197</v>
      </c>
      <c r="DH113" s="780"/>
      <c r="DI113" s="780"/>
      <c r="DJ113" s="780"/>
      <c r="DK113" s="781"/>
      <c r="DL113" s="782" t="s">
        <v>197</v>
      </c>
      <c r="DM113" s="780"/>
      <c r="DN113" s="780"/>
      <c r="DO113" s="780"/>
      <c r="DP113" s="781"/>
      <c r="DQ113" s="782" t="s">
        <v>197</v>
      </c>
      <c r="DR113" s="780"/>
      <c r="DS113" s="780"/>
      <c r="DT113" s="780"/>
      <c r="DU113" s="781"/>
      <c r="DV113" s="783" t="s">
        <v>197</v>
      </c>
      <c r="DW113" s="784"/>
      <c r="DX113" s="784"/>
      <c r="DY113" s="784"/>
      <c r="DZ113" s="785"/>
    </row>
    <row r="114" spans="1:130" s="48" customFormat="1" ht="26.25" customHeight="1" x14ac:dyDescent="0.15">
      <c r="A114" s="943"/>
      <c r="B114" s="944"/>
      <c r="C114" s="787" t="s">
        <v>478</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t="s">
        <v>197</v>
      </c>
      <c r="AB114" s="780"/>
      <c r="AC114" s="780"/>
      <c r="AD114" s="780"/>
      <c r="AE114" s="781"/>
      <c r="AF114" s="782" t="s">
        <v>197</v>
      </c>
      <c r="AG114" s="780"/>
      <c r="AH114" s="780"/>
      <c r="AI114" s="780"/>
      <c r="AJ114" s="781"/>
      <c r="AK114" s="782" t="s">
        <v>197</v>
      </c>
      <c r="AL114" s="780"/>
      <c r="AM114" s="780"/>
      <c r="AN114" s="780"/>
      <c r="AO114" s="781"/>
      <c r="AP114" s="783" t="s">
        <v>197</v>
      </c>
      <c r="AQ114" s="784"/>
      <c r="AR114" s="784"/>
      <c r="AS114" s="784"/>
      <c r="AT114" s="785"/>
      <c r="AU114" s="974"/>
      <c r="AV114" s="975"/>
      <c r="AW114" s="975"/>
      <c r="AX114" s="975"/>
      <c r="AY114" s="975"/>
      <c r="AZ114" s="786" t="s">
        <v>479</v>
      </c>
      <c r="BA114" s="787"/>
      <c r="BB114" s="787"/>
      <c r="BC114" s="787"/>
      <c r="BD114" s="787"/>
      <c r="BE114" s="787"/>
      <c r="BF114" s="787"/>
      <c r="BG114" s="787"/>
      <c r="BH114" s="787"/>
      <c r="BI114" s="787"/>
      <c r="BJ114" s="787"/>
      <c r="BK114" s="787"/>
      <c r="BL114" s="787"/>
      <c r="BM114" s="787"/>
      <c r="BN114" s="787"/>
      <c r="BO114" s="787"/>
      <c r="BP114" s="788"/>
      <c r="BQ114" s="789">
        <v>4175904</v>
      </c>
      <c r="BR114" s="790"/>
      <c r="BS114" s="790"/>
      <c r="BT114" s="790"/>
      <c r="BU114" s="790"/>
      <c r="BV114" s="790">
        <v>4102262</v>
      </c>
      <c r="BW114" s="790"/>
      <c r="BX114" s="790"/>
      <c r="BY114" s="790"/>
      <c r="BZ114" s="790"/>
      <c r="CA114" s="790">
        <v>4055747</v>
      </c>
      <c r="CB114" s="790"/>
      <c r="CC114" s="790"/>
      <c r="CD114" s="790"/>
      <c r="CE114" s="790"/>
      <c r="CF114" s="791">
        <v>25.1</v>
      </c>
      <c r="CG114" s="792"/>
      <c r="CH114" s="792"/>
      <c r="CI114" s="792"/>
      <c r="CJ114" s="792"/>
      <c r="CK114" s="980"/>
      <c r="CL114" s="981"/>
      <c r="CM114" s="786" t="s">
        <v>154</v>
      </c>
      <c r="CN114" s="787"/>
      <c r="CO114" s="787"/>
      <c r="CP114" s="787"/>
      <c r="CQ114" s="787"/>
      <c r="CR114" s="787"/>
      <c r="CS114" s="787"/>
      <c r="CT114" s="787"/>
      <c r="CU114" s="787"/>
      <c r="CV114" s="787"/>
      <c r="CW114" s="787"/>
      <c r="CX114" s="787"/>
      <c r="CY114" s="787"/>
      <c r="CZ114" s="787"/>
      <c r="DA114" s="787"/>
      <c r="DB114" s="787"/>
      <c r="DC114" s="787"/>
      <c r="DD114" s="787"/>
      <c r="DE114" s="787"/>
      <c r="DF114" s="788"/>
      <c r="DG114" s="779" t="s">
        <v>197</v>
      </c>
      <c r="DH114" s="780"/>
      <c r="DI114" s="780"/>
      <c r="DJ114" s="780"/>
      <c r="DK114" s="781"/>
      <c r="DL114" s="782" t="s">
        <v>197</v>
      </c>
      <c r="DM114" s="780"/>
      <c r="DN114" s="780"/>
      <c r="DO114" s="780"/>
      <c r="DP114" s="781"/>
      <c r="DQ114" s="782" t="s">
        <v>197</v>
      </c>
      <c r="DR114" s="780"/>
      <c r="DS114" s="780"/>
      <c r="DT114" s="780"/>
      <c r="DU114" s="781"/>
      <c r="DV114" s="783" t="s">
        <v>197</v>
      </c>
      <c r="DW114" s="784"/>
      <c r="DX114" s="784"/>
      <c r="DY114" s="784"/>
      <c r="DZ114" s="785"/>
    </row>
    <row r="115" spans="1:130" s="48" customFormat="1" ht="26.25" customHeight="1" x14ac:dyDescent="0.15">
      <c r="A115" s="943"/>
      <c r="B115" s="944"/>
      <c r="C115" s="787" t="s">
        <v>372</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24322</v>
      </c>
      <c r="AB115" s="780"/>
      <c r="AC115" s="780"/>
      <c r="AD115" s="780"/>
      <c r="AE115" s="781"/>
      <c r="AF115" s="782">
        <v>4621</v>
      </c>
      <c r="AG115" s="780"/>
      <c r="AH115" s="780"/>
      <c r="AI115" s="780"/>
      <c r="AJ115" s="781"/>
      <c r="AK115" s="782">
        <v>3442</v>
      </c>
      <c r="AL115" s="780"/>
      <c r="AM115" s="780"/>
      <c r="AN115" s="780"/>
      <c r="AO115" s="781"/>
      <c r="AP115" s="783">
        <v>0</v>
      </c>
      <c r="AQ115" s="784"/>
      <c r="AR115" s="784"/>
      <c r="AS115" s="784"/>
      <c r="AT115" s="785"/>
      <c r="AU115" s="974"/>
      <c r="AV115" s="975"/>
      <c r="AW115" s="975"/>
      <c r="AX115" s="975"/>
      <c r="AY115" s="975"/>
      <c r="AZ115" s="786" t="s">
        <v>342</v>
      </c>
      <c r="BA115" s="787"/>
      <c r="BB115" s="787"/>
      <c r="BC115" s="787"/>
      <c r="BD115" s="787"/>
      <c r="BE115" s="787"/>
      <c r="BF115" s="787"/>
      <c r="BG115" s="787"/>
      <c r="BH115" s="787"/>
      <c r="BI115" s="787"/>
      <c r="BJ115" s="787"/>
      <c r="BK115" s="787"/>
      <c r="BL115" s="787"/>
      <c r="BM115" s="787"/>
      <c r="BN115" s="787"/>
      <c r="BO115" s="787"/>
      <c r="BP115" s="788"/>
      <c r="BQ115" s="789" t="s">
        <v>197</v>
      </c>
      <c r="BR115" s="790"/>
      <c r="BS115" s="790"/>
      <c r="BT115" s="790"/>
      <c r="BU115" s="790"/>
      <c r="BV115" s="790" t="s">
        <v>197</v>
      </c>
      <c r="BW115" s="790"/>
      <c r="BX115" s="790"/>
      <c r="BY115" s="790"/>
      <c r="BZ115" s="790"/>
      <c r="CA115" s="790" t="s">
        <v>197</v>
      </c>
      <c r="CB115" s="790"/>
      <c r="CC115" s="790"/>
      <c r="CD115" s="790"/>
      <c r="CE115" s="790"/>
      <c r="CF115" s="791" t="s">
        <v>197</v>
      </c>
      <c r="CG115" s="792"/>
      <c r="CH115" s="792"/>
      <c r="CI115" s="792"/>
      <c r="CJ115" s="792"/>
      <c r="CK115" s="980"/>
      <c r="CL115" s="981"/>
      <c r="CM115" s="786" t="s">
        <v>32</v>
      </c>
      <c r="CN115" s="787"/>
      <c r="CO115" s="787"/>
      <c r="CP115" s="787"/>
      <c r="CQ115" s="787"/>
      <c r="CR115" s="787"/>
      <c r="CS115" s="787"/>
      <c r="CT115" s="787"/>
      <c r="CU115" s="787"/>
      <c r="CV115" s="787"/>
      <c r="CW115" s="787"/>
      <c r="CX115" s="787"/>
      <c r="CY115" s="787"/>
      <c r="CZ115" s="787"/>
      <c r="DA115" s="787"/>
      <c r="DB115" s="787"/>
      <c r="DC115" s="787"/>
      <c r="DD115" s="787"/>
      <c r="DE115" s="787"/>
      <c r="DF115" s="788"/>
      <c r="DG115" s="779" t="s">
        <v>197</v>
      </c>
      <c r="DH115" s="780"/>
      <c r="DI115" s="780"/>
      <c r="DJ115" s="780"/>
      <c r="DK115" s="781"/>
      <c r="DL115" s="782">
        <v>52840</v>
      </c>
      <c r="DM115" s="780"/>
      <c r="DN115" s="780"/>
      <c r="DO115" s="780"/>
      <c r="DP115" s="781"/>
      <c r="DQ115" s="782">
        <v>387350</v>
      </c>
      <c r="DR115" s="780"/>
      <c r="DS115" s="780"/>
      <c r="DT115" s="780"/>
      <c r="DU115" s="781"/>
      <c r="DV115" s="783">
        <v>2.4</v>
      </c>
      <c r="DW115" s="784"/>
      <c r="DX115" s="784"/>
      <c r="DY115" s="784"/>
      <c r="DZ115" s="785"/>
    </row>
    <row r="116" spans="1:130" s="48" customFormat="1" ht="26.25" customHeight="1" x14ac:dyDescent="0.15">
      <c r="A116" s="945"/>
      <c r="B116" s="946"/>
      <c r="C116" s="795" t="s">
        <v>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79" t="s">
        <v>197</v>
      </c>
      <c r="AB116" s="780"/>
      <c r="AC116" s="780"/>
      <c r="AD116" s="780"/>
      <c r="AE116" s="781"/>
      <c r="AF116" s="782" t="s">
        <v>197</v>
      </c>
      <c r="AG116" s="780"/>
      <c r="AH116" s="780"/>
      <c r="AI116" s="780"/>
      <c r="AJ116" s="781"/>
      <c r="AK116" s="782" t="s">
        <v>197</v>
      </c>
      <c r="AL116" s="780"/>
      <c r="AM116" s="780"/>
      <c r="AN116" s="780"/>
      <c r="AO116" s="781"/>
      <c r="AP116" s="783" t="s">
        <v>197</v>
      </c>
      <c r="AQ116" s="784"/>
      <c r="AR116" s="784"/>
      <c r="AS116" s="784"/>
      <c r="AT116" s="785"/>
      <c r="AU116" s="974"/>
      <c r="AV116" s="975"/>
      <c r="AW116" s="975"/>
      <c r="AX116" s="975"/>
      <c r="AY116" s="975"/>
      <c r="AZ116" s="797" t="s">
        <v>219</v>
      </c>
      <c r="BA116" s="798"/>
      <c r="BB116" s="798"/>
      <c r="BC116" s="798"/>
      <c r="BD116" s="798"/>
      <c r="BE116" s="798"/>
      <c r="BF116" s="798"/>
      <c r="BG116" s="798"/>
      <c r="BH116" s="798"/>
      <c r="BI116" s="798"/>
      <c r="BJ116" s="798"/>
      <c r="BK116" s="798"/>
      <c r="BL116" s="798"/>
      <c r="BM116" s="798"/>
      <c r="BN116" s="798"/>
      <c r="BO116" s="798"/>
      <c r="BP116" s="799"/>
      <c r="BQ116" s="789" t="s">
        <v>197</v>
      </c>
      <c r="BR116" s="790"/>
      <c r="BS116" s="790"/>
      <c r="BT116" s="790"/>
      <c r="BU116" s="790"/>
      <c r="BV116" s="790" t="s">
        <v>197</v>
      </c>
      <c r="BW116" s="790"/>
      <c r="BX116" s="790"/>
      <c r="BY116" s="790"/>
      <c r="BZ116" s="790"/>
      <c r="CA116" s="790" t="s">
        <v>197</v>
      </c>
      <c r="CB116" s="790"/>
      <c r="CC116" s="790"/>
      <c r="CD116" s="790"/>
      <c r="CE116" s="790"/>
      <c r="CF116" s="791" t="s">
        <v>197</v>
      </c>
      <c r="CG116" s="792"/>
      <c r="CH116" s="792"/>
      <c r="CI116" s="792"/>
      <c r="CJ116" s="792"/>
      <c r="CK116" s="980"/>
      <c r="CL116" s="981"/>
      <c r="CM116" s="786" t="s">
        <v>11</v>
      </c>
      <c r="CN116" s="787"/>
      <c r="CO116" s="787"/>
      <c r="CP116" s="787"/>
      <c r="CQ116" s="787"/>
      <c r="CR116" s="787"/>
      <c r="CS116" s="787"/>
      <c r="CT116" s="787"/>
      <c r="CU116" s="787"/>
      <c r="CV116" s="787"/>
      <c r="CW116" s="787"/>
      <c r="CX116" s="787"/>
      <c r="CY116" s="787"/>
      <c r="CZ116" s="787"/>
      <c r="DA116" s="787"/>
      <c r="DB116" s="787"/>
      <c r="DC116" s="787"/>
      <c r="DD116" s="787"/>
      <c r="DE116" s="787"/>
      <c r="DF116" s="788"/>
      <c r="DG116" s="779">
        <v>1245</v>
      </c>
      <c r="DH116" s="780"/>
      <c r="DI116" s="780"/>
      <c r="DJ116" s="780"/>
      <c r="DK116" s="781"/>
      <c r="DL116" s="782" t="s">
        <v>197</v>
      </c>
      <c r="DM116" s="780"/>
      <c r="DN116" s="780"/>
      <c r="DO116" s="780"/>
      <c r="DP116" s="781"/>
      <c r="DQ116" s="782" t="s">
        <v>197</v>
      </c>
      <c r="DR116" s="780"/>
      <c r="DS116" s="780"/>
      <c r="DT116" s="780"/>
      <c r="DU116" s="781"/>
      <c r="DV116" s="783" t="s">
        <v>197</v>
      </c>
      <c r="DW116" s="784"/>
      <c r="DX116" s="784"/>
      <c r="DY116" s="784"/>
      <c r="DZ116" s="785"/>
    </row>
    <row r="117" spans="1:130" s="48" customFormat="1" ht="26.25" customHeight="1" x14ac:dyDescent="0.15">
      <c r="A117" s="754" t="s">
        <v>269</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0" t="s">
        <v>320</v>
      </c>
      <c r="Z117" s="756"/>
      <c r="AA117" s="801">
        <v>1803455</v>
      </c>
      <c r="AB117" s="802"/>
      <c r="AC117" s="802"/>
      <c r="AD117" s="802"/>
      <c r="AE117" s="803"/>
      <c r="AF117" s="804">
        <v>1740698</v>
      </c>
      <c r="AG117" s="802"/>
      <c r="AH117" s="802"/>
      <c r="AI117" s="802"/>
      <c r="AJ117" s="803"/>
      <c r="AK117" s="804">
        <v>1652152</v>
      </c>
      <c r="AL117" s="802"/>
      <c r="AM117" s="802"/>
      <c r="AN117" s="802"/>
      <c r="AO117" s="803"/>
      <c r="AP117" s="805"/>
      <c r="AQ117" s="806"/>
      <c r="AR117" s="806"/>
      <c r="AS117" s="806"/>
      <c r="AT117" s="807"/>
      <c r="AU117" s="974"/>
      <c r="AV117" s="975"/>
      <c r="AW117" s="975"/>
      <c r="AX117" s="975"/>
      <c r="AY117" s="975"/>
      <c r="AZ117" s="808" t="s">
        <v>359</v>
      </c>
      <c r="BA117" s="809"/>
      <c r="BB117" s="809"/>
      <c r="BC117" s="809"/>
      <c r="BD117" s="809"/>
      <c r="BE117" s="809"/>
      <c r="BF117" s="809"/>
      <c r="BG117" s="809"/>
      <c r="BH117" s="809"/>
      <c r="BI117" s="809"/>
      <c r="BJ117" s="809"/>
      <c r="BK117" s="809"/>
      <c r="BL117" s="809"/>
      <c r="BM117" s="809"/>
      <c r="BN117" s="809"/>
      <c r="BO117" s="809"/>
      <c r="BP117" s="810"/>
      <c r="BQ117" s="789" t="s">
        <v>197</v>
      </c>
      <c r="BR117" s="790"/>
      <c r="BS117" s="790"/>
      <c r="BT117" s="790"/>
      <c r="BU117" s="790"/>
      <c r="BV117" s="790" t="s">
        <v>197</v>
      </c>
      <c r="BW117" s="790"/>
      <c r="BX117" s="790"/>
      <c r="BY117" s="790"/>
      <c r="BZ117" s="790"/>
      <c r="CA117" s="790" t="s">
        <v>197</v>
      </c>
      <c r="CB117" s="790"/>
      <c r="CC117" s="790"/>
      <c r="CD117" s="790"/>
      <c r="CE117" s="790"/>
      <c r="CF117" s="791" t="s">
        <v>197</v>
      </c>
      <c r="CG117" s="792"/>
      <c r="CH117" s="792"/>
      <c r="CI117" s="792"/>
      <c r="CJ117" s="792"/>
      <c r="CK117" s="980"/>
      <c r="CL117" s="981"/>
      <c r="CM117" s="786" t="s">
        <v>335</v>
      </c>
      <c r="CN117" s="787"/>
      <c r="CO117" s="787"/>
      <c r="CP117" s="787"/>
      <c r="CQ117" s="787"/>
      <c r="CR117" s="787"/>
      <c r="CS117" s="787"/>
      <c r="CT117" s="787"/>
      <c r="CU117" s="787"/>
      <c r="CV117" s="787"/>
      <c r="CW117" s="787"/>
      <c r="CX117" s="787"/>
      <c r="CY117" s="787"/>
      <c r="CZ117" s="787"/>
      <c r="DA117" s="787"/>
      <c r="DB117" s="787"/>
      <c r="DC117" s="787"/>
      <c r="DD117" s="787"/>
      <c r="DE117" s="787"/>
      <c r="DF117" s="788"/>
      <c r="DG117" s="779" t="s">
        <v>197</v>
      </c>
      <c r="DH117" s="780"/>
      <c r="DI117" s="780"/>
      <c r="DJ117" s="780"/>
      <c r="DK117" s="781"/>
      <c r="DL117" s="782" t="s">
        <v>197</v>
      </c>
      <c r="DM117" s="780"/>
      <c r="DN117" s="780"/>
      <c r="DO117" s="780"/>
      <c r="DP117" s="781"/>
      <c r="DQ117" s="782" t="s">
        <v>197</v>
      </c>
      <c r="DR117" s="780"/>
      <c r="DS117" s="780"/>
      <c r="DT117" s="780"/>
      <c r="DU117" s="781"/>
      <c r="DV117" s="783" t="s">
        <v>197</v>
      </c>
      <c r="DW117" s="784"/>
      <c r="DX117" s="784"/>
      <c r="DY117" s="784"/>
      <c r="DZ117" s="785"/>
    </row>
    <row r="118" spans="1:130" s="48" customFormat="1" ht="26.25" customHeight="1" x14ac:dyDescent="0.15">
      <c r="A118" s="754" t="s">
        <v>100</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469</v>
      </c>
      <c r="AB118" s="755"/>
      <c r="AC118" s="755"/>
      <c r="AD118" s="755"/>
      <c r="AE118" s="756"/>
      <c r="AF118" s="757" t="s">
        <v>470</v>
      </c>
      <c r="AG118" s="755"/>
      <c r="AH118" s="755"/>
      <c r="AI118" s="755"/>
      <c r="AJ118" s="756"/>
      <c r="AK118" s="757" t="s">
        <v>389</v>
      </c>
      <c r="AL118" s="755"/>
      <c r="AM118" s="755"/>
      <c r="AN118" s="755"/>
      <c r="AO118" s="756"/>
      <c r="AP118" s="757" t="s">
        <v>471</v>
      </c>
      <c r="AQ118" s="755"/>
      <c r="AR118" s="755"/>
      <c r="AS118" s="755"/>
      <c r="AT118" s="758"/>
      <c r="AU118" s="974"/>
      <c r="AV118" s="975"/>
      <c r="AW118" s="975"/>
      <c r="AX118" s="975"/>
      <c r="AY118" s="975"/>
      <c r="AZ118" s="811" t="s">
        <v>480</v>
      </c>
      <c r="BA118" s="795"/>
      <c r="BB118" s="795"/>
      <c r="BC118" s="795"/>
      <c r="BD118" s="795"/>
      <c r="BE118" s="795"/>
      <c r="BF118" s="795"/>
      <c r="BG118" s="795"/>
      <c r="BH118" s="795"/>
      <c r="BI118" s="795"/>
      <c r="BJ118" s="795"/>
      <c r="BK118" s="795"/>
      <c r="BL118" s="795"/>
      <c r="BM118" s="795"/>
      <c r="BN118" s="795"/>
      <c r="BO118" s="795"/>
      <c r="BP118" s="796"/>
      <c r="BQ118" s="812" t="s">
        <v>197</v>
      </c>
      <c r="BR118" s="813"/>
      <c r="BS118" s="813"/>
      <c r="BT118" s="813"/>
      <c r="BU118" s="813"/>
      <c r="BV118" s="813" t="s">
        <v>197</v>
      </c>
      <c r="BW118" s="813"/>
      <c r="BX118" s="813"/>
      <c r="BY118" s="813"/>
      <c r="BZ118" s="813"/>
      <c r="CA118" s="813" t="s">
        <v>197</v>
      </c>
      <c r="CB118" s="813"/>
      <c r="CC118" s="813"/>
      <c r="CD118" s="813"/>
      <c r="CE118" s="813"/>
      <c r="CF118" s="791" t="s">
        <v>197</v>
      </c>
      <c r="CG118" s="792"/>
      <c r="CH118" s="792"/>
      <c r="CI118" s="792"/>
      <c r="CJ118" s="792"/>
      <c r="CK118" s="980"/>
      <c r="CL118" s="981"/>
      <c r="CM118" s="786" t="s">
        <v>481</v>
      </c>
      <c r="CN118" s="787"/>
      <c r="CO118" s="787"/>
      <c r="CP118" s="787"/>
      <c r="CQ118" s="787"/>
      <c r="CR118" s="787"/>
      <c r="CS118" s="787"/>
      <c r="CT118" s="787"/>
      <c r="CU118" s="787"/>
      <c r="CV118" s="787"/>
      <c r="CW118" s="787"/>
      <c r="CX118" s="787"/>
      <c r="CY118" s="787"/>
      <c r="CZ118" s="787"/>
      <c r="DA118" s="787"/>
      <c r="DB118" s="787"/>
      <c r="DC118" s="787"/>
      <c r="DD118" s="787"/>
      <c r="DE118" s="787"/>
      <c r="DF118" s="788"/>
      <c r="DG118" s="779" t="s">
        <v>197</v>
      </c>
      <c r="DH118" s="780"/>
      <c r="DI118" s="780"/>
      <c r="DJ118" s="780"/>
      <c r="DK118" s="781"/>
      <c r="DL118" s="782" t="s">
        <v>197</v>
      </c>
      <c r="DM118" s="780"/>
      <c r="DN118" s="780"/>
      <c r="DO118" s="780"/>
      <c r="DP118" s="781"/>
      <c r="DQ118" s="782" t="s">
        <v>197</v>
      </c>
      <c r="DR118" s="780"/>
      <c r="DS118" s="780"/>
      <c r="DT118" s="780"/>
      <c r="DU118" s="781"/>
      <c r="DV118" s="783" t="s">
        <v>197</v>
      </c>
      <c r="DW118" s="784"/>
      <c r="DX118" s="784"/>
      <c r="DY118" s="784"/>
      <c r="DZ118" s="785"/>
    </row>
    <row r="119" spans="1:130" s="48" customFormat="1" ht="26.25" customHeight="1" x14ac:dyDescent="0.15">
      <c r="A119" s="984" t="s">
        <v>384</v>
      </c>
      <c r="B119" s="979"/>
      <c r="C119" s="770" t="s">
        <v>64</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63" t="s">
        <v>197</v>
      </c>
      <c r="AB119" s="764"/>
      <c r="AC119" s="764"/>
      <c r="AD119" s="764"/>
      <c r="AE119" s="765"/>
      <c r="AF119" s="766" t="s">
        <v>197</v>
      </c>
      <c r="AG119" s="764"/>
      <c r="AH119" s="764"/>
      <c r="AI119" s="764"/>
      <c r="AJ119" s="765"/>
      <c r="AK119" s="766" t="s">
        <v>197</v>
      </c>
      <c r="AL119" s="764"/>
      <c r="AM119" s="764"/>
      <c r="AN119" s="764"/>
      <c r="AO119" s="765"/>
      <c r="AP119" s="767" t="s">
        <v>197</v>
      </c>
      <c r="AQ119" s="768"/>
      <c r="AR119" s="768"/>
      <c r="AS119" s="768"/>
      <c r="AT119" s="769"/>
      <c r="AU119" s="976"/>
      <c r="AV119" s="977"/>
      <c r="AW119" s="977"/>
      <c r="AX119" s="977"/>
      <c r="AY119" s="977"/>
      <c r="AZ119" s="69" t="s">
        <v>269</v>
      </c>
      <c r="BA119" s="69"/>
      <c r="BB119" s="69"/>
      <c r="BC119" s="69"/>
      <c r="BD119" s="69"/>
      <c r="BE119" s="69"/>
      <c r="BF119" s="69"/>
      <c r="BG119" s="69"/>
      <c r="BH119" s="69"/>
      <c r="BI119" s="69"/>
      <c r="BJ119" s="69"/>
      <c r="BK119" s="69"/>
      <c r="BL119" s="69"/>
      <c r="BM119" s="69"/>
      <c r="BN119" s="69"/>
      <c r="BO119" s="800" t="s">
        <v>170</v>
      </c>
      <c r="BP119" s="814"/>
      <c r="BQ119" s="812">
        <v>24545400</v>
      </c>
      <c r="BR119" s="813"/>
      <c r="BS119" s="813"/>
      <c r="BT119" s="813"/>
      <c r="BU119" s="813"/>
      <c r="BV119" s="813">
        <v>23247598</v>
      </c>
      <c r="BW119" s="813"/>
      <c r="BX119" s="813"/>
      <c r="BY119" s="813"/>
      <c r="BZ119" s="813"/>
      <c r="CA119" s="813">
        <v>22517249</v>
      </c>
      <c r="CB119" s="813"/>
      <c r="CC119" s="813"/>
      <c r="CD119" s="813"/>
      <c r="CE119" s="813"/>
      <c r="CF119" s="815"/>
      <c r="CG119" s="816"/>
      <c r="CH119" s="816"/>
      <c r="CI119" s="816"/>
      <c r="CJ119" s="817"/>
      <c r="CK119" s="982"/>
      <c r="CL119" s="983"/>
      <c r="CM119" s="811" t="s">
        <v>482</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818" t="s">
        <v>197</v>
      </c>
      <c r="DH119" s="819"/>
      <c r="DI119" s="819"/>
      <c r="DJ119" s="819"/>
      <c r="DK119" s="820"/>
      <c r="DL119" s="821" t="s">
        <v>197</v>
      </c>
      <c r="DM119" s="819"/>
      <c r="DN119" s="819"/>
      <c r="DO119" s="819"/>
      <c r="DP119" s="820"/>
      <c r="DQ119" s="821" t="s">
        <v>197</v>
      </c>
      <c r="DR119" s="819"/>
      <c r="DS119" s="819"/>
      <c r="DT119" s="819"/>
      <c r="DU119" s="820"/>
      <c r="DV119" s="822" t="s">
        <v>197</v>
      </c>
      <c r="DW119" s="823"/>
      <c r="DX119" s="823"/>
      <c r="DY119" s="823"/>
      <c r="DZ119" s="824"/>
    </row>
    <row r="120" spans="1:130" s="48" customFormat="1" ht="26.25" customHeight="1" x14ac:dyDescent="0.15">
      <c r="A120" s="985"/>
      <c r="B120" s="981"/>
      <c r="C120" s="786" t="s">
        <v>141</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8"/>
      <c r="AA120" s="779" t="s">
        <v>197</v>
      </c>
      <c r="AB120" s="780"/>
      <c r="AC120" s="780"/>
      <c r="AD120" s="780"/>
      <c r="AE120" s="781"/>
      <c r="AF120" s="782" t="s">
        <v>197</v>
      </c>
      <c r="AG120" s="780"/>
      <c r="AH120" s="780"/>
      <c r="AI120" s="780"/>
      <c r="AJ120" s="781"/>
      <c r="AK120" s="782" t="s">
        <v>197</v>
      </c>
      <c r="AL120" s="780"/>
      <c r="AM120" s="780"/>
      <c r="AN120" s="780"/>
      <c r="AO120" s="781"/>
      <c r="AP120" s="783" t="s">
        <v>197</v>
      </c>
      <c r="AQ120" s="784"/>
      <c r="AR120" s="784"/>
      <c r="AS120" s="784"/>
      <c r="AT120" s="785"/>
      <c r="AU120" s="947" t="s">
        <v>474</v>
      </c>
      <c r="AV120" s="948"/>
      <c r="AW120" s="948"/>
      <c r="AX120" s="948"/>
      <c r="AY120" s="949"/>
      <c r="AZ120" s="770" t="s">
        <v>211</v>
      </c>
      <c r="BA120" s="761"/>
      <c r="BB120" s="761"/>
      <c r="BC120" s="761"/>
      <c r="BD120" s="761"/>
      <c r="BE120" s="761"/>
      <c r="BF120" s="761"/>
      <c r="BG120" s="761"/>
      <c r="BH120" s="761"/>
      <c r="BI120" s="761"/>
      <c r="BJ120" s="761"/>
      <c r="BK120" s="761"/>
      <c r="BL120" s="761"/>
      <c r="BM120" s="761"/>
      <c r="BN120" s="761"/>
      <c r="BO120" s="761"/>
      <c r="BP120" s="762"/>
      <c r="BQ120" s="771">
        <v>6045429</v>
      </c>
      <c r="BR120" s="772"/>
      <c r="BS120" s="772"/>
      <c r="BT120" s="772"/>
      <c r="BU120" s="772"/>
      <c r="BV120" s="772">
        <v>7373552</v>
      </c>
      <c r="BW120" s="772"/>
      <c r="BX120" s="772"/>
      <c r="BY120" s="772"/>
      <c r="BZ120" s="772"/>
      <c r="CA120" s="772">
        <v>7855193</v>
      </c>
      <c r="CB120" s="772"/>
      <c r="CC120" s="772"/>
      <c r="CD120" s="772"/>
      <c r="CE120" s="772"/>
      <c r="CF120" s="773">
        <v>48.6</v>
      </c>
      <c r="CG120" s="774"/>
      <c r="CH120" s="774"/>
      <c r="CI120" s="774"/>
      <c r="CJ120" s="774"/>
      <c r="CK120" s="955" t="s">
        <v>265</v>
      </c>
      <c r="CL120" s="956"/>
      <c r="CM120" s="956"/>
      <c r="CN120" s="956"/>
      <c r="CO120" s="957"/>
      <c r="CP120" s="825" t="s">
        <v>348</v>
      </c>
      <c r="CQ120" s="826"/>
      <c r="CR120" s="826"/>
      <c r="CS120" s="826"/>
      <c r="CT120" s="826"/>
      <c r="CU120" s="826"/>
      <c r="CV120" s="826"/>
      <c r="CW120" s="826"/>
      <c r="CX120" s="826"/>
      <c r="CY120" s="826"/>
      <c r="CZ120" s="826"/>
      <c r="DA120" s="826"/>
      <c r="DB120" s="826"/>
      <c r="DC120" s="826"/>
      <c r="DD120" s="826"/>
      <c r="DE120" s="826"/>
      <c r="DF120" s="827"/>
      <c r="DG120" s="771">
        <v>1807674</v>
      </c>
      <c r="DH120" s="772"/>
      <c r="DI120" s="772"/>
      <c r="DJ120" s="772"/>
      <c r="DK120" s="772"/>
      <c r="DL120" s="772">
        <v>1166026</v>
      </c>
      <c r="DM120" s="772"/>
      <c r="DN120" s="772"/>
      <c r="DO120" s="772"/>
      <c r="DP120" s="772"/>
      <c r="DQ120" s="772">
        <v>1197366</v>
      </c>
      <c r="DR120" s="772"/>
      <c r="DS120" s="772"/>
      <c r="DT120" s="772"/>
      <c r="DU120" s="772"/>
      <c r="DV120" s="775">
        <v>7.4</v>
      </c>
      <c r="DW120" s="775"/>
      <c r="DX120" s="775"/>
      <c r="DY120" s="775"/>
      <c r="DZ120" s="776"/>
    </row>
    <row r="121" spans="1:130" s="48" customFormat="1" ht="26.25" customHeight="1" x14ac:dyDescent="0.15">
      <c r="A121" s="985"/>
      <c r="B121" s="981"/>
      <c r="C121" s="808" t="s">
        <v>139</v>
      </c>
      <c r="D121" s="809"/>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10"/>
      <c r="AA121" s="779" t="s">
        <v>197</v>
      </c>
      <c r="AB121" s="780"/>
      <c r="AC121" s="780"/>
      <c r="AD121" s="780"/>
      <c r="AE121" s="781"/>
      <c r="AF121" s="782" t="s">
        <v>197</v>
      </c>
      <c r="AG121" s="780"/>
      <c r="AH121" s="780"/>
      <c r="AI121" s="780"/>
      <c r="AJ121" s="781"/>
      <c r="AK121" s="782" t="s">
        <v>197</v>
      </c>
      <c r="AL121" s="780"/>
      <c r="AM121" s="780"/>
      <c r="AN121" s="780"/>
      <c r="AO121" s="781"/>
      <c r="AP121" s="783" t="s">
        <v>197</v>
      </c>
      <c r="AQ121" s="784"/>
      <c r="AR121" s="784"/>
      <c r="AS121" s="784"/>
      <c r="AT121" s="785"/>
      <c r="AU121" s="950"/>
      <c r="AV121" s="951"/>
      <c r="AW121" s="951"/>
      <c r="AX121" s="951"/>
      <c r="AY121" s="952"/>
      <c r="AZ121" s="786" t="s">
        <v>388</v>
      </c>
      <c r="BA121" s="787"/>
      <c r="BB121" s="787"/>
      <c r="BC121" s="787"/>
      <c r="BD121" s="787"/>
      <c r="BE121" s="787"/>
      <c r="BF121" s="787"/>
      <c r="BG121" s="787"/>
      <c r="BH121" s="787"/>
      <c r="BI121" s="787"/>
      <c r="BJ121" s="787"/>
      <c r="BK121" s="787"/>
      <c r="BL121" s="787"/>
      <c r="BM121" s="787"/>
      <c r="BN121" s="787"/>
      <c r="BO121" s="787"/>
      <c r="BP121" s="788"/>
      <c r="BQ121" s="789">
        <v>2364206</v>
      </c>
      <c r="BR121" s="790"/>
      <c r="BS121" s="790"/>
      <c r="BT121" s="790"/>
      <c r="BU121" s="790"/>
      <c r="BV121" s="790">
        <v>1762717</v>
      </c>
      <c r="BW121" s="790"/>
      <c r="BX121" s="790"/>
      <c r="BY121" s="790"/>
      <c r="BZ121" s="790"/>
      <c r="CA121" s="790">
        <v>2203543</v>
      </c>
      <c r="CB121" s="790"/>
      <c r="CC121" s="790"/>
      <c r="CD121" s="790"/>
      <c r="CE121" s="790"/>
      <c r="CF121" s="791">
        <v>13.6</v>
      </c>
      <c r="CG121" s="792"/>
      <c r="CH121" s="792"/>
      <c r="CI121" s="792"/>
      <c r="CJ121" s="792"/>
      <c r="CK121" s="958"/>
      <c r="CL121" s="959"/>
      <c r="CM121" s="959"/>
      <c r="CN121" s="959"/>
      <c r="CO121" s="960"/>
      <c r="CP121" s="828" t="s">
        <v>27</v>
      </c>
      <c r="CQ121" s="829"/>
      <c r="CR121" s="829"/>
      <c r="CS121" s="829"/>
      <c r="CT121" s="829"/>
      <c r="CU121" s="829"/>
      <c r="CV121" s="829"/>
      <c r="CW121" s="829"/>
      <c r="CX121" s="829"/>
      <c r="CY121" s="829"/>
      <c r="CZ121" s="829"/>
      <c r="DA121" s="829"/>
      <c r="DB121" s="829"/>
      <c r="DC121" s="829"/>
      <c r="DD121" s="829"/>
      <c r="DE121" s="829"/>
      <c r="DF121" s="830"/>
      <c r="DG121" s="789" t="s">
        <v>197</v>
      </c>
      <c r="DH121" s="790"/>
      <c r="DI121" s="790"/>
      <c r="DJ121" s="790"/>
      <c r="DK121" s="790"/>
      <c r="DL121" s="790" t="s">
        <v>197</v>
      </c>
      <c r="DM121" s="790"/>
      <c r="DN121" s="790"/>
      <c r="DO121" s="790"/>
      <c r="DP121" s="790"/>
      <c r="DQ121" s="790" t="s">
        <v>197</v>
      </c>
      <c r="DR121" s="790"/>
      <c r="DS121" s="790"/>
      <c r="DT121" s="790"/>
      <c r="DU121" s="790"/>
      <c r="DV121" s="793" t="s">
        <v>197</v>
      </c>
      <c r="DW121" s="793"/>
      <c r="DX121" s="793"/>
      <c r="DY121" s="793"/>
      <c r="DZ121" s="794"/>
    </row>
    <row r="122" spans="1:130" s="48" customFormat="1" ht="26.25" customHeight="1" x14ac:dyDescent="0.15">
      <c r="A122" s="985"/>
      <c r="B122" s="981"/>
      <c r="C122" s="786" t="s">
        <v>154</v>
      </c>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8"/>
      <c r="AA122" s="779" t="s">
        <v>197</v>
      </c>
      <c r="AB122" s="780"/>
      <c r="AC122" s="780"/>
      <c r="AD122" s="780"/>
      <c r="AE122" s="781"/>
      <c r="AF122" s="782" t="s">
        <v>197</v>
      </c>
      <c r="AG122" s="780"/>
      <c r="AH122" s="780"/>
      <c r="AI122" s="780"/>
      <c r="AJ122" s="781"/>
      <c r="AK122" s="782" t="s">
        <v>197</v>
      </c>
      <c r="AL122" s="780"/>
      <c r="AM122" s="780"/>
      <c r="AN122" s="780"/>
      <c r="AO122" s="781"/>
      <c r="AP122" s="783" t="s">
        <v>197</v>
      </c>
      <c r="AQ122" s="784"/>
      <c r="AR122" s="784"/>
      <c r="AS122" s="784"/>
      <c r="AT122" s="785"/>
      <c r="AU122" s="950"/>
      <c r="AV122" s="951"/>
      <c r="AW122" s="951"/>
      <c r="AX122" s="951"/>
      <c r="AY122" s="952"/>
      <c r="AZ122" s="811" t="s">
        <v>484</v>
      </c>
      <c r="BA122" s="795"/>
      <c r="BB122" s="795"/>
      <c r="BC122" s="795"/>
      <c r="BD122" s="795"/>
      <c r="BE122" s="795"/>
      <c r="BF122" s="795"/>
      <c r="BG122" s="795"/>
      <c r="BH122" s="795"/>
      <c r="BI122" s="795"/>
      <c r="BJ122" s="795"/>
      <c r="BK122" s="795"/>
      <c r="BL122" s="795"/>
      <c r="BM122" s="795"/>
      <c r="BN122" s="795"/>
      <c r="BO122" s="795"/>
      <c r="BP122" s="796"/>
      <c r="BQ122" s="812">
        <v>16862196</v>
      </c>
      <c r="BR122" s="813"/>
      <c r="BS122" s="813"/>
      <c r="BT122" s="813"/>
      <c r="BU122" s="813"/>
      <c r="BV122" s="813">
        <v>16286153</v>
      </c>
      <c r="BW122" s="813"/>
      <c r="BX122" s="813"/>
      <c r="BY122" s="813"/>
      <c r="BZ122" s="813"/>
      <c r="CA122" s="813">
        <v>15089868</v>
      </c>
      <c r="CB122" s="813"/>
      <c r="CC122" s="813"/>
      <c r="CD122" s="813"/>
      <c r="CE122" s="813"/>
      <c r="CF122" s="831">
        <v>93.4</v>
      </c>
      <c r="CG122" s="832"/>
      <c r="CH122" s="832"/>
      <c r="CI122" s="832"/>
      <c r="CJ122" s="832"/>
      <c r="CK122" s="958"/>
      <c r="CL122" s="959"/>
      <c r="CM122" s="959"/>
      <c r="CN122" s="959"/>
      <c r="CO122" s="960"/>
      <c r="CP122" s="828" t="s">
        <v>221</v>
      </c>
      <c r="CQ122" s="829"/>
      <c r="CR122" s="829"/>
      <c r="CS122" s="829"/>
      <c r="CT122" s="829"/>
      <c r="CU122" s="829"/>
      <c r="CV122" s="829"/>
      <c r="CW122" s="829"/>
      <c r="CX122" s="829"/>
      <c r="CY122" s="829"/>
      <c r="CZ122" s="829"/>
      <c r="DA122" s="829"/>
      <c r="DB122" s="829"/>
      <c r="DC122" s="829"/>
      <c r="DD122" s="829"/>
      <c r="DE122" s="829"/>
      <c r="DF122" s="830"/>
      <c r="DG122" s="789" t="s">
        <v>197</v>
      </c>
      <c r="DH122" s="790"/>
      <c r="DI122" s="790"/>
      <c r="DJ122" s="790"/>
      <c r="DK122" s="790"/>
      <c r="DL122" s="790" t="s">
        <v>197</v>
      </c>
      <c r="DM122" s="790"/>
      <c r="DN122" s="790"/>
      <c r="DO122" s="790"/>
      <c r="DP122" s="790"/>
      <c r="DQ122" s="790" t="s">
        <v>197</v>
      </c>
      <c r="DR122" s="790"/>
      <c r="DS122" s="790"/>
      <c r="DT122" s="790"/>
      <c r="DU122" s="790"/>
      <c r="DV122" s="793" t="s">
        <v>197</v>
      </c>
      <c r="DW122" s="793"/>
      <c r="DX122" s="793"/>
      <c r="DY122" s="793"/>
      <c r="DZ122" s="794"/>
    </row>
    <row r="123" spans="1:130" s="48" customFormat="1" ht="26.25" customHeight="1" x14ac:dyDescent="0.15">
      <c r="A123" s="985"/>
      <c r="B123" s="981"/>
      <c r="C123" s="786" t="s">
        <v>11</v>
      </c>
      <c r="D123" s="787"/>
      <c r="E123" s="787"/>
      <c r="F123" s="787"/>
      <c r="G123" s="787"/>
      <c r="H123" s="787"/>
      <c r="I123" s="787"/>
      <c r="J123" s="787"/>
      <c r="K123" s="787"/>
      <c r="L123" s="787"/>
      <c r="M123" s="787"/>
      <c r="N123" s="787"/>
      <c r="O123" s="787"/>
      <c r="P123" s="787"/>
      <c r="Q123" s="787"/>
      <c r="R123" s="787"/>
      <c r="S123" s="787"/>
      <c r="T123" s="787"/>
      <c r="U123" s="787"/>
      <c r="V123" s="787"/>
      <c r="W123" s="787"/>
      <c r="X123" s="787"/>
      <c r="Y123" s="787"/>
      <c r="Z123" s="788"/>
      <c r="AA123" s="779">
        <v>21245</v>
      </c>
      <c r="AB123" s="780"/>
      <c r="AC123" s="780"/>
      <c r="AD123" s="780"/>
      <c r="AE123" s="781"/>
      <c r="AF123" s="782">
        <v>1245</v>
      </c>
      <c r="AG123" s="780"/>
      <c r="AH123" s="780"/>
      <c r="AI123" s="780"/>
      <c r="AJ123" s="781"/>
      <c r="AK123" s="782" t="s">
        <v>197</v>
      </c>
      <c r="AL123" s="780"/>
      <c r="AM123" s="780"/>
      <c r="AN123" s="780"/>
      <c r="AO123" s="781"/>
      <c r="AP123" s="783" t="s">
        <v>197</v>
      </c>
      <c r="AQ123" s="784"/>
      <c r="AR123" s="784"/>
      <c r="AS123" s="784"/>
      <c r="AT123" s="785"/>
      <c r="AU123" s="953"/>
      <c r="AV123" s="954"/>
      <c r="AW123" s="954"/>
      <c r="AX123" s="954"/>
      <c r="AY123" s="954"/>
      <c r="AZ123" s="69" t="s">
        <v>269</v>
      </c>
      <c r="BA123" s="69"/>
      <c r="BB123" s="69"/>
      <c r="BC123" s="69"/>
      <c r="BD123" s="69"/>
      <c r="BE123" s="69"/>
      <c r="BF123" s="69"/>
      <c r="BG123" s="69"/>
      <c r="BH123" s="69"/>
      <c r="BI123" s="69"/>
      <c r="BJ123" s="69"/>
      <c r="BK123" s="69"/>
      <c r="BL123" s="69"/>
      <c r="BM123" s="69"/>
      <c r="BN123" s="69"/>
      <c r="BO123" s="800" t="s">
        <v>217</v>
      </c>
      <c r="BP123" s="814"/>
      <c r="BQ123" s="833">
        <v>25271831</v>
      </c>
      <c r="BR123" s="834"/>
      <c r="BS123" s="834"/>
      <c r="BT123" s="834"/>
      <c r="BU123" s="834"/>
      <c r="BV123" s="834">
        <v>25422422</v>
      </c>
      <c r="BW123" s="834"/>
      <c r="BX123" s="834"/>
      <c r="BY123" s="834"/>
      <c r="BZ123" s="834"/>
      <c r="CA123" s="834">
        <v>25148604</v>
      </c>
      <c r="CB123" s="834"/>
      <c r="CC123" s="834"/>
      <c r="CD123" s="834"/>
      <c r="CE123" s="834"/>
      <c r="CF123" s="815"/>
      <c r="CG123" s="816"/>
      <c r="CH123" s="816"/>
      <c r="CI123" s="816"/>
      <c r="CJ123" s="817"/>
      <c r="CK123" s="958"/>
      <c r="CL123" s="959"/>
      <c r="CM123" s="959"/>
      <c r="CN123" s="959"/>
      <c r="CO123" s="960"/>
      <c r="CP123" s="828" t="s">
        <v>460</v>
      </c>
      <c r="CQ123" s="829"/>
      <c r="CR123" s="829"/>
      <c r="CS123" s="829"/>
      <c r="CT123" s="829"/>
      <c r="CU123" s="829"/>
      <c r="CV123" s="829"/>
      <c r="CW123" s="829"/>
      <c r="CX123" s="829"/>
      <c r="CY123" s="829"/>
      <c r="CZ123" s="829"/>
      <c r="DA123" s="829"/>
      <c r="DB123" s="829"/>
      <c r="DC123" s="829"/>
      <c r="DD123" s="829"/>
      <c r="DE123" s="829"/>
      <c r="DF123" s="830"/>
      <c r="DG123" s="779" t="s">
        <v>197</v>
      </c>
      <c r="DH123" s="780"/>
      <c r="DI123" s="780"/>
      <c r="DJ123" s="780"/>
      <c r="DK123" s="781"/>
      <c r="DL123" s="782" t="s">
        <v>197</v>
      </c>
      <c r="DM123" s="780"/>
      <c r="DN123" s="780"/>
      <c r="DO123" s="780"/>
      <c r="DP123" s="781"/>
      <c r="DQ123" s="782" t="s">
        <v>197</v>
      </c>
      <c r="DR123" s="780"/>
      <c r="DS123" s="780"/>
      <c r="DT123" s="780"/>
      <c r="DU123" s="781"/>
      <c r="DV123" s="783" t="s">
        <v>197</v>
      </c>
      <c r="DW123" s="784"/>
      <c r="DX123" s="784"/>
      <c r="DY123" s="784"/>
      <c r="DZ123" s="785"/>
    </row>
    <row r="124" spans="1:130" s="48" customFormat="1" ht="26.25" customHeight="1" x14ac:dyDescent="0.15">
      <c r="A124" s="985"/>
      <c r="B124" s="981"/>
      <c r="C124" s="786" t="s">
        <v>335</v>
      </c>
      <c r="D124" s="787"/>
      <c r="E124" s="787"/>
      <c r="F124" s="787"/>
      <c r="G124" s="787"/>
      <c r="H124" s="787"/>
      <c r="I124" s="787"/>
      <c r="J124" s="787"/>
      <c r="K124" s="787"/>
      <c r="L124" s="787"/>
      <c r="M124" s="787"/>
      <c r="N124" s="787"/>
      <c r="O124" s="787"/>
      <c r="P124" s="787"/>
      <c r="Q124" s="787"/>
      <c r="R124" s="787"/>
      <c r="S124" s="787"/>
      <c r="T124" s="787"/>
      <c r="U124" s="787"/>
      <c r="V124" s="787"/>
      <c r="W124" s="787"/>
      <c r="X124" s="787"/>
      <c r="Y124" s="787"/>
      <c r="Z124" s="788"/>
      <c r="AA124" s="779" t="s">
        <v>197</v>
      </c>
      <c r="AB124" s="780"/>
      <c r="AC124" s="780"/>
      <c r="AD124" s="780"/>
      <c r="AE124" s="781"/>
      <c r="AF124" s="782" t="s">
        <v>197</v>
      </c>
      <c r="AG124" s="780"/>
      <c r="AH124" s="780"/>
      <c r="AI124" s="780"/>
      <c r="AJ124" s="781"/>
      <c r="AK124" s="782" t="s">
        <v>197</v>
      </c>
      <c r="AL124" s="780"/>
      <c r="AM124" s="780"/>
      <c r="AN124" s="780"/>
      <c r="AO124" s="781"/>
      <c r="AP124" s="783" t="s">
        <v>197</v>
      </c>
      <c r="AQ124" s="784"/>
      <c r="AR124" s="784"/>
      <c r="AS124" s="784"/>
      <c r="AT124" s="785"/>
      <c r="AU124" s="835" t="s">
        <v>485</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t="s">
        <v>197</v>
      </c>
      <c r="BR124" s="839"/>
      <c r="BS124" s="839"/>
      <c r="BT124" s="839"/>
      <c r="BU124" s="839"/>
      <c r="BV124" s="839" t="s">
        <v>197</v>
      </c>
      <c r="BW124" s="839"/>
      <c r="BX124" s="839"/>
      <c r="BY124" s="839"/>
      <c r="BZ124" s="839"/>
      <c r="CA124" s="839" t="s">
        <v>197</v>
      </c>
      <c r="CB124" s="839"/>
      <c r="CC124" s="839"/>
      <c r="CD124" s="839"/>
      <c r="CE124" s="839"/>
      <c r="CF124" s="840"/>
      <c r="CG124" s="841"/>
      <c r="CH124" s="841"/>
      <c r="CI124" s="841"/>
      <c r="CJ124" s="842"/>
      <c r="CK124" s="961"/>
      <c r="CL124" s="961"/>
      <c r="CM124" s="961"/>
      <c r="CN124" s="961"/>
      <c r="CO124" s="962"/>
      <c r="CP124" s="828" t="s">
        <v>486</v>
      </c>
      <c r="CQ124" s="829"/>
      <c r="CR124" s="829"/>
      <c r="CS124" s="829"/>
      <c r="CT124" s="829"/>
      <c r="CU124" s="829"/>
      <c r="CV124" s="829"/>
      <c r="CW124" s="829"/>
      <c r="CX124" s="829"/>
      <c r="CY124" s="829"/>
      <c r="CZ124" s="829"/>
      <c r="DA124" s="829"/>
      <c r="DB124" s="829"/>
      <c r="DC124" s="829"/>
      <c r="DD124" s="829"/>
      <c r="DE124" s="829"/>
      <c r="DF124" s="830"/>
      <c r="DG124" s="818" t="s">
        <v>197</v>
      </c>
      <c r="DH124" s="819"/>
      <c r="DI124" s="819"/>
      <c r="DJ124" s="819"/>
      <c r="DK124" s="820"/>
      <c r="DL124" s="821" t="s">
        <v>197</v>
      </c>
      <c r="DM124" s="819"/>
      <c r="DN124" s="819"/>
      <c r="DO124" s="819"/>
      <c r="DP124" s="820"/>
      <c r="DQ124" s="821" t="s">
        <v>197</v>
      </c>
      <c r="DR124" s="819"/>
      <c r="DS124" s="819"/>
      <c r="DT124" s="819"/>
      <c r="DU124" s="820"/>
      <c r="DV124" s="822" t="s">
        <v>197</v>
      </c>
      <c r="DW124" s="823"/>
      <c r="DX124" s="823"/>
      <c r="DY124" s="823"/>
      <c r="DZ124" s="824"/>
    </row>
    <row r="125" spans="1:130" s="48" customFormat="1" ht="26.25" customHeight="1" x14ac:dyDescent="0.15">
      <c r="A125" s="985"/>
      <c r="B125" s="981"/>
      <c r="C125" s="786" t="s">
        <v>481</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8"/>
      <c r="AA125" s="779" t="s">
        <v>197</v>
      </c>
      <c r="AB125" s="780"/>
      <c r="AC125" s="780"/>
      <c r="AD125" s="780"/>
      <c r="AE125" s="781"/>
      <c r="AF125" s="782" t="s">
        <v>197</v>
      </c>
      <c r="AG125" s="780"/>
      <c r="AH125" s="780"/>
      <c r="AI125" s="780"/>
      <c r="AJ125" s="781"/>
      <c r="AK125" s="782" t="s">
        <v>197</v>
      </c>
      <c r="AL125" s="780"/>
      <c r="AM125" s="780"/>
      <c r="AN125" s="780"/>
      <c r="AO125" s="781"/>
      <c r="AP125" s="783" t="s">
        <v>197</v>
      </c>
      <c r="AQ125" s="784"/>
      <c r="AR125" s="784"/>
      <c r="AS125" s="784"/>
      <c r="AT125" s="78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3" t="s">
        <v>489</v>
      </c>
      <c r="CL125" s="956"/>
      <c r="CM125" s="956"/>
      <c r="CN125" s="956"/>
      <c r="CO125" s="957"/>
      <c r="CP125" s="770" t="s">
        <v>143</v>
      </c>
      <c r="CQ125" s="761"/>
      <c r="CR125" s="761"/>
      <c r="CS125" s="761"/>
      <c r="CT125" s="761"/>
      <c r="CU125" s="761"/>
      <c r="CV125" s="761"/>
      <c r="CW125" s="761"/>
      <c r="CX125" s="761"/>
      <c r="CY125" s="761"/>
      <c r="CZ125" s="761"/>
      <c r="DA125" s="761"/>
      <c r="DB125" s="761"/>
      <c r="DC125" s="761"/>
      <c r="DD125" s="761"/>
      <c r="DE125" s="761"/>
      <c r="DF125" s="762"/>
      <c r="DG125" s="771" t="s">
        <v>197</v>
      </c>
      <c r="DH125" s="772"/>
      <c r="DI125" s="772"/>
      <c r="DJ125" s="772"/>
      <c r="DK125" s="772"/>
      <c r="DL125" s="772" t="s">
        <v>197</v>
      </c>
      <c r="DM125" s="772"/>
      <c r="DN125" s="772"/>
      <c r="DO125" s="772"/>
      <c r="DP125" s="772"/>
      <c r="DQ125" s="772" t="s">
        <v>197</v>
      </c>
      <c r="DR125" s="772"/>
      <c r="DS125" s="772"/>
      <c r="DT125" s="772"/>
      <c r="DU125" s="772"/>
      <c r="DV125" s="775" t="s">
        <v>197</v>
      </c>
      <c r="DW125" s="775"/>
      <c r="DX125" s="775"/>
      <c r="DY125" s="775"/>
      <c r="DZ125" s="776"/>
    </row>
    <row r="126" spans="1:130" s="48" customFormat="1" ht="26.25" customHeight="1" x14ac:dyDescent="0.15">
      <c r="A126" s="985"/>
      <c r="B126" s="981"/>
      <c r="C126" s="786" t="s">
        <v>482</v>
      </c>
      <c r="D126" s="787"/>
      <c r="E126" s="787"/>
      <c r="F126" s="787"/>
      <c r="G126" s="787"/>
      <c r="H126" s="787"/>
      <c r="I126" s="787"/>
      <c r="J126" s="787"/>
      <c r="K126" s="787"/>
      <c r="L126" s="787"/>
      <c r="M126" s="787"/>
      <c r="N126" s="787"/>
      <c r="O126" s="787"/>
      <c r="P126" s="787"/>
      <c r="Q126" s="787"/>
      <c r="R126" s="787"/>
      <c r="S126" s="787"/>
      <c r="T126" s="787"/>
      <c r="U126" s="787"/>
      <c r="V126" s="787"/>
      <c r="W126" s="787"/>
      <c r="X126" s="787"/>
      <c r="Y126" s="787"/>
      <c r="Z126" s="788"/>
      <c r="AA126" s="779" t="s">
        <v>197</v>
      </c>
      <c r="AB126" s="780"/>
      <c r="AC126" s="780"/>
      <c r="AD126" s="780"/>
      <c r="AE126" s="781"/>
      <c r="AF126" s="782" t="s">
        <v>197</v>
      </c>
      <c r="AG126" s="780"/>
      <c r="AH126" s="780"/>
      <c r="AI126" s="780"/>
      <c r="AJ126" s="781"/>
      <c r="AK126" s="782" t="s">
        <v>197</v>
      </c>
      <c r="AL126" s="780"/>
      <c r="AM126" s="780"/>
      <c r="AN126" s="780"/>
      <c r="AO126" s="781"/>
      <c r="AP126" s="783" t="s">
        <v>197</v>
      </c>
      <c r="AQ126" s="784"/>
      <c r="AR126" s="784"/>
      <c r="AS126" s="784"/>
      <c r="AT126" s="78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4"/>
      <c r="CL126" s="959"/>
      <c r="CM126" s="959"/>
      <c r="CN126" s="959"/>
      <c r="CO126" s="960"/>
      <c r="CP126" s="786" t="s">
        <v>418</v>
      </c>
      <c r="CQ126" s="787"/>
      <c r="CR126" s="787"/>
      <c r="CS126" s="787"/>
      <c r="CT126" s="787"/>
      <c r="CU126" s="787"/>
      <c r="CV126" s="787"/>
      <c r="CW126" s="787"/>
      <c r="CX126" s="787"/>
      <c r="CY126" s="787"/>
      <c r="CZ126" s="787"/>
      <c r="DA126" s="787"/>
      <c r="DB126" s="787"/>
      <c r="DC126" s="787"/>
      <c r="DD126" s="787"/>
      <c r="DE126" s="787"/>
      <c r="DF126" s="788"/>
      <c r="DG126" s="789" t="s">
        <v>197</v>
      </c>
      <c r="DH126" s="790"/>
      <c r="DI126" s="790"/>
      <c r="DJ126" s="790"/>
      <c r="DK126" s="790"/>
      <c r="DL126" s="790" t="s">
        <v>197</v>
      </c>
      <c r="DM126" s="790"/>
      <c r="DN126" s="790"/>
      <c r="DO126" s="790"/>
      <c r="DP126" s="790"/>
      <c r="DQ126" s="790" t="s">
        <v>197</v>
      </c>
      <c r="DR126" s="790"/>
      <c r="DS126" s="790"/>
      <c r="DT126" s="790"/>
      <c r="DU126" s="790"/>
      <c r="DV126" s="793" t="s">
        <v>197</v>
      </c>
      <c r="DW126" s="793"/>
      <c r="DX126" s="793"/>
      <c r="DY126" s="793"/>
      <c r="DZ126" s="794"/>
    </row>
    <row r="127" spans="1:130" s="48" customFormat="1" ht="26.25" customHeight="1" x14ac:dyDescent="0.15">
      <c r="A127" s="986"/>
      <c r="B127" s="983"/>
      <c r="C127" s="811" t="s">
        <v>83</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79">
        <v>3077</v>
      </c>
      <c r="AB127" s="780"/>
      <c r="AC127" s="780"/>
      <c r="AD127" s="780"/>
      <c r="AE127" s="781"/>
      <c r="AF127" s="782">
        <v>3376</v>
      </c>
      <c r="AG127" s="780"/>
      <c r="AH127" s="780"/>
      <c r="AI127" s="780"/>
      <c r="AJ127" s="781"/>
      <c r="AK127" s="782">
        <v>3442</v>
      </c>
      <c r="AL127" s="780"/>
      <c r="AM127" s="780"/>
      <c r="AN127" s="780"/>
      <c r="AO127" s="781"/>
      <c r="AP127" s="783">
        <v>0</v>
      </c>
      <c r="AQ127" s="784"/>
      <c r="AR127" s="784"/>
      <c r="AS127" s="784"/>
      <c r="AT127" s="785"/>
      <c r="AU127" s="56"/>
      <c r="AV127" s="56"/>
      <c r="AW127" s="56"/>
      <c r="AX127" s="843" t="s">
        <v>490</v>
      </c>
      <c r="AY127" s="844"/>
      <c r="AZ127" s="844"/>
      <c r="BA127" s="844"/>
      <c r="BB127" s="844"/>
      <c r="BC127" s="844"/>
      <c r="BD127" s="844"/>
      <c r="BE127" s="845"/>
      <c r="BF127" s="846" t="s">
        <v>443</v>
      </c>
      <c r="BG127" s="844"/>
      <c r="BH127" s="844"/>
      <c r="BI127" s="844"/>
      <c r="BJ127" s="844"/>
      <c r="BK127" s="844"/>
      <c r="BL127" s="845"/>
      <c r="BM127" s="846" t="s">
        <v>419</v>
      </c>
      <c r="BN127" s="844"/>
      <c r="BO127" s="844"/>
      <c r="BP127" s="844"/>
      <c r="BQ127" s="844"/>
      <c r="BR127" s="844"/>
      <c r="BS127" s="845"/>
      <c r="BT127" s="846" t="s">
        <v>410</v>
      </c>
      <c r="BU127" s="844"/>
      <c r="BV127" s="844"/>
      <c r="BW127" s="844"/>
      <c r="BX127" s="844"/>
      <c r="BY127" s="844"/>
      <c r="BZ127" s="847"/>
      <c r="CA127" s="56"/>
      <c r="CB127" s="56"/>
      <c r="CC127" s="56"/>
      <c r="CD127" s="74"/>
      <c r="CE127" s="74"/>
      <c r="CF127" s="74"/>
      <c r="CG127" s="56"/>
      <c r="CH127" s="56"/>
      <c r="CI127" s="56"/>
      <c r="CJ127" s="75"/>
      <c r="CK127" s="964"/>
      <c r="CL127" s="959"/>
      <c r="CM127" s="959"/>
      <c r="CN127" s="959"/>
      <c r="CO127" s="960"/>
      <c r="CP127" s="786" t="s">
        <v>447</v>
      </c>
      <c r="CQ127" s="787"/>
      <c r="CR127" s="787"/>
      <c r="CS127" s="787"/>
      <c r="CT127" s="787"/>
      <c r="CU127" s="787"/>
      <c r="CV127" s="787"/>
      <c r="CW127" s="787"/>
      <c r="CX127" s="787"/>
      <c r="CY127" s="787"/>
      <c r="CZ127" s="787"/>
      <c r="DA127" s="787"/>
      <c r="DB127" s="787"/>
      <c r="DC127" s="787"/>
      <c r="DD127" s="787"/>
      <c r="DE127" s="787"/>
      <c r="DF127" s="788"/>
      <c r="DG127" s="789" t="s">
        <v>197</v>
      </c>
      <c r="DH127" s="790"/>
      <c r="DI127" s="790"/>
      <c r="DJ127" s="790"/>
      <c r="DK127" s="790"/>
      <c r="DL127" s="790" t="s">
        <v>197</v>
      </c>
      <c r="DM127" s="790"/>
      <c r="DN127" s="790"/>
      <c r="DO127" s="790"/>
      <c r="DP127" s="790"/>
      <c r="DQ127" s="790" t="s">
        <v>197</v>
      </c>
      <c r="DR127" s="790"/>
      <c r="DS127" s="790"/>
      <c r="DT127" s="790"/>
      <c r="DU127" s="790"/>
      <c r="DV127" s="793" t="s">
        <v>197</v>
      </c>
      <c r="DW127" s="793"/>
      <c r="DX127" s="793"/>
      <c r="DY127" s="793"/>
      <c r="DZ127" s="794"/>
    </row>
    <row r="128" spans="1:130" s="48" customFormat="1" ht="26.25" customHeight="1" x14ac:dyDescent="0.15">
      <c r="A128" s="848" t="s">
        <v>491</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8</v>
      </c>
      <c r="X128" s="850"/>
      <c r="Y128" s="850"/>
      <c r="Z128" s="851"/>
      <c r="AA128" s="763">
        <v>187753</v>
      </c>
      <c r="AB128" s="764"/>
      <c r="AC128" s="764"/>
      <c r="AD128" s="764"/>
      <c r="AE128" s="765"/>
      <c r="AF128" s="766">
        <v>173287</v>
      </c>
      <c r="AG128" s="764"/>
      <c r="AH128" s="764"/>
      <c r="AI128" s="764"/>
      <c r="AJ128" s="765"/>
      <c r="AK128" s="766">
        <v>158591</v>
      </c>
      <c r="AL128" s="764"/>
      <c r="AM128" s="764"/>
      <c r="AN128" s="764"/>
      <c r="AO128" s="765"/>
      <c r="AP128" s="852"/>
      <c r="AQ128" s="853"/>
      <c r="AR128" s="853"/>
      <c r="AS128" s="853"/>
      <c r="AT128" s="854"/>
      <c r="AU128" s="56"/>
      <c r="AV128" s="56"/>
      <c r="AW128" s="56"/>
      <c r="AX128" s="760" t="s">
        <v>304</v>
      </c>
      <c r="AY128" s="761"/>
      <c r="AZ128" s="761"/>
      <c r="BA128" s="761"/>
      <c r="BB128" s="761"/>
      <c r="BC128" s="761"/>
      <c r="BD128" s="761"/>
      <c r="BE128" s="762"/>
      <c r="BF128" s="855" t="s">
        <v>197</v>
      </c>
      <c r="BG128" s="856"/>
      <c r="BH128" s="856"/>
      <c r="BI128" s="856"/>
      <c r="BJ128" s="856"/>
      <c r="BK128" s="856"/>
      <c r="BL128" s="857"/>
      <c r="BM128" s="855">
        <v>12.62</v>
      </c>
      <c r="BN128" s="856"/>
      <c r="BO128" s="856"/>
      <c r="BP128" s="856"/>
      <c r="BQ128" s="856"/>
      <c r="BR128" s="856"/>
      <c r="BS128" s="857"/>
      <c r="BT128" s="855">
        <v>20</v>
      </c>
      <c r="BU128" s="856"/>
      <c r="BV128" s="856"/>
      <c r="BW128" s="856"/>
      <c r="BX128" s="856"/>
      <c r="BY128" s="856"/>
      <c r="BZ128" s="858"/>
      <c r="CA128" s="74"/>
      <c r="CB128" s="74"/>
      <c r="CC128" s="74"/>
      <c r="CD128" s="74"/>
      <c r="CE128" s="74"/>
      <c r="CF128" s="74"/>
      <c r="CG128" s="56"/>
      <c r="CH128" s="56"/>
      <c r="CI128" s="56"/>
      <c r="CJ128" s="75"/>
      <c r="CK128" s="965"/>
      <c r="CL128" s="966"/>
      <c r="CM128" s="966"/>
      <c r="CN128" s="966"/>
      <c r="CO128" s="967"/>
      <c r="CP128" s="859" t="s">
        <v>402</v>
      </c>
      <c r="CQ128" s="654"/>
      <c r="CR128" s="654"/>
      <c r="CS128" s="654"/>
      <c r="CT128" s="654"/>
      <c r="CU128" s="654"/>
      <c r="CV128" s="654"/>
      <c r="CW128" s="654"/>
      <c r="CX128" s="654"/>
      <c r="CY128" s="654"/>
      <c r="CZ128" s="654"/>
      <c r="DA128" s="654"/>
      <c r="DB128" s="654"/>
      <c r="DC128" s="654"/>
      <c r="DD128" s="654"/>
      <c r="DE128" s="654"/>
      <c r="DF128" s="860"/>
      <c r="DG128" s="861" t="s">
        <v>197</v>
      </c>
      <c r="DH128" s="862"/>
      <c r="DI128" s="862"/>
      <c r="DJ128" s="862"/>
      <c r="DK128" s="862"/>
      <c r="DL128" s="862" t="s">
        <v>197</v>
      </c>
      <c r="DM128" s="862"/>
      <c r="DN128" s="862"/>
      <c r="DO128" s="862"/>
      <c r="DP128" s="862"/>
      <c r="DQ128" s="862" t="s">
        <v>197</v>
      </c>
      <c r="DR128" s="862"/>
      <c r="DS128" s="862"/>
      <c r="DT128" s="862"/>
      <c r="DU128" s="862"/>
      <c r="DV128" s="863" t="s">
        <v>197</v>
      </c>
      <c r="DW128" s="863"/>
      <c r="DX128" s="863"/>
      <c r="DY128" s="863"/>
      <c r="DZ128" s="864"/>
    </row>
    <row r="129" spans="1:131" s="48" customFormat="1" ht="26.25" customHeight="1" x14ac:dyDescent="0.15">
      <c r="A129" s="777" t="s">
        <v>177</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865" t="s">
        <v>230</v>
      </c>
      <c r="X129" s="866"/>
      <c r="Y129" s="866"/>
      <c r="Z129" s="867"/>
      <c r="AA129" s="779">
        <v>17535836</v>
      </c>
      <c r="AB129" s="780"/>
      <c r="AC129" s="780"/>
      <c r="AD129" s="780"/>
      <c r="AE129" s="781"/>
      <c r="AF129" s="782">
        <v>17295242</v>
      </c>
      <c r="AG129" s="780"/>
      <c r="AH129" s="780"/>
      <c r="AI129" s="780"/>
      <c r="AJ129" s="781"/>
      <c r="AK129" s="782">
        <v>17552109</v>
      </c>
      <c r="AL129" s="780"/>
      <c r="AM129" s="780"/>
      <c r="AN129" s="780"/>
      <c r="AO129" s="781"/>
      <c r="AP129" s="868"/>
      <c r="AQ129" s="869"/>
      <c r="AR129" s="869"/>
      <c r="AS129" s="869"/>
      <c r="AT129" s="870"/>
      <c r="AU129" s="67"/>
      <c r="AV129" s="67"/>
      <c r="AW129" s="67"/>
      <c r="AX129" s="871" t="s">
        <v>121</v>
      </c>
      <c r="AY129" s="787"/>
      <c r="AZ129" s="787"/>
      <c r="BA129" s="787"/>
      <c r="BB129" s="787"/>
      <c r="BC129" s="787"/>
      <c r="BD129" s="787"/>
      <c r="BE129" s="788"/>
      <c r="BF129" s="872" t="s">
        <v>197</v>
      </c>
      <c r="BG129" s="873"/>
      <c r="BH129" s="873"/>
      <c r="BI129" s="873"/>
      <c r="BJ129" s="873"/>
      <c r="BK129" s="873"/>
      <c r="BL129" s="874"/>
      <c r="BM129" s="872">
        <v>17.62</v>
      </c>
      <c r="BN129" s="873"/>
      <c r="BO129" s="873"/>
      <c r="BP129" s="873"/>
      <c r="BQ129" s="873"/>
      <c r="BR129" s="873"/>
      <c r="BS129" s="874"/>
      <c r="BT129" s="872">
        <v>30</v>
      </c>
      <c r="BU129" s="873"/>
      <c r="BV129" s="873"/>
      <c r="BW129" s="873"/>
      <c r="BX129" s="873"/>
      <c r="BY129" s="873"/>
      <c r="BZ129" s="8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7" t="s">
        <v>492</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865" t="s">
        <v>493</v>
      </c>
      <c r="X130" s="866"/>
      <c r="Y130" s="866"/>
      <c r="Z130" s="867"/>
      <c r="AA130" s="779">
        <v>1410669</v>
      </c>
      <c r="AB130" s="780"/>
      <c r="AC130" s="780"/>
      <c r="AD130" s="780"/>
      <c r="AE130" s="781"/>
      <c r="AF130" s="782">
        <v>1422910</v>
      </c>
      <c r="AG130" s="780"/>
      <c r="AH130" s="780"/>
      <c r="AI130" s="780"/>
      <c r="AJ130" s="781"/>
      <c r="AK130" s="782">
        <v>1396187</v>
      </c>
      <c r="AL130" s="780"/>
      <c r="AM130" s="780"/>
      <c r="AN130" s="780"/>
      <c r="AO130" s="781"/>
      <c r="AP130" s="868"/>
      <c r="AQ130" s="869"/>
      <c r="AR130" s="869"/>
      <c r="AS130" s="869"/>
      <c r="AT130" s="870"/>
      <c r="AU130" s="67"/>
      <c r="AV130" s="67"/>
      <c r="AW130" s="67"/>
      <c r="AX130" s="871" t="s">
        <v>433</v>
      </c>
      <c r="AY130" s="787"/>
      <c r="AZ130" s="787"/>
      <c r="BA130" s="787"/>
      <c r="BB130" s="787"/>
      <c r="BC130" s="787"/>
      <c r="BD130" s="787"/>
      <c r="BE130" s="788"/>
      <c r="BF130" s="876">
        <v>0.9</v>
      </c>
      <c r="BG130" s="877"/>
      <c r="BH130" s="877"/>
      <c r="BI130" s="877"/>
      <c r="BJ130" s="877"/>
      <c r="BK130" s="877"/>
      <c r="BL130" s="878"/>
      <c r="BM130" s="876">
        <v>25</v>
      </c>
      <c r="BN130" s="877"/>
      <c r="BO130" s="877"/>
      <c r="BP130" s="877"/>
      <c r="BQ130" s="877"/>
      <c r="BR130" s="877"/>
      <c r="BS130" s="878"/>
      <c r="BT130" s="876">
        <v>35</v>
      </c>
      <c r="BU130" s="877"/>
      <c r="BV130" s="877"/>
      <c r="BW130" s="877"/>
      <c r="BX130" s="877"/>
      <c r="BY130" s="877"/>
      <c r="BZ130" s="8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0"/>
      <c r="B131" s="881"/>
      <c r="C131" s="881"/>
      <c r="D131" s="881"/>
      <c r="E131" s="881"/>
      <c r="F131" s="881"/>
      <c r="G131" s="881"/>
      <c r="H131" s="881"/>
      <c r="I131" s="881"/>
      <c r="J131" s="881"/>
      <c r="K131" s="881"/>
      <c r="L131" s="881"/>
      <c r="M131" s="881"/>
      <c r="N131" s="881"/>
      <c r="O131" s="881"/>
      <c r="P131" s="881"/>
      <c r="Q131" s="881"/>
      <c r="R131" s="881"/>
      <c r="S131" s="881"/>
      <c r="T131" s="881"/>
      <c r="U131" s="881"/>
      <c r="V131" s="881"/>
      <c r="W131" s="882" t="s">
        <v>179</v>
      </c>
      <c r="X131" s="883"/>
      <c r="Y131" s="883"/>
      <c r="Z131" s="884"/>
      <c r="AA131" s="818">
        <v>16125167</v>
      </c>
      <c r="AB131" s="819"/>
      <c r="AC131" s="819"/>
      <c r="AD131" s="819"/>
      <c r="AE131" s="820"/>
      <c r="AF131" s="821">
        <v>15872332</v>
      </c>
      <c r="AG131" s="819"/>
      <c r="AH131" s="819"/>
      <c r="AI131" s="819"/>
      <c r="AJ131" s="820"/>
      <c r="AK131" s="821">
        <v>16155922</v>
      </c>
      <c r="AL131" s="819"/>
      <c r="AM131" s="819"/>
      <c r="AN131" s="819"/>
      <c r="AO131" s="820"/>
      <c r="AP131" s="885"/>
      <c r="AQ131" s="886"/>
      <c r="AR131" s="886"/>
      <c r="AS131" s="886"/>
      <c r="AT131" s="887"/>
      <c r="AU131" s="67"/>
      <c r="AV131" s="67"/>
      <c r="AW131" s="67"/>
      <c r="AX131" s="888" t="s">
        <v>62</v>
      </c>
      <c r="AY131" s="654"/>
      <c r="AZ131" s="654"/>
      <c r="BA131" s="654"/>
      <c r="BB131" s="654"/>
      <c r="BC131" s="654"/>
      <c r="BD131" s="654"/>
      <c r="BE131" s="860"/>
      <c r="BF131" s="889" t="s">
        <v>197</v>
      </c>
      <c r="BG131" s="890"/>
      <c r="BH131" s="890"/>
      <c r="BI131" s="890"/>
      <c r="BJ131" s="890"/>
      <c r="BK131" s="890"/>
      <c r="BL131" s="891"/>
      <c r="BM131" s="889">
        <v>350</v>
      </c>
      <c r="BN131" s="890"/>
      <c r="BO131" s="890"/>
      <c r="BP131" s="890"/>
      <c r="BQ131" s="890"/>
      <c r="BR131" s="890"/>
      <c r="BS131" s="891"/>
      <c r="BT131" s="892"/>
      <c r="BU131" s="893"/>
      <c r="BV131" s="893"/>
      <c r="BW131" s="893"/>
      <c r="BX131" s="893"/>
      <c r="BY131" s="893"/>
      <c r="BZ131" s="89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68" t="s">
        <v>29</v>
      </c>
      <c r="B132" s="969"/>
      <c r="C132" s="969"/>
      <c r="D132" s="969"/>
      <c r="E132" s="969"/>
      <c r="F132" s="969"/>
      <c r="G132" s="969"/>
      <c r="H132" s="969"/>
      <c r="I132" s="969"/>
      <c r="J132" s="969"/>
      <c r="K132" s="969"/>
      <c r="L132" s="969"/>
      <c r="M132" s="969"/>
      <c r="N132" s="969"/>
      <c r="O132" s="969"/>
      <c r="P132" s="969"/>
      <c r="Q132" s="969"/>
      <c r="R132" s="969"/>
      <c r="S132" s="969"/>
      <c r="T132" s="969"/>
      <c r="U132" s="969"/>
      <c r="V132" s="895" t="s">
        <v>494</v>
      </c>
      <c r="W132" s="895"/>
      <c r="X132" s="895"/>
      <c r="Y132" s="895"/>
      <c r="Z132" s="896"/>
      <c r="AA132" s="897">
        <v>1.2715093120000001</v>
      </c>
      <c r="AB132" s="898"/>
      <c r="AC132" s="898"/>
      <c r="AD132" s="898"/>
      <c r="AE132" s="899"/>
      <c r="AF132" s="900">
        <v>0.91039552300000004</v>
      </c>
      <c r="AG132" s="898"/>
      <c r="AH132" s="898"/>
      <c r="AI132" s="898"/>
      <c r="AJ132" s="899"/>
      <c r="AK132" s="900">
        <v>0.60271397699999996</v>
      </c>
      <c r="AL132" s="898"/>
      <c r="AM132" s="898"/>
      <c r="AN132" s="898"/>
      <c r="AO132" s="899"/>
      <c r="AP132" s="815"/>
      <c r="AQ132" s="816"/>
      <c r="AR132" s="816"/>
      <c r="AS132" s="816"/>
      <c r="AT132" s="90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0"/>
      <c r="B133" s="971"/>
      <c r="C133" s="971"/>
      <c r="D133" s="971"/>
      <c r="E133" s="971"/>
      <c r="F133" s="971"/>
      <c r="G133" s="971"/>
      <c r="H133" s="971"/>
      <c r="I133" s="971"/>
      <c r="J133" s="971"/>
      <c r="K133" s="971"/>
      <c r="L133" s="971"/>
      <c r="M133" s="971"/>
      <c r="N133" s="971"/>
      <c r="O133" s="971"/>
      <c r="P133" s="971"/>
      <c r="Q133" s="971"/>
      <c r="R133" s="971"/>
      <c r="S133" s="971"/>
      <c r="T133" s="971"/>
      <c r="U133" s="971"/>
      <c r="V133" s="902" t="s">
        <v>91</v>
      </c>
      <c r="W133" s="902"/>
      <c r="X133" s="902"/>
      <c r="Y133" s="902"/>
      <c r="Z133" s="903"/>
      <c r="AA133" s="904">
        <v>1.4</v>
      </c>
      <c r="AB133" s="905"/>
      <c r="AC133" s="905"/>
      <c r="AD133" s="905"/>
      <c r="AE133" s="906"/>
      <c r="AF133" s="904">
        <v>1.1000000000000001</v>
      </c>
      <c r="AG133" s="905"/>
      <c r="AH133" s="905"/>
      <c r="AI133" s="905"/>
      <c r="AJ133" s="906"/>
      <c r="AK133" s="904">
        <v>0.9</v>
      </c>
      <c r="AL133" s="905"/>
      <c r="AM133" s="905"/>
      <c r="AN133" s="905"/>
      <c r="AO133" s="906"/>
      <c r="AP133" s="840"/>
      <c r="AQ133" s="841"/>
      <c r="AR133" s="841"/>
      <c r="AS133" s="841"/>
      <c r="AT133" s="90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kufh2MNF8x8+u+uezQTmzzbgqAT69y7VXnqztEOrRVqf38yUzXALtO8aG5NYrfLHX6DcHFVbhyKOqdbgSa6hEA==" saltValue="S3YwWKECmf7qWXVTRYqd9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104</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mljSiOGJjxq/zvO3vahS0FrsS6MmQXd/CJoJ9oqZ0wuSdjDYNS+QmofYC9s5d55/Ozm07pByQ0u1FIhw4ucepw==" saltValue="p127XUW5HtFxRRbZ92Ina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QXKK6ukhPI6KIcyxQWRbzbRaqgrfeNGL69v8IaYxrXMIK1nFbpuTkFFflKQNc01rEOQal0d1rH96cnJgwMyaXA==" saltValue="PQsvRTvXszuAO7MYcDsJp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328</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9" t="s">
        <v>92</v>
      </c>
      <c r="AP7" s="126"/>
      <c r="AQ7" s="137" t="s">
        <v>496</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0"/>
      <c r="AP8" s="127" t="s">
        <v>497</v>
      </c>
      <c r="AQ8" s="138" t="s">
        <v>498</v>
      </c>
      <c r="AR8" s="152" t="s">
        <v>424</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7" t="s">
        <v>499</v>
      </c>
      <c r="AL9" s="988"/>
      <c r="AM9" s="988"/>
      <c r="AN9" s="989"/>
      <c r="AO9" s="116">
        <v>4803266</v>
      </c>
      <c r="AP9" s="116">
        <v>58504</v>
      </c>
      <c r="AQ9" s="139">
        <v>66486</v>
      </c>
      <c r="AR9" s="153">
        <v>-12</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7" t="s">
        <v>204</v>
      </c>
      <c r="AL10" s="988"/>
      <c r="AM10" s="988"/>
      <c r="AN10" s="989"/>
      <c r="AO10" s="117">
        <v>43013</v>
      </c>
      <c r="AP10" s="117">
        <v>524</v>
      </c>
      <c r="AQ10" s="140">
        <v>6147</v>
      </c>
      <c r="AR10" s="154">
        <v>-91.5</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7" t="s">
        <v>399</v>
      </c>
      <c r="AL11" s="988"/>
      <c r="AM11" s="988"/>
      <c r="AN11" s="989"/>
      <c r="AO11" s="117">
        <v>25532</v>
      </c>
      <c r="AP11" s="117">
        <v>311</v>
      </c>
      <c r="AQ11" s="140">
        <v>1219</v>
      </c>
      <c r="AR11" s="154">
        <v>-74.5</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7" t="s">
        <v>134</v>
      </c>
      <c r="AL12" s="988"/>
      <c r="AM12" s="988"/>
      <c r="AN12" s="989"/>
      <c r="AO12" s="117" t="s">
        <v>197</v>
      </c>
      <c r="AP12" s="117" t="s">
        <v>197</v>
      </c>
      <c r="AQ12" s="140">
        <v>9</v>
      </c>
      <c r="AR12" s="154" t="s">
        <v>197</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7" t="s">
        <v>500</v>
      </c>
      <c r="AL13" s="988"/>
      <c r="AM13" s="988"/>
      <c r="AN13" s="989"/>
      <c r="AO13" s="117">
        <v>255909</v>
      </c>
      <c r="AP13" s="117">
        <v>3117</v>
      </c>
      <c r="AQ13" s="140">
        <v>2955</v>
      </c>
      <c r="AR13" s="154">
        <v>5.5</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7" t="s">
        <v>501</v>
      </c>
      <c r="AL14" s="988"/>
      <c r="AM14" s="988"/>
      <c r="AN14" s="989"/>
      <c r="AO14" s="117">
        <v>109160</v>
      </c>
      <c r="AP14" s="117">
        <v>1330</v>
      </c>
      <c r="AQ14" s="140">
        <v>1434</v>
      </c>
      <c r="AR14" s="154">
        <v>-7.3</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0" t="s">
        <v>306</v>
      </c>
      <c r="AL15" s="991"/>
      <c r="AM15" s="991"/>
      <c r="AN15" s="992"/>
      <c r="AO15" s="117">
        <v>-249602</v>
      </c>
      <c r="AP15" s="117">
        <v>-3040</v>
      </c>
      <c r="AQ15" s="140">
        <v>-3102</v>
      </c>
      <c r="AR15" s="154">
        <v>-2</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0" t="s">
        <v>269</v>
      </c>
      <c r="AL16" s="991"/>
      <c r="AM16" s="991"/>
      <c r="AN16" s="992"/>
      <c r="AO16" s="117">
        <v>4987278</v>
      </c>
      <c r="AP16" s="117">
        <v>60745</v>
      </c>
      <c r="AQ16" s="140">
        <v>75147</v>
      </c>
      <c r="AR16" s="154">
        <v>-19.2</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174</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502</v>
      </c>
      <c r="AP20" s="128" t="s">
        <v>332</v>
      </c>
      <c r="AQ20" s="141" t="s">
        <v>42</v>
      </c>
      <c r="AR20" s="155"/>
    </row>
    <row r="21" spans="1:46" s="81" customFormat="1" x14ac:dyDescent="0.15">
      <c r="A21" s="83"/>
      <c r="AK21" s="993" t="s">
        <v>503</v>
      </c>
      <c r="AL21" s="994"/>
      <c r="AM21" s="994"/>
      <c r="AN21" s="995"/>
      <c r="AO21" s="119">
        <v>4.97</v>
      </c>
      <c r="AP21" s="129">
        <v>6.62</v>
      </c>
      <c r="AQ21" s="142">
        <v>-1.65</v>
      </c>
      <c r="AS21" s="161"/>
      <c r="AT21" s="83"/>
    </row>
    <row r="22" spans="1:46" s="81" customFormat="1" x14ac:dyDescent="0.15">
      <c r="A22" s="83"/>
      <c r="AK22" s="993" t="s">
        <v>504</v>
      </c>
      <c r="AL22" s="994"/>
      <c r="AM22" s="994"/>
      <c r="AN22" s="995"/>
      <c r="AO22" s="120">
        <v>101.2</v>
      </c>
      <c r="AP22" s="130">
        <v>98.3</v>
      </c>
      <c r="AQ22" s="143">
        <v>2.9</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996" t="s">
        <v>505</v>
      </c>
      <c r="B26" s="996"/>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row>
    <row r="27" spans="1:46" x14ac:dyDescent="0.15">
      <c r="A27" s="85"/>
      <c r="AO27" s="90"/>
      <c r="AP27" s="90"/>
      <c r="AQ27" s="90"/>
      <c r="AR27" s="90"/>
      <c r="AS27" s="90"/>
      <c r="AT27" s="90"/>
    </row>
    <row r="28" spans="1:46" ht="17.25" x14ac:dyDescent="0.15">
      <c r="A28" s="82" t="s">
        <v>256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59</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9" t="s">
        <v>92</v>
      </c>
      <c r="AP30" s="126"/>
      <c r="AQ30" s="137" t="s">
        <v>496</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0"/>
      <c r="AP31" s="127" t="s">
        <v>497</v>
      </c>
      <c r="AQ31" s="138" t="s">
        <v>498</v>
      </c>
      <c r="AR31" s="152" t="s">
        <v>424</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506</v>
      </c>
      <c r="AL32" s="998"/>
      <c r="AM32" s="998"/>
      <c r="AN32" s="999"/>
      <c r="AO32" s="117">
        <v>1555406</v>
      </c>
      <c r="AP32" s="117">
        <v>18945</v>
      </c>
      <c r="AQ32" s="144">
        <v>34847</v>
      </c>
      <c r="AR32" s="154">
        <v>-45.6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507</v>
      </c>
      <c r="AL33" s="998"/>
      <c r="AM33" s="998"/>
      <c r="AN33" s="999"/>
      <c r="AO33" s="117" t="s">
        <v>197</v>
      </c>
      <c r="AP33" s="117" t="s">
        <v>197</v>
      </c>
      <c r="AQ33" s="144" t="s">
        <v>197</v>
      </c>
      <c r="AR33" s="154" t="s">
        <v>197</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508</v>
      </c>
      <c r="AL34" s="998"/>
      <c r="AM34" s="998"/>
      <c r="AN34" s="999"/>
      <c r="AO34" s="117" t="s">
        <v>197</v>
      </c>
      <c r="AP34" s="117" t="s">
        <v>197</v>
      </c>
      <c r="AQ34" s="144">
        <v>5</v>
      </c>
      <c r="AR34" s="154" t="s">
        <v>197</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509</v>
      </c>
      <c r="AL35" s="998"/>
      <c r="AM35" s="998"/>
      <c r="AN35" s="999"/>
      <c r="AO35" s="117">
        <v>93304</v>
      </c>
      <c r="AP35" s="117">
        <v>1136</v>
      </c>
      <c r="AQ35" s="144">
        <v>8260</v>
      </c>
      <c r="AR35" s="154">
        <v>-86.2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38</v>
      </c>
      <c r="AL36" s="998"/>
      <c r="AM36" s="998"/>
      <c r="AN36" s="999"/>
      <c r="AO36" s="117" t="s">
        <v>197</v>
      </c>
      <c r="AP36" s="117" t="s">
        <v>197</v>
      </c>
      <c r="AQ36" s="144">
        <v>1689</v>
      </c>
      <c r="AR36" s="154" t="s">
        <v>197</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345</v>
      </c>
      <c r="AL37" s="998"/>
      <c r="AM37" s="998"/>
      <c r="AN37" s="999"/>
      <c r="AO37" s="117">
        <v>3442</v>
      </c>
      <c r="AP37" s="117">
        <v>42</v>
      </c>
      <c r="AQ37" s="144">
        <v>748</v>
      </c>
      <c r="AR37" s="154">
        <v>-94.4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510</v>
      </c>
      <c r="AL38" s="1001"/>
      <c r="AM38" s="1001"/>
      <c r="AN38" s="1002"/>
      <c r="AO38" s="121" t="s">
        <v>197</v>
      </c>
      <c r="AP38" s="121" t="s">
        <v>197</v>
      </c>
      <c r="AQ38" s="145">
        <v>1</v>
      </c>
      <c r="AR38" s="143" t="s">
        <v>197</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89</v>
      </c>
      <c r="AL39" s="1001"/>
      <c r="AM39" s="1001"/>
      <c r="AN39" s="1002"/>
      <c r="AO39" s="117">
        <v>-158591</v>
      </c>
      <c r="AP39" s="117">
        <v>-1932</v>
      </c>
      <c r="AQ39" s="144">
        <v>-5762</v>
      </c>
      <c r="AR39" s="154">
        <v>-66.5</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511</v>
      </c>
      <c r="AL40" s="998"/>
      <c r="AM40" s="998"/>
      <c r="AN40" s="999"/>
      <c r="AO40" s="117">
        <v>-1396187</v>
      </c>
      <c r="AP40" s="117">
        <v>-17006</v>
      </c>
      <c r="AQ40" s="144">
        <v>-27609</v>
      </c>
      <c r="AR40" s="154">
        <v>-38.4</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3" t="s">
        <v>386</v>
      </c>
      <c r="AL41" s="1004"/>
      <c r="AM41" s="1004"/>
      <c r="AN41" s="1005"/>
      <c r="AO41" s="117">
        <v>97374</v>
      </c>
      <c r="AP41" s="117">
        <v>1186</v>
      </c>
      <c r="AQ41" s="144">
        <v>12179</v>
      </c>
      <c r="AR41" s="154">
        <v>-90.3</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513</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11" t="s">
        <v>92</v>
      </c>
      <c r="AN49" s="1006" t="s">
        <v>444</v>
      </c>
      <c r="AO49" s="1007"/>
      <c r="AP49" s="1007"/>
      <c r="AQ49" s="1007"/>
      <c r="AR49" s="1008"/>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2"/>
      <c r="AN50" s="113" t="s">
        <v>487</v>
      </c>
      <c r="AO50" s="123" t="s">
        <v>488</v>
      </c>
      <c r="AP50" s="134" t="s">
        <v>514</v>
      </c>
      <c r="AQ50" s="147" t="s">
        <v>381</v>
      </c>
      <c r="AR50" s="157" t="s">
        <v>515</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516</v>
      </c>
      <c r="AL51" s="102"/>
      <c r="AM51" s="107">
        <v>2197471</v>
      </c>
      <c r="AN51" s="114">
        <v>26394</v>
      </c>
      <c r="AO51" s="124">
        <v>-26.6</v>
      </c>
      <c r="AP51" s="135">
        <v>70166</v>
      </c>
      <c r="AQ51" s="148">
        <v>1.4</v>
      </c>
      <c r="AR51" s="158">
        <v>-28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271</v>
      </c>
      <c r="AM52" s="108">
        <v>1873317</v>
      </c>
      <c r="AN52" s="115">
        <v>22500</v>
      </c>
      <c r="AO52" s="125">
        <v>-18.5</v>
      </c>
      <c r="AP52" s="136">
        <v>36115</v>
      </c>
      <c r="AQ52" s="149">
        <v>-6.2</v>
      </c>
      <c r="AR52" s="159">
        <v>-12.3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477</v>
      </c>
      <c r="AL53" s="102"/>
      <c r="AM53" s="107">
        <v>1913145</v>
      </c>
      <c r="AN53" s="114">
        <v>22976</v>
      </c>
      <c r="AO53" s="124">
        <v>-12.9</v>
      </c>
      <c r="AP53" s="135">
        <v>70329</v>
      </c>
      <c r="AQ53" s="148">
        <v>0.2</v>
      </c>
      <c r="AR53" s="158">
        <v>-13.1</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271</v>
      </c>
      <c r="AM54" s="108">
        <v>1508972</v>
      </c>
      <c r="AN54" s="115">
        <v>18122</v>
      </c>
      <c r="AO54" s="125">
        <v>-19.5</v>
      </c>
      <c r="AP54" s="136">
        <v>39403</v>
      </c>
      <c r="AQ54" s="149">
        <v>9.1</v>
      </c>
      <c r="AR54" s="159">
        <v>-28.6</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314</v>
      </c>
      <c r="AL55" s="102"/>
      <c r="AM55" s="107">
        <v>2077724</v>
      </c>
      <c r="AN55" s="114">
        <v>25026</v>
      </c>
      <c r="AO55" s="124">
        <v>8.9</v>
      </c>
      <c r="AP55" s="135">
        <v>45945</v>
      </c>
      <c r="AQ55" s="148">
        <v>-34.700000000000003</v>
      </c>
      <c r="AR55" s="158">
        <v>43.6</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271</v>
      </c>
      <c r="AM56" s="108">
        <v>1494459</v>
      </c>
      <c r="AN56" s="115">
        <v>18001</v>
      </c>
      <c r="AO56" s="125">
        <v>-0.7</v>
      </c>
      <c r="AP56" s="136">
        <v>25180</v>
      </c>
      <c r="AQ56" s="149">
        <v>-36.1</v>
      </c>
      <c r="AR56" s="159">
        <v>35.4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140</v>
      </c>
      <c r="AL57" s="102"/>
      <c r="AM57" s="107">
        <v>2166252</v>
      </c>
      <c r="AN57" s="114">
        <v>26179</v>
      </c>
      <c r="AO57" s="124">
        <v>4.5999999999999996</v>
      </c>
      <c r="AP57" s="135">
        <v>44475</v>
      </c>
      <c r="AQ57" s="148">
        <v>-3.2</v>
      </c>
      <c r="AR57" s="158">
        <v>7.8</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271</v>
      </c>
      <c r="AM58" s="108">
        <v>1660227</v>
      </c>
      <c r="AN58" s="115">
        <v>20063</v>
      </c>
      <c r="AO58" s="125">
        <v>11.5</v>
      </c>
      <c r="AP58" s="136">
        <v>24780</v>
      </c>
      <c r="AQ58" s="149">
        <v>-1.6</v>
      </c>
      <c r="AR58" s="159">
        <v>13.1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517</v>
      </c>
      <c r="AL59" s="102"/>
      <c r="AM59" s="107">
        <v>2300085</v>
      </c>
      <c r="AN59" s="114">
        <v>28015</v>
      </c>
      <c r="AO59" s="124">
        <v>7</v>
      </c>
      <c r="AP59" s="135">
        <v>45982</v>
      </c>
      <c r="AQ59" s="148">
        <v>3.4</v>
      </c>
      <c r="AR59" s="158">
        <v>3.6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271</v>
      </c>
      <c r="AM60" s="108">
        <v>1510826</v>
      </c>
      <c r="AN60" s="115">
        <v>18402</v>
      </c>
      <c r="AO60" s="125">
        <v>-8.3000000000000007</v>
      </c>
      <c r="AP60" s="136">
        <v>25583</v>
      </c>
      <c r="AQ60" s="149">
        <v>3.2</v>
      </c>
      <c r="AR60" s="159">
        <v>-11.5</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518</v>
      </c>
      <c r="AL61" s="105"/>
      <c r="AM61" s="107">
        <v>2130935</v>
      </c>
      <c r="AN61" s="114">
        <v>25718</v>
      </c>
      <c r="AO61" s="124">
        <v>-3.8</v>
      </c>
      <c r="AP61" s="135">
        <v>55379</v>
      </c>
      <c r="AQ61" s="150">
        <v>-6.6</v>
      </c>
      <c r="AR61" s="158">
        <v>2.8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271</v>
      </c>
      <c r="AM62" s="108">
        <v>1609560</v>
      </c>
      <c r="AN62" s="115">
        <v>19418</v>
      </c>
      <c r="AO62" s="125">
        <v>-7.1</v>
      </c>
      <c r="AP62" s="136">
        <v>30212</v>
      </c>
      <c r="AQ62" s="149">
        <v>-6.3</v>
      </c>
      <c r="AR62" s="159">
        <v>-0.8</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OfOs/R9kFC2rn+g44tqsx1uHenvNx3gG89VxTAd36F5ol7OjY/xhto4PKmLXaBkvGCmHTE6Mk9sOXo2VawqeMg==" saltValue="A34cniDiutUcq0ypjjVEu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104</v>
      </c>
    </row>
    <row r="121" spans="125:125" ht="13.5" hidden="1" customHeight="1" x14ac:dyDescent="0.15">
      <c r="DU121" s="78"/>
    </row>
  </sheetData>
  <sheetProtection algorithmName="SHA-512" hashValue="9apRir+Hwa4RbguVV3bfKzCEVwkeqbgguuuXXRNOzjfpDbwvLmwgM/X/wVK2CCjlqk11oMNmTsgbzGPt+tlObQ==" saltValue="YCyMxhlIG+12jB+2C86kR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104</v>
      </c>
    </row>
  </sheetData>
  <sheetProtection algorithmName="SHA-512" hashValue="Sud01C95mFz3uvcWknZsZlPJyXqtxm5FFdKSe3EIBHjtl7ihFC79+KMmlIGdVfOZcjTcsqPcddRG5R6mzlcQiA==" saltValue="BD3h4kee/C6iZkFpgRsv6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5</v>
      </c>
      <c r="C46" s="170"/>
      <c r="D46" s="170"/>
      <c r="E46" s="171" t="s">
        <v>17</v>
      </c>
      <c r="F46" s="172" t="s">
        <v>520</v>
      </c>
      <c r="G46" s="176" t="s">
        <v>521</v>
      </c>
      <c r="H46" s="176" t="s">
        <v>522</v>
      </c>
      <c r="I46" s="176" t="s">
        <v>523</v>
      </c>
      <c r="J46" s="181" t="s">
        <v>248</v>
      </c>
    </row>
    <row r="47" spans="2:10" ht="57.75" customHeight="1" x14ac:dyDescent="0.15">
      <c r="B47" s="167"/>
      <c r="C47" s="1013" t="s">
        <v>3</v>
      </c>
      <c r="D47" s="1013"/>
      <c r="E47" s="1014"/>
      <c r="F47" s="173">
        <v>12.02</v>
      </c>
      <c r="G47" s="177">
        <v>10.8</v>
      </c>
      <c r="H47" s="177">
        <v>11.43</v>
      </c>
      <c r="I47" s="177">
        <v>13.02</v>
      </c>
      <c r="J47" s="182">
        <v>12.69</v>
      </c>
    </row>
    <row r="48" spans="2:10" ht="57.75" customHeight="1" x14ac:dyDescent="0.15">
      <c r="B48" s="168"/>
      <c r="C48" s="1015" t="s">
        <v>9</v>
      </c>
      <c r="D48" s="1015"/>
      <c r="E48" s="1016"/>
      <c r="F48" s="174">
        <v>5.83</v>
      </c>
      <c r="G48" s="178">
        <v>9.7100000000000009</v>
      </c>
      <c r="H48" s="178">
        <v>13.16</v>
      </c>
      <c r="I48" s="178">
        <v>11.84</v>
      </c>
      <c r="J48" s="183">
        <v>10.18</v>
      </c>
    </row>
    <row r="49" spans="2:10" ht="57.75" customHeight="1" x14ac:dyDescent="0.15">
      <c r="B49" s="169"/>
      <c r="C49" s="1017" t="s">
        <v>16</v>
      </c>
      <c r="D49" s="1017"/>
      <c r="E49" s="1018"/>
      <c r="F49" s="175" t="s">
        <v>152</v>
      </c>
      <c r="G49" s="179">
        <v>3.57</v>
      </c>
      <c r="H49" s="179">
        <v>5.46</v>
      </c>
      <c r="I49" s="179" t="s">
        <v>524</v>
      </c>
      <c r="J49" s="184" t="s">
        <v>525</v>
      </c>
    </row>
    <row r="50" spans="2:10" x14ac:dyDescent="0.15"/>
  </sheetData>
  <sheetProtection algorithmName="SHA-512" hashValue="PMiH/rbxVROHFxziaF2b9fbjyWL/yked9Ng2pAXWzRhIqUju2WXKQbLXvMXsmWwARgmqR26XhgpFFoFDefgObA==" saltValue="E51HGJuuoNTyjVA2+gEoW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13</v>
      </c>
      <c r="C33" s="192"/>
      <c r="D33" s="192"/>
      <c r="E33" s="194" t="s">
        <v>17</v>
      </c>
      <c r="F33" s="195" t="s">
        <v>520</v>
      </c>
      <c r="G33" s="199" t="s">
        <v>521</v>
      </c>
      <c r="H33" s="199" t="s">
        <v>522</v>
      </c>
      <c r="I33" s="199" t="s">
        <v>523</v>
      </c>
      <c r="J33" s="203" t="s">
        <v>248</v>
      </c>
      <c r="K33" s="185"/>
      <c r="L33" s="185"/>
      <c r="M33" s="185"/>
      <c r="N33" s="185"/>
      <c r="O33" s="185"/>
      <c r="P33" s="185"/>
    </row>
    <row r="34" spans="1:16" ht="39" customHeight="1" x14ac:dyDescent="0.15">
      <c r="A34" s="185"/>
      <c r="B34" s="187"/>
      <c r="C34" s="1019" t="s">
        <v>259</v>
      </c>
      <c r="D34" s="1019"/>
      <c r="E34" s="1020"/>
      <c r="F34" s="196">
        <v>5.83</v>
      </c>
      <c r="G34" s="200">
        <v>9.7100000000000009</v>
      </c>
      <c r="H34" s="200">
        <v>13.16</v>
      </c>
      <c r="I34" s="200">
        <v>11.83</v>
      </c>
      <c r="J34" s="204">
        <v>10.17</v>
      </c>
      <c r="K34" s="185"/>
      <c r="L34" s="185"/>
      <c r="M34" s="185"/>
      <c r="N34" s="185"/>
      <c r="O34" s="185"/>
      <c r="P34" s="185"/>
    </row>
    <row r="35" spans="1:16" ht="39" customHeight="1" x14ac:dyDescent="0.15">
      <c r="A35" s="185"/>
      <c r="B35" s="188"/>
      <c r="C35" s="1021" t="s">
        <v>348</v>
      </c>
      <c r="D35" s="1021"/>
      <c r="E35" s="1022"/>
      <c r="F35" s="197" t="s">
        <v>197</v>
      </c>
      <c r="G35" s="201">
        <v>1.5</v>
      </c>
      <c r="H35" s="201">
        <v>1.45</v>
      </c>
      <c r="I35" s="201">
        <v>1.44</v>
      </c>
      <c r="J35" s="205">
        <v>1.47</v>
      </c>
      <c r="K35" s="185"/>
      <c r="L35" s="185"/>
      <c r="M35" s="185"/>
      <c r="N35" s="185"/>
      <c r="O35" s="185"/>
      <c r="P35" s="185"/>
    </row>
    <row r="36" spans="1:16" ht="39" customHeight="1" x14ac:dyDescent="0.15">
      <c r="A36" s="185"/>
      <c r="B36" s="188"/>
      <c r="C36" s="1021" t="s">
        <v>27</v>
      </c>
      <c r="D36" s="1021"/>
      <c r="E36" s="1022"/>
      <c r="F36" s="197">
        <v>0.89</v>
      </c>
      <c r="G36" s="201">
        <v>1.5</v>
      </c>
      <c r="H36" s="201">
        <v>1.1399999999999999</v>
      </c>
      <c r="I36" s="201">
        <v>0.68</v>
      </c>
      <c r="J36" s="205">
        <v>0.93</v>
      </c>
      <c r="K36" s="185"/>
      <c r="L36" s="185"/>
      <c r="M36" s="185"/>
      <c r="N36" s="185"/>
      <c r="O36" s="185"/>
      <c r="P36" s="185"/>
    </row>
    <row r="37" spans="1:16" ht="39" customHeight="1" x14ac:dyDescent="0.15">
      <c r="A37" s="185"/>
      <c r="B37" s="188"/>
      <c r="C37" s="1021" t="s">
        <v>460</v>
      </c>
      <c r="D37" s="1021"/>
      <c r="E37" s="1022"/>
      <c r="F37" s="197">
        <v>0.23</v>
      </c>
      <c r="G37" s="201">
        <v>0.28999999999999998</v>
      </c>
      <c r="H37" s="201">
        <v>0.54</v>
      </c>
      <c r="I37" s="201">
        <v>0.72</v>
      </c>
      <c r="J37" s="205">
        <v>0.74</v>
      </c>
      <c r="K37" s="185"/>
      <c r="L37" s="185"/>
      <c r="M37" s="185"/>
      <c r="N37" s="185"/>
      <c r="O37" s="185"/>
      <c r="P37" s="185"/>
    </row>
    <row r="38" spans="1:16" ht="39" customHeight="1" x14ac:dyDescent="0.15">
      <c r="A38" s="185"/>
      <c r="B38" s="188"/>
      <c r="C38" s="1021" t="s">
        <v>221</v>
      </c>
      <c r="D38" s="1021"/>
      <c r="E38" s="1022"/>
      <c r="F38" s="197">
        <v>0.01</v>
      </c>
      <c r="G38" s="201">
        <v>0.03</v>
      </c>
      <c r="H38" s="201">
        <v>0</v>
      </c>
      <c r="I38" s="201">
        <v>0.14000000000000001</v>
      </c>
      <c r="J38" s="205">
        <v>0.01</v>
      </c>
      <c r="K38" s="185"/>
      <c r="L38" s="185"/>
      <c r="M38" s="185"/>
      <c r="N38" s="185"/>
      <c r="O38" s="185"/>
      <c r="P38" s="185"/>
    </row>
    <row r="39" spans="1:16" ht="39" customHeight="1" x14ac:dyDescent="0.15">
      <c r="A39" s="185"/>
      <c r="B39" s="188"/>
      <c r="C39" s="1021" t="s">
        <v>65</v>
      </c>
      <c r="D39" s="1021"/>
      <c r="E39" s="1022"/>
      <c r="F39" s="197">
        <v>0</v>
      </c>
      <c r="G39" s="201">
        <v>0</v>
      </c>
      <c r="H39" s="201">
        <v>0</v>
      </c>
      <c r="I39" s="201">
        <v>0</v>
      </c>
      <c r="J39" s="205">
        <v>0</v>
      </c>
      <c r="K39" s="185"/>
      <c r="L39" s="185"/>
      <c r="M39" s="185"/>
      <c r="N39" s="185"/>
      <c r="O39" s="185"/>
      <c r="P39" s="185"/>
    </row>
    <row r="40" spans="1:16" ht="39" customHeight="1" x14ac:dyDescent="0.15">
      <c r="A40" s="185"/>
      <c r="B40" s="188"/>
      <c r="C40" s="1021"/>
      <c r="D40" s="1021"/>
      <c r="E40" s="1022"/>
      <c r="F40" s="197"/>
      <c r="G40" s="201"/>
      <c r="H40" s="201"/>
      <c r="I40" s="201"/>
      <c r="J40" s="205"/>
      <c r="K40" s="185"/>
      <c r="L40" s="185"/>
      <c r="M40" s="185"/>
      <c r="N40" s="185"/>
      <c r="O40" s="185"/>
      <c r="P40" s="185"/>
    </row>
    <row r="41" spans="1:16" ht="39" customHeight="1" x14ac:dyDescent="0.15">
      <c r="A41" s="185"/>
      <c r="B41" s="188"/>
      <c r="C41" s="1021"/>
      <c r="D41" s="1021"/>
      <c r="E41" s="1022"/>
      <c r="F41" s="197"/>
      <c r="G41" s="201"/>
      <c r="H41" s="201"/>
      <c r="I41" s="201"/>
      <c r="J41" s="205"/>
      <c r="K41" s="185"/>
      <c r="L41" s="185"/>
      <c r="M41" s="185"/>
      <c r="N41" s="185"/>
      <c r="O41" s="185"/>
      <c r="P41" s="185"/>
    </row>
    <row r="42" spans="1:16" ht="39" customHeight="1" x14ac:dyDescent="0.15">
      <c r="A42" s="185"/>
      <c r="B42" s="189"/>
      <c r="C42" s="1021" t="s">
        <v>526</v>
      </c>
      <c r="D42" s="1021"/>
      <c r="E42" s="1022"/>
      <c r="F42" s="197" t="s">
        <v>197</v>
      </c>
      <c r="G42" s="201" t="s">
        <v>197</v>
      </c>
      <c r="H42" s="201" t="s">
        <v>197</v>
      </c>
      <c r="I42" s="201" t="s">
        <v>197</v>
      </c>
      <c r="J42" s="205" t="s">
        <v>197</v>
      </c>
      <c r="K42" s="185"/>
      <c r="L42" s="185"/>
      <c r="M42" s="185"/>
      <c r="N42" s="185"/>
      <c r="O42" s="185"/>
      <c r="P42" s="185"/>
    </row>
    <row r="43" spans="1:16" ht="39" customHeight="1" x14ac:dyDescent="0.15">
      <c r="A43" s="185"/>
      <c r="B43" s="190"/>
      <c r="C43" s="1023" t="s">
        <v>483</v>
      </c>
      <c r="D43" s="1023"/>
      <c r="E43" s="1024"/>
      <c r="F43" s="198">
        <v>1.53</v>
      </c>
      <c r="G43" s="202" t="s">
        <v>197</v>
      </c>
      <c r="H43" s="202" t="s">
        <v>197</v>
      </c>
      <c r="I43" s="202" t="s">
        <v>197</v>
      </c>
      <c r="J43" s="206" t="s">
        <v>197</v>
      </c>
      <c r="K43" s="185"/>
      <c r="L43" s="185"/>
      <c r="M43" s="185"/>
      <c r="N43" s="185"/>
      <c r="O43" s="185"/>
      <c r="P43" s="185"/>
    </row>
    <row r="44" spans="1:16" ht="39" customHeight="1" x14ac:dyDescent="0.15">
      <c r="A44" s="185"/>
      <c r="B44" s="191"/>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YgSSmdeYoJTaZVL2KaPgFpl9aADUNqHkKzbZccB+xUNAANhWtL2dHmHopdaUjyDzK/nK2CmAqpvHxnlcyYxdng==" saltValue="lo+V1W1tIteEC2SHCM7Ii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20</v>
      </c>
      <c r="P43" s="85"/>
      <c r="Q43" s="85"/>
      <c r="R43" s="85"/>
      <c r="S43" s="85"/>
      <c r="T43" s="85"/>
      <c r="U43" s="85"/>
    </row>
    <row r="44" spans="1:21" ht="30.75" customHeight="1" x14ac:dyDescent="0.15">
      <c r="A44" s="85"/>
      <c r="B44" s="207" t="s">
        <v>23</v>
      </c>
      <c r="C44" s="213"/>
      <c r="D44" s="213"/>
      <c r="E44" s="221"/>
      <c r="F44" s="221"/>
      <c r="G44" s="221"/>
      <c r="H44" s="221"/>
      <c r="I44" s="221"/>
      <c r="J44" s="224" t="s">
        <v>17</v>
      </c>
      <c r="K44" s="226" t="s">
        <v>520</v>
      </c>
      <c r="L44" s="235" t="s">
        <v>521</v>
      </c>
      <c r="M44" s="235" t="s">
        <v>522</v>
      </c>
      <c r="N44" s="235" t="s">
        <v>523</v>
      </c>
      <c r="O44" s="244" t="s">
        <v>248</v>
      </c>
      <c r="P44" s="85"/>
      <c r="Q44" s="85"/>
      <c r="R44" s="85"/>
      <c r="S44" s="85"/>
      <c r="T44" s="85"/>
      <c r="U44" s="85"/>
    </row>
    <row r="45" spans="1:21" ht="30.75" customHeight="1" x14ac:dyDescent="0.15">
      <c r="A45" s="85"/>
      <c r="B45" s="1050" t="s">
        <v>26</v>
      </c>
      <c r="C45" s="1051"/>
      <c r="D45" s="216"/>
      <c r="E45" s="1025" t="s">
        <v>22</v>
      </c>
      <c r="F45" s="1025"/>
      <c r="G45" s="1025"/>
      <c r="H45" s="1025"/>
      <c r="I45" s="1025"/>
      <c r="J45" s="1026"/>
      <c r="K45" s="227">
        <v>1797</v>
      </c>
      <c r="L45" s="236">
        <v>1694</v>
      </c>
      <c r="M45" s="236">
        <v>1691</v>
      </c>
      <c r="N45" s="236">
        <v>1649</v>
      </c>
      <c r="O45" s="245">
        <v>1555</v>
      </c>
      <c r="P45" s="85"/>
      <c r="Q45" s="85"/>
      <c r="R45" s="85"/>
      <c r="S45" s="85"/>
      <c r="T45" s="85"/>
      <c r="U45" s="85"/>
    </row>
    <row r="46" spans="1:21" ht="30.75" customHeight="1" x14ac:dyDescent="0.15">
      <c r="A46" s="85"/>
      <c r="B46" s="1052"/>
      <c r="C46" s="1053"/>
      <c r="D46" s="217"/>
      <c r="E46" s="1027" t="s">
        <v>30</v>
      </c>
      <c r="F46" s="1027"/>
      <c r="G46" s="1027"/>
      <c r="H46" s="1027"/>
      <c r="I46" s="1027"/>
      <c r="J46" s="1028"/>
      <c r="K46" s="228" t="s">
        <v>197</v>
      </c>
      <c r="L46" s="237" t="s">
        <v>197</v>
      </c>
      <c r="M46" s="237" t="s">
        <v>197</v>
      </c>
      <c r="N46" s="237" t="s">
        <v>197</v>
      </c>
      <c r="O46" s="246" t="s">
        <v>197</v>
      </c>
      <c r="P46" s="85"/>
      <c r="Q46" s="85"/>
      <c r="R46" s="85"/>
      <c r="S46" s="85"/>
      <c r="T46" s="85"/>
      <c r="U46" s="85"/>
    </row>
    <row r="47" spans="1:21" ht="30.75" customHeight="1" x14ac:dyDescent="0.15">
      <c r="A47" s="85"/>
      <c r="B47" s="1052"/>
      <c r="C47" s="1053"/>
      <c r="D47" s="217"/>
      <c r="E47" s="1027" t="s">
        <v>33</v>
      </c>
      <c r="F47" s="1027"/>
      <c r="G47" s="1027"/>
      <c r="H47" s="1027"/>
      <c r="I47" s="1027"/>
      <c r="J47" s="1028"/>
      <c r="K47" s="228" t="s">
        <v>197</v>
      </c>
      <c r="L47" s="237" t="s">
        <v>197</v>
      </c>
      <c r="M47" s="237" t="s">
        <v>197</v>
      </c>
      <c r="N47" s="237" t="s">
        <v>197</v>
      </c>
      <c r="O47" s="246" t="s">
        <v>197</v>
      </c>
      <c r="P47" s="85"/>
      <c r="Q47" s="85"/>
      <c r="R47" s="85"/>
      <c r="S47" s="85"/>
      <c r="T47" s="85"/>
      <c r="U47" s="85"/>
    </row>
    <row r="48" spans="1:21" ht="30.75" customHeight="1" x14ac:dyDescent="0.15">
      <c r="A48" s="85"/>
      <c r="B48" s="1052"/>
      <c r="C48" s="1053"/>
      <c r="D48" s="217"/>
      <c r="E48" s="1027" t="s">
        <v>39</v>
      </c>
      <c r="F48" s="1027"/>
      <c r="G48" s="1027"/>
      <c r="H48" s="1027"/>
      <c r="I48" s="1027"/>
      <c r="J48" s="1028"/>
      <c r="K48" s="228">
        <v>216</v>
      </c>
      <c r="L48" s="237">
        <v>83</v>
      </c>
      <c r="M48" s="237">
        <v>88</v>
      </c>
      <c r="N48" s="237">
        <v>87</v>
      </c>
      <c r="O48" s="246">
        <v>93</v>
      </c>
      <c r="P48" s="85"/>
      <c r="Q48" s="85"/>
      <c r="R48" s="85"/>
      <c r="S48" s="85"/>
      <c r="T48" s="85"/>
      <c r="U48" s="85"/>
    </row>
    <row r="49" spans="1:21" ht="30.75" customHeight="1" x14ac:dyDescent="0.15">
      <c r="A49" s="85"/>
      <c r="B49" s="1052"/>
      <c r="C49" s="1053"/>
      <c r="D49" s="217"/>
      <c r="E49" s="1027" t="s">
        <v>0</v>
      </c>
      <c r="F49" s="1027"/>
      <c r="G49" s="1027"/>
      <c r="H49" s="1027"/>
      <c r="I49" s="1027"/>
      <c r="J49" s="1028"/>
      <c r="K49" s="228" t="s">
        <v>197</v>
      </c>
      <c r="L49" s="237" t="s">
        <v>197</v>
      </c>
      <c r="M49" s="237" t="s">
        <v>197</v>
      </c>
      <c r="N49" s="237" t="s">
        <v>197</v>
      </c>
      <c r="O49" s="246" t="s">
        <v>197</v>
      </c>
      <c r="P49" s="85"/>
      <c r="Q49" s="85"/>
      <c r="R49" s="85"/>
      <c r="S49" s="85"/>
      <c r="T49" s="85"/>
      <c r="U49" s="85"/>
    </row>
    <row r="50" spans="1:21" ht="30.75" customHeight="1" x14ac:dyDescent="0.15">
      <c r="A50" s="85"/>
      <c r="B50" s="1052"/>
      <c r="C50" s="1053"/>
      <c r="D50" s="217"/>
      <c r="E50" s="1027" t="s">
        <v>41</v>
      </c>
      <c r="F50" s="1027"/>
      <c r="G50" s="1027"/>
      <c r="H50" s="1027"/>
      <c r="I50" s="1027"/>
      <c r="J50" s="1028"/>
      <c r="K50" s="228">
        <v>34</v>
      </c>
      <c r="L50" s="237">
        <v>33</v>
      </c>
      <c r="M50" s="237">
        <v>24</v>
      </c>
      <c r="N50" s="237">
        <v>5</v>
      </c>
      <c r="O50" s="246">
        <v>3</v>
      </c>
      <c r="P50" s="85"/>
      <c r="Q50" s="85"/>
      <c r="R50" s="85"/>
      <c r="S50" s="85"/>
      <c r="T50" s="85"/>
      <c r="U50" s="85"/>
    </row>
    <row r="51" spans="1:21" ht="30.75" customHeight="1" x14ac:dyDescent="0.15">
      <c r="A51" s="85"/>
      <c r="B51" s="1054"/>
      <c r="C51" s="1055"/>
      <c r="D51" s="218"/>
      <c r="E51" s="1027" t="s">
        <v>45</v>
      </c>
      <c r="F51" s="1027"/>
      <c r="G51" s="1027"/>
      <c r="H51" s="1027"/>
      <c r="I51" s="1027"/>
      <c r="J51" s="1028"/>
      <c r="K51" s="228" t="s">
        <v>197</v>
      </c>
      <c r="L51" s="237" t="s">
        <v>197</v>
      </c>
      <c r="M51" s="237" t="s">
        <v>197</v>
      </c>
      <c r="N51" s="237" t="s">
        <v>197</v>
      </c>
      <c r="O51" s="246" t="s">
        <v>197</v>
      </c>
      <c r="P51" s="85"/>
      <c r="Q51" s="85"/>
      <c r="R51" s="85"/>
      <c r="S51" s="85"/>
      <c r="T51" s="85"/>
      <c r="U51" s="85"/>
    </row>
    <row r="52" spans="1:21" ht="30.75" customHeight="1" x14ac:dyDescent="0.15">
      <c r="A52" s="85"/>
      <c r="B52" s="1029" t="s">
        <v>47</v>
      </c>
      <c r="C52" s="1030"/>
      <c r="D52" s="218"/>
      <c r="E52" s="1027" t="s">
        <v>48</v>
      </c>
      <c r="F52" s="1027"/>
      <c r="G52" s="1027"/>
      <c r="H52" s="1027"/>
      <c r="I52" s="1027"/>
      <c r="J52" s="1028"/>
      <c r="K52" s="228">
        <v>1791</v>
      </c>
      <c r="L52" s="237">
        <v>1606</v>
      </c>
      <c r="M52" s="237">
        <v>1599</v>
      </c>
      <c r="N52" s="237">
        <v>1596</v>
      </c>
      <c r="O52" s="246">
        <v>1555</v>
      </c>
      <c r="P52" s="85"/>
      <c r="Q52" s="85"/>
      <c r="R52" s="85"/>
      <c r="S52" s="85"/>
      <c r="T52" s="85"/>
      <c r="U52" s="85"/>
    </row>
    <row r="53" spans="1:21" ht="30.75" customHeight="1" x14ac:dyDescent="0.15">
      <c r="A53" s="85"/>
      <c r="B53" s="1031" t="s">
        <v>49</v>
      </c>
      <c r="C53" s="1032"/>
      <c r="D53" s="219"/>
      <c r="E53" s="1033" t="s">
        <v>52</v>
      </c>
      <c r="F53" s="1033"/>
      <c r="G53" s="1033"/>
      <c r="H53" s="1033"/>
      <c r="I53" s="1033"/>
      <c r="J53" s="1034"/>
      <c r="K53" s="229">
        <v>256</v>
      </c>
      <c r="L53" s="238">
        <v>204</v>
      </c>
      <c r="M53" s="238">
        <v>204</v>
      </c>
      <c r="N53" s="238">
        <v>145</v>
      </c>
      <c r="O53" s="247">
        <v>96</v>
      </c>
      <c r="P53" s="85"/>
      <c r="Q53" s="85"/>
      <c r="R53" s="85"/>
      <c r="S53" s="85"/>
      <c r="T53" s="85"/>
      <c r="U53" s="85"/>
    </row>
    <row r="54" spans="1:21" ht="24" customHeight="1" x14ac:dyDescent="0.15">
      <c r="A54" s="85"/>
      <c r="B54" s="208"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9" t="s">
        <v>6</v>
      </c>
      <c r="C56" s="214"/>
      <c r="D56" s="214"/>
      <c r="E56" s="214"/>
      <c r="F56" s="214"/>
      <c r="G56" s="214"/>
      <c r="H56" s="214"/>
      <c r="I56" s="214"/>
      <c r="J56" s="214"/>
      <c r="K56" s="230"/>
      <c r="L56" s="230"/>
      <c r="M56" s="230"/>
      <c r="N56" s="230"/>
      <c r="O56" s="248" t="s">
        <v>24</v>
      </c>
      <c r="P56" s="85"/>
      <c r="Q56" s="85"/>
      <c r="R56" s="85"/>
      <c r="S56" s="85"/>
      <c r="T56" s="85"/>
      <c r="U56" s="85"/>
    </row>
    <row r="57" spans="1:21" ht="31.5" customHeight="1" x14ac:dyDescent="0.15">
      <c r="A57" s="85"/>
      <c r="B57" s="210"/>
      <c r="C57" s="215"/>
      <c r="D57" s="215"/>
      <c r="E57" s="222"/>
      <c r="F57" s="222"/>
      <c r="G57" s="222"/>
      <c r="H57" s="222"/>
      <c r="I57" s="222"/>
      <c r="J57" s="225" t="s">
        <v>17</v>
      </c>
      <c r="K57" s="231" t="s">
        <v>520</v>
      </c>
      <c r="L57" s="239" t="s">
        <v>521</v>
      </c>
      <c r="M57" s="239" t="s">
        <v>522</v>
      </c>
      <c r="N57" s="239" t="s">
        <v>523</v>
      </c>
      <c r="O57" s="249" t="s">
        <v>248</v>
      </c>
      <c r="P57" s="85"/>
      <c r="Q57" s="85"/>
      <c r="R57" s="85"/>
      <c r="S57" s="85"/>
      <c r="T57" s="85"/>
      <c r="U57" s="85"/>
    </row>
    <row r="58" spans="1:21" ht="31.5" customHeight="1" x14ac:dyDescent="0.15">
      <c r="B58" s="1044" t="s">
        <v>63</v>
      </c>
      <c r="C58" s="1045"/>
      <c r="D58" s="1035" t="s">
        <v>66</v>
      </c>
      <c r="E58" s="1036"/>
      <c r="F58" s="1036"/>
      <c r="G58" s="1036"/>
      <c r="H58" s="1036"/>
      <c r="I58" s="1036"/>
      <c r="J58" s="1037"/>
      <c r="K58" s="232"/>
      <c r="L58" s="240"/>
      <c r="M58" s="240"/>
      <c r="N58" s="240"/>
      <c r="O58" s="250"/>
    </row>
    <row r="59" spans="1:21" ht="31.5" customHeight="1" x14ac:dyDescent="0.15">
      <c r="B59" s="1046"/>
      <c r="C59" s="1047"/>
      <c r="D59" s="1038" t="s">
        <v>12</v>
      </c>
      <c r="E59" s="1039"/>
      <c r="F59" s="1039"/>
      <c r="G59" s="1039"/>
      <c r="H59" s="1039"/>
      <c r="I59" s="1039"/>
      <c r="J59" s="1040"/>
      <c r="K59" s="233"/>
      <c r="L59" s="241"/>
      <c r="M59" s="241"/>
      <c r="N59" s="241"/>
      <c r="O59" s="251"/>
    </row>
    <row r="60" spans="1:21" ht="31.5" customHeight="1" x14ac:dyDescent="0.15">
      <c r="B60" s="1048"/>
      <c r="C60" s="1049"/>
      <c r="D60" s="1041" t="s">
        <v>70</v>
      </c>
      <c r="E60" s="1042"/>
      <c r="F60" s="1042"/>
      <c r="G60" s="1042"/>
      <c r="H60" s="1042"/>
      <c r="I60" s="1042"/>
      <c r="J60" s="1043"/>
      <c r="K60" s="234"/>
      <c r="L60" s="242"/>
      <c r="M60" s="242"/>
      <c r="N60" s="242"/>
      <c r="O60" s="252"/>
    </row>
    <row r="61" spans="1:21" ht="24" customHeight="1" x14ac:dyDescent="0.15">
      <c r="B61" s="211"/>
      <c r="C61" s="211"/>
      <c r="D61" s="220" t="s">
        <v>46</v>
      </c>
      <c r="E61" s="223"/>
      <c r="F61" s="223"/>
      <c r="G61" s="223"/>
      <c r="H61" s="223"/>
      <c r="I61" s="223"/>
      <c r="J61" s="223"/>
      <c r="K61" s="223"/>
      <c r="L61" s="223"/>
      <c r="M61" s="223"/>
      <c r="N61" s="223"/>
      <c r="O61" s="223"/>
    </row>
    <row r="62" spans="1:21" ht="24" customHeight="1" x14ac:dyDescent="0.15">
      <c r="B62" s="212"/>
      <c r="C62" s="212"/>
      <c r="D62" s="220" t="s">
        <v>40</v>
      </c>
      <c r="E62" s="223"/>
      <c r="F62" s="223"/>
      <c r="G62" s="223"/>
      <c r="H62" s="223"/>
      <c r="I62" s="223"/>
      <c r="J62" s="223"/>
      <c r="K62" s="223"/>
      <c r="L62" s="223"/>
      <c r="M62" s="223"/>
      <c r="N62" s="223"/>
      <c r="O62" s="223"/>
    </row>
    <row r="63" spans="1:21" ht="24" customHeight="1" x14ac:dyDescent="0.1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fElf5oSeGNkiYycq5X2/IOcUANjOdrEJg7mtzuTzxEcgZReB9Glt0EB3obH80Eu7rwH4NR5lcNw81eLaIfDZuA==" saltValue="6c0vVNjbsipsYQquy+OhO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20</v>
      </c>
    </row>
    <row r="40" spans="2:13" ht="27.75" customHeight="1" x14ac:dyDescent="0.15">
      <c r="B40" s="207" t="s">
        <v>23</v>
      </c>
      <c r="C40" s="213"/>
      <c r="D40" s="213"/>
      <c r="E40" s="221"/>
      <c r="F40" s="221"/>
      <c r="G40" s="221"/>
      <c r="H40" s="224" t="s">
        <v>17</v>
      </c>
      <c r="I40" s="226" t="s">
        <v>520</v>
      </c>
      <c r="J40" s="235" t="s">
        <v>521</v>
      </c>
      <c r="K40" s="235" t="s">
        <v>522</v>
      </c>
      <c r="L40" s="235" t="s">
        <v>523</v>
      </c>
      <c r="M40" s="264" t="s">
        <v>248</v>
      </c>
    </row>
    <row r="41" spans="2:13" ht="27.75" customHeight="1" x14ac:dyDescent="0.15">
      <c r="B41" s="1050" t="s">
        <v>35</v>
      </c>
      <c r="C41" s="1051"/>
      <c r="D41" s="216"/>
      <c r="E41" s="1056" t="s">
        <v>54</v>
      </c>
      <c r="F41" s="1056"/>
      <c r="G41" s="1056"/>
      <c r="H41" s="1057"/>
      <c r="I41" s="257">
        <v>19341</v>
      </c>
      <c r="J41" s="261">
        <v>18950</v>
      </c>
      <c r="K41" s="261">
        <v>18427</v>
      </c>
      <c r="L41" s="261">
        <v>17806</v>
      </c>
      <c r="M41" s="265">
        <v>16771</v>
      </c>
    </row>
    <row r="42" spans="2:13" ht="27.75" customHeight="1" x14ac:dyDescent="0.15">
      <c r="B42" s="1052"/>
      <c r="C42" s="1053"/>
      <c r="D42" s="217"/>
      <c r="E42" s="1058" t="s">
        <v>77</v>
      </c>
      <c r="F42" s="1058"/>
      <c r="G42" s="1058"/>
      <c r="H42" s="1059"/>
      <c r="I42" s="258">
        <v>53</v>
      </c>
      <c r="J42" s="262">
        <v>22</v>
      </c>
      <c r="K42" s="262">
        <v>1</v>
      </c>
      <c r="L42" s="262">
        <v>53</v>
      </c>
      <c r="M42" s="266">
        <v>387</v>
      </c>
    </row>
    <row r="43" spans="2:13" ht="27.75" customHeight="1" x14ac:dyDescent="0.15">
      <c r="B43" s="1052"/>
      <c r="C43" s="1053"/>
      <c r="D43" s="217"/>
      <c r="E43" s="1058" t="s">
        <v>78</v>
      </c>
      <c r="F43" s="1058"/>
      <c r="G43" s="1058"/>
      <c r="H43" s="1059"/>
      <c r="I43" s="258">
        <v>3080</v>
      </c>
      <c r="J43" s="262">
        <v>2332</v>
      </c>
      <c r="K43" s="262">
        <v>1808</v>
      </c>
      <c r="L43" s="262">
        <v>1166</v>
      </c>
      <c r="M43" s="266">
        <v>1197</v>
      </c>
    </row>
    <row r="44" spans="2:13" ht="27.75" customHeight="1" x14ac:dyDescent="0.15">
      <c r="B44" s="1052"/>
      <c r="C44" s="1053"/>
      <c r="D44" s="217"/>
      <c r="E44" s="1058" t="s">
        <v>80</v>
      </c>
      <c r="F44" s="1058"/>
      <c r="G44" s="1058"/>
      <c r="H44" s="1059"/>
      <c r="I44" s="258">
        <v>167</v>
      </c>
      <c r="J44" s="262">
        <v>147</v>
      </c>
      <c r="K44" s="262">
        <v>134</v>
      </c>
      <c r="L44" s="262">
        <v>121</v>
      </c>
      <c r="M44" s="266">
        <v>106</v>
      </c>
    </row>
    <row r="45" spans="2:13" ht="27.75" customHeight="1" x14ac:dyDescent="0.15">
      <c r="B45" s="1052"/>
      <c r="C45" s="1053"/>
      <c r="D45" s="217"/>
      <c r="E45" s="1058" t="s">
        <v>82</v>
      </c>
      <c r="F45" s="1058"/>
      <c r="G45" s="1058"/>
      <c r="H45" s="1059"/>
      <c r="I45" s="258">
        <v>4362</v>
      </c>
      <c r="J45" s="262">
        <v>4342</v>
      </c>
      <c r="K45" s="262">
        <v>4176</v>
      </c>
      <c r="L45" s="262">
        <v>4102</v>
      </c>
      <c r="M45" s="266">
        <v>4056</v>
      </c>
    </row>
    <row r="46" spans="2:13" ht="27.75" customHeight="1" x14ac:dyDescent="0.15">
      <c r="B46" s="1052"/>
      <c r="C46" s="1053"/>
      <c r="D46" s="218"/>
      <c r="E46" s="1058" t="s">
        <v>81</v>
      </c>
      <c r="F46" s="1058"/>
      <c r="G46" s="1058"/>
      <c r="H46" s="1059"/>
      <c r="I46" s="258" t="s">
        <v>197</v>
      </c>
      <c r="J46" s="262" t="s">
        <v>197</v>
      </c>
      <c r="K46" s="262" t="s">
        <v>197</v>
      </c>
      <c r="L46" s="262" t="s">
        <v>197</v>
      </c>
      <c r="M46" s="266" t="s">
        <v>197</v>
      </c>
    </row>
    <row r="47" spans="2:13" ht="27.75" customHeight="1" x14ac:dyDescent="0.15">
      <c r="B47" s="1052"/>
      <c r="C47" s="1053"/>
      <c r="D47" s="254"/>
      <c r="E47" s="1060" t="s">
        <v>84</v>
      </c>
      <c r="F47" s="1061"/>
      <c r="G47" s="1061"/>
      <c r="H47" s="1062"/>
      <c r="I47" s="258" t="s">
        <v>197</v>
      </c>
      <c r="J47" s="262" t="s">
        <v>197</v>
      </c>
      <c r="K47" s="262" t="s">
        <v>197</v>
      </c>
      <c r="L47" s="262" t="s">
        <v>197</v>
      </c>
      <c r="M47" s="266" t="s">
        <v>197</v>
      </c>
    </row>
    <row r="48" spans="2:13" ht="27.75" customHeight="1" x14ac:dyDescent="0.15">
      <c r="B48" s="1052"/>
      <c r="C48" s="1053"/>
      <c r="D48" s="217"/>
      <c r="E48" s="1058" t="s">
        <v>88</v>
      </c>
      <c r="F48" s="1058"/>
      <c r="G48" s="1058"/>
      <c r="H48" s="1059"/>
      <c r="I48" s="258" t="s">
        <v>197</v>
      </c>
      <c r="J48" s="262" t="s">
        <v>197</v>
      </c>
      <c r="K48" s="262" t="s">
        <v>197</v>
      </c>
      <c r="L48" s="262" t="s">
        <v>197</v>
      </c>
      <c r="M48" s="266" t="s">
        <v>197</v>
      </c>
    </row>
    <row r="49" spans="2:13" ht="27.75" customHeight="1" x14ac:dyDescent="0.15">
      <c r="B49" s="1054"/>
      <c r="C49" s="1055"/>
      <c r="D49" s="217"/>
      <c r="E49" s="1058" t="s">
        <v>94</v>
      </c>
      <c r="F49" s="1058"/>
      <c r="G49" s="1058"/>
      <c r="H49" s="1059"/>
      <c r="I49" s="258" t="s">
        <v>197</v>
      </c>
      <c r="J49" s="262" t="s">
        <v>197</v>
      </c>
      <c r="K49" s="262" t="s">
        <v>197</v>
      </c>
      <c r="L49" s="262" t="s">
        <v>197</v>
      </c>
      <c r="M49" s="266" t="s">
        <v>197</v>
      </c>
    </row>
    <row r="50" spans="2:13" ht="27.75" customHeight="1" x14ac:dyDescent="0.15">
      <c r="B50" s="1065" t="s">
        <v>96</v>
      </c>
      <c r="C50" s="1066"/>
      <c r="D50" s="255"/>
      <c r="E50" s="1058" t="s">
        <v>98</v>
      </c>
      <c r="F50" s="1058"/>
      <c r="G50" s="1058"/>
      <c r="H50" s="1059"/>
      <c r="I50" s="258">
        <v>4915</v>
      </c>
      <c r="J50" s="262">
        <v>5043</v>
      </c>
      <c r="K50" s="262">
        <v>6045</v>
      </c>
      <c r="L50" s="262">
        <v>7374</v>
      </c>
      <c r="M50" s="266">
        <v>7855</v>
      </c>
    </row>
    <row r="51" spans="2:13" ht="27.75" customHeight="1" x14ac:dyDescent="0.15">
      <c r="B51" s="1052"/>
      <c r="C51" s="1053"/>
      <c r="D51" s="217"/>
      <c r="E51" s="1058" t="s">
        <v>101</v>
      </c>
      <c r="F51" s="1058"/>
      <c r="G51" s="1058"/>
      <c r="H51" s="1059"/>
      <c r="I51" s="258">
        <v>3753</v>
      </c>
      <c r="J51" s="262">
        <v>2978</v>
      </c>
      <c r="K51" s="262">
        <v>2364</v>
      </c>
      <c r="L51" s="262">
        <v>1763</v>
      </c>
      <c r="M51" s="266">
        <v>2204</v>
      </c>
    </row>
    <row r="52" spans="2:13" ht="27.75" customHeight="1" x14ac:dyDescent="0.15">
      <c r="B52" s="1054"/>
      <c r="C52" s="1055"/>
      <c r="D52" s="217"/>
      <c r="E52" s="1058" t="s">
        <v>43</v>
      </c>
      <c r="F52" s="1058"/>
      <c r="G52" s="1058"/>
      <c r="H52" s="1059"/>
      <c r="I52" s="258">
        <v>16896</v>
      </c>
      <c r="J52" s="262">
        <v>16821</v>
      </c>
      <c r="K52" s="262">
        <v>16862</v>
      </c>
      <c r="L52" s="262">
        <v>16286</v>
      </c>
      <c r="M52" s="266">
        <v>15090</v>
      </c>
    </row>
    <row r="53" spans="2:13" ht="27.75" customHeight="1" x14ac:dyDescent="0.15">
      <c r="B53" s="1031" t="s">
        <v>49</v>
      </c>
      <c r="C53" s="1032"/>
      <c r="D53" s="219"/>
      <c r="E53" s="1063" t="s">
        <v>103</v>
      </c>
      <c r="F53" s="1063"/>
      <c r="G53" s="1063"/>
      <c r="H53" s="1064"/>
      <c r="I53" s="259">
        <v>1439</v>
      </c>
      <c r="J53" s="263">
        <v>952</v>
      </c>
      <c r="K53" s="263">
        <v>-726</v>
      </c>
      <c r="L53" s="263">
        <v>-2175</v>
      </c>
      <c r="M53" s="267">
        <v>-2631</v>
      </c>
    </row>
    <row r="54" spans="2:13" ht="27.75" customHeight="1" x14ac:dyDescent="0.15">
      <c r="B54" s="253"/>
      <c r="C54" s="191"/>
      <c r="D54" s="191"/>
      <c r="E54" s="256"/>
      <c r="F54" s="256"/>
      <c r="G54" s="256"/>
      <c r="H54" s="256"/>
      <c r="I54" s="260"/>
      <c r="J54" s="260"/>
      <c r="K54" s="260"/>
      <c r="L54" s="260"/>
      <c r="M54" s="260"/>
    </row>
    <row r="55" spans="2:13" x14ac:dyDescent="0.15"/>
  </sheetData>
  <sheetProtection algorithmName="SHA-512" hashValue="TGux/gJvAKU3LJ5gcivCiSFEy9NkxhmVY5j5joOz6FqUvjAJAFT7LVCEWPU5Df5nFy83VUSHzk+rFqvfYKdSLg==" saltValue="Ddjjuztu/W9Zgdg902Num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3" t="s">
        <v>99</v>
      </c>
    </row>
    <row r="54" spans="2:8" ht="29.25" customHeight="1" x14ac:dyDescent="0.2">
      <c r="B54" s="268" t="s">
        <v>5</v>
      </c>
      <c r="C54" s="274"/>
      <c r="D54" s="274"/>
      <c r="E54" s="275" t="s">
        <v>17</v>
      </c>
      <c r="F54" s="276" t="s">
        <v>522</v>
      </c>
      <c r="G54" s="276" t="s">
        <v>523</v>
      </c>
      <c r="H54" s="284" t="s">
        <v>248</v>
      </c>
    </row>
    <row r="55" spans="2:8" ht="52.5" customHeight="1" x14ac:dyDescent="0.15">
      <c r="B55" s="269"/>
      <c r="C55" s="1067" t="s">
        <v>107</v>
      </c>
      <c r="D55" s="1067"/>
      <c r="E55" s="1068"/>
      <c r="F55" s="277">
        <v>2005</v>
      </c>
      <c r="G55" s="277">
        <v>2251</v>
      </c>
      <c r="H55" s="285">
        <v>2228</v>
      </c>
    </row>
    <row r="56" spans="2:8" ht="52.5" customHeight="1" x14ac:dyDescent="0.15">
      <c r="B56" s="270"/>
      <c r="C56" s="1069" t="s">
        <v>110</v>
      </c>
      <c r="D56" s="1069"/>
      <c r="E56" s="1070"/>
      <c r="F56" s="278">
        <v>0</v>
      </c>
      <c r="G56" s="278">
        <v>0</v>
      </c>
      <c r="H56" s="286">
        <v>85</v>
      </c>
    </row>
    <row r="57" spans="2:8" ht="53.25" customHeight="1" x14ac:dyDescent="0.15">
      <c r="B57" s="270"/>
      <c r="C57" s="1071" t="s">
        <v>73</v>
      </c>
      <c r="D57" s="1071"/>
      <c r="E57" s="1072"/>
      <c r="F57" s="279">
        <v>3547</v>
      </c>
      <c r="G57" s="279">
        <v>4430</v>
      </c>
      <c r="H57" s="287">
        <v>5407</v>
      </c>
    </row>
    <row r="58" spans="2:8" ht="45.75" customHeight="1" x14ac:dyDescent="0.15">
      <c r="B58" s="271"/>
      <c r="C58" s="1073" t="s">
        <v>535</v>
      </c>
      <c r="D58" s="1074"/>
      <c r="E58" s="1075"/>
      <c r="F58" s="280">
        <v>956</v>
      </c>
      <c r="G58" s="280">
        <v>1126</v>
      </c>
      <c r="H58" s="288">
        <v>1526</v>
      </c>
    </row>
    <row r="59" spans="2:8" ht="45.75" customHeight="1" x14ac:dyDescent="0.15">
      <c r="B59" s="271"/>
      <c r="C59" s="1073" t="s">
        <v>391</v>
      </c>
      <c r="D59" s="1074"/>
      <c r="E59" s="1075"/>
      <c r="F59" s="280">
        <v>789</v>
      </c>
      <c r="G59" s="280">
        <v>1089</v>
      </c>
      <c r="H59" s="288">
        <v>1289</v>
      </c>
    </row>
    <row r="60" spans="2:8" ht="45.75" customHeight="1" x14ac:dyDescent="0.15">
      <c r="B60" s="271"/>
      <c r="C60" s="1073" t="s">
        <v>536</v>
      </c>
      <c r="D60" s="1074"/>
      <c r="E60" s="1075"/>
      <c r="F60" s="280">
        <v>350</v>
      </c>
      <c r="G60" s="280">
        <v>700</v>
      </c>
      <c r="H60" s="288">
        <v>1000</v>
      </c>
    </row>
    <row r="61" spans="2:8" ht="45.75" customHeight="1" x14ac:dyDescent="0.15">
      <c r="B61" s="271"/>
      <c r="C61" s="1073" t="s">
        <v>537</v>
      </c>
      <c r="D61" s="1074"/>
      <c r="E61" s="1075"/>
      <c r="F61" s="280">
        <v>800</v>
      </c>
      <c r="G61" s="280">
        <v>850</v>
      </c>
      <c r="H61" s="288">
        <v>901</v>
      </c>
    </row>
    <row r="62" spans="2:8" ht="45.75" customHeight="1" x14ac:dyDescent="0.15">
      <c r="B62" s="272"/>
      <c r="C62" s="1076" t="s">
        <v>538</v>
      </c>
      <c r="D62" s="1077"/>
      <c r="E62" s="1078"/>
      <c r="F62" s="281">
        <v>652</v>
      </c>
      <c r="G62" s="281">
        <v>665</v>
      </c>
      <c r="H62" s="289">
        <v>691</v>
      </c>
    </row>
    <row r="63" spans="2:8" ht="52.5" customHeight="1" x14ac:dyDescent="0.15">
      <c r="B63" s="273"/>
      <c r="C63" s="1079" t="s">
        <v>112</v>
      </c>
      <c r="D63" s="1079"/>
      <c r="E63" s="1080"/>
      <c r="F63" s="282">
        <v>5552</v>
      </c>
      <c r="G63" s="282">
        <v>6682</v>
      </c>
      <c r="H63" s="290">
        <v>7720</v>
      </c>
    </row>
    <row r="64" spans="2:8" x14ac:dyDescent="0.15"/>
  </sheetData>
  <sheetProtection algorithmName="SHA-512" hashValue="dTHhCsL5ryb8bGA+Gg3+6YkRKhdHJxDklORHICBji0xymbnWPTsqlht/KIBYyn/H7EPb75nalIHxEJEDk60A2A==" saltValue="WRdq/FXmgfDFJkuctNB5c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6"/>
      <c r="B1" s="102"/>
      <c r="C1" s="106"/>
      <c r="D1" s="112"/>
      <c r="E1" s="122"/>
      <c r="F1" s="122"/>
      <c r="G1" s="122"/>
      <c r="H1" s="156"/>
    </row>
    <row r="2" spans="1:8" x14ac:dyDescent="0.15">
      <c r="A2" s="97"/>
      <c r="B2" s="103"/>
      <c r="C2" s="298"/>
      <c r="D2" s="113" t="s">
        <v>86</v>
      </c>
      <c r="E2" s="123"/>
      <c r="F2" s="306" t="s">
        <v>519</v>
      </c>
      <c r="G2" s="147"/>
      <c r="H2" s="157"/>
    </row>
    <row r="3" spans="1:8" x14ac:dyDescent="0.15">
      <c r="A3" s="113" t="s">
        <v>516</v>
      </c>
      <c r="B3" s="105"/>
      <c r="C3" s="299"/>
      <c r="D3" s="302">
        <v>26394</v>
      </c>
      <c r="E3" s="304"/>
      <c r="F3" s="307">
        <v>70166</v>
      </c>
      <c r="G3" s="309"/>
      <c r="H3" s="312"/>
    </row>
    <row r="4" spans="1:8" x14ac:dyDescent="0.15">
      <c r="A4" s="98"/>
      <c r="B4" s="104"/>
      <c r="C4" s="300"/>
      <c r="D4" s="303">
        <v>22500</v>
      </c>
      <c r="E4" s="305"/>
      <c r="F4" s="308">
        <v>36115</v>
      </c>
      <c r="G4" s="310"/>
      <c r="H4" s="313"/>
    </row>
    <row r="5" spans="1:8" x14ac:dyDescent="0.15">
      <c r="A5" s="113" t="s">
        <v>477</v>
      </c>
      <c r="B5" s="105"/>
      <c r="C5" s="299"/>
      <c r="D5" s="302">
        <v>22976</v>
      </c>
      <c r="E5" s="304"/>
      <c r="F5" s="307">
        <v>70329</v>
      </c>
      <c r="G5" s="309"/>
      <c r="H5" s="312"/>
    </row>
    <row r="6" spans="1:8" x14ac:dyDescent="0.15">
      <c r="A6" s="98"/>
      <c r="B6" s="104"/>
      <c r="C6" s="300"/>
      <c r="D6" s="303">
        <v>18122</v>
      </c>
      <c r="E6" s="305"/>
      <c r="F6" s="308">
        <v>39403</v>
      </c>
      <c r="G6" s="310"/>
      <c r="H6" s="313"/>
    </row>
    <row r="7" spans="1:8" x14ac:dyDescent="0.15">
      <c r="A7" s="113" t="s">
        <v>314</v>
      </c>
      <c r="B7" s="105"/>
      <c r="C7" s="299"/>
      <c r="D7" s="302">
        <v>25026</v>
      </c>
      <c r="E7" s="304"/>
      <c r="F7" s="307">
        <v>45945</v>
      </c>
      <c r="G7" s="309"/>
      <c r="H7" s="312"/>
    </row>
    <row r="8" spans="1:8" x14ac:dyDescent="0.15">
      <c r="A8" s="98"/>
      <c r="B8" s="104"/>
      <c r="C8" s="300"/>
      <c r="D8" s="303">
        <v>18001</v>
      </c>
      <c r="E8" s="305"/>
      <c r="F8" s="308">
        <v>25180</v>
      </c>
      <c r="G8" s="310"/>
      <c r="H8" s="313"/>
    </row>
    <row r="9" spans="1:8" x14ac:dyDescent="0.15">
      <c r="A9" s="113" t="s">
        <v>140</v>
      </c>
      <c r="B9" s="105"/>
      <c r="C9" s="299"/>
      <c r="D9" s="302">
        <v>26179</v>
      </c>
      <c r="E9" s="304"/>
      <c r="F9" s="307">
        <v>44475</v>
      </c>
      <c r="G9" s="309"/>
      <c r="H9" s="312"/>
    </row>
    <row r="10" spans="1:8" x14ac:dyDescent="0.15">
      <c r="A10" s="98"/>
      <c r="B10" s="104"/>
      <c r="C10" s="300"/>
      <c r="D10" s="303">
        <v>20063</v>
      </c>
      <c r="E10" s="305"/>
      <c r="F10" s="308">
        <v>24780</v>
      </c>
      <c r="G10" s="310"/>
      <c r="H10" s="313"/>
    </row>
    <row r="11" spans="1:8" x14ac:dyDescent="0.15">
      <c r="A11" s="113" t="s">
        <v>517</v>
      </c>
      <c r="B11" s="105"/>
      <c r="C11" s="299"/>
      <c r="D11" s="302">
        <v>28015</v>
      </c>
      <c r="E11" s="304"/>
      <c r="F11" s="307">
        <v>45982</v>
      </c>
      <c r="G11" s="309"/>
      <c r="H11" s="312"/>
    </row>
    <row r="12" spans="1:8" x14ac:dyDescent="0.15">
      <c r="A12" s="98"/>
      <c r="B12" s="104"/>
      <c r="C12" s="301"/>
      <c r="D12" s="303">
        <v>18402</v>
      </c>
      <c r="E12" s="305"/>
      <c r="F12" s="308">
        <v>25583</v>
      </c>
      <c r="G12" s="310"/>
      <c r="H12" s="313"/>
    </row>
    <row r="13" spans="1:8" x14ac:dyDescent="0.15">
      <c r="A13" s="113"/>
      <c r="B13" s="105"/>
      <c r="C13" s="299"/>
      <c r="D13" s="302">
        <v>25718</v>
      </c>
      <c r="E13" s="304"/>
      <c r="F13" s="307">
        <v>55379</v>
      </c>
      <c r="G13" s="311"/>
      <c r="H13" s="312"/>
    </row>
    <row r="14" spans="1:8" x14ac:dyDescent="0.15">
      <c r="A14" s="98"/>
      <c r="B14" s="104"/>
      <c r="C14" s="300"/>
      <c r="D14" s="303">
        <v>19418</v>
      </c>
      <c r="E14" s="305"/>
      <c r="F14" s="308">
        <v>30212</v>
      </c>
      <c r="G14" s="310"/>
      <c r="H14" s="313"/>
    </row>
    <row r="17" spans="1:11" x14ac:dyDescent="0.15">
      <c r="A17" s="291" t="s">
        <v>21</v>
      </c>
    </row>
    <row r="18" spans="1:11" x14ac:dyDescent="0.15">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15">
      <c r="A19" s="292" t="s">
        <v>93</v>
      </c>
      <c r="B19" s="292">
        <f>ROUND(VALUE(SUBSTITUTE(実質収支比率等に係る経年分析!F$48,"▲","-")),2)</f>
        <v>5.83</v>
      </c>
      <c r="C19" s="292">
        <f>ROUND(VALUE(SUBSTITUTE(実質収支比率等に係る経年分析!G$48,"▲","-")),2)</f>
        <v>9.7100000000000009</v>
      </c>
      <c r="D19" s="292">
        <f>ROUND(VALUE(SUBSTITUTE(実質収支比率等に係る経年分析!H$48,"▲","-")),2)</f>
        <v>13.16</v>
      </c>
      <c r="E19" s="292">
        <f>ROUND(VALUE(SUBSTITUTE(実質収支比率等に係る経年分析!I$48,"▲","-")),2)</f>
        <v>11.84</v>
      </c>
      <c r="F19" s="292">
        <f>ROUND(VALUE(SUBSTITUTE(実質収支比率等に係る経年分析!J$48,"▲","-")),2)</f>
        <v>10.18</v>
      </c>
    </row>
    <row r="20" spans="1:11" x14ac:dyDescent="0.15">
      <c r="A20" s="292" t="s">
        <v>34</v>
      </c>
      <c r="B20" s="292">
        <f>ROUND(VALUE(SUBSTITUTE(実質収支比率等に係る経年分析!F$47,"▲","-")),2)</f>
        <v>12.02</v>
      </c>
      <c r="C20" s="292">
        <f>ROUND(VALUE(SUBSTITUTE(実質収支比率等に係る経年分析!G$47,"▲","-")),2)</f>
        <v>10.8</v>
      </c>
      <c r="D20" s="292">
        <f>ROUND(VALUE(SUBSTITUTE(実質収支比率等に係る経年分析!H$47,"▲","-")),2)</f>
        <v>11.43</v>
      </c>
      <c r="E20" s="292">
        <f>ROUND(VALUE(SUBSTITUTE(実質収支比率等に係る経年分析!I$47,"▲","-")),2)</f>
        <v>13.02</v>
      </c>
      <c r="F20" s="292">
        <f>ROUND(VALUE(SUBSTITUTE(実質収支比率等に係る経年分析!J$47,"▲","-")),2)</f>
        <v>12.69</v>
      </c>
    </row>
    <row r="21" spans="1:11" x14ac:dyDescent="0.15">
      <c r="A21" s="292" t="s">
        <v>116</v>
      </c>
      <c r="B21" s="292">
        <f>IF(ISNUMBER(VALUE(SUBSTITUTE(実質収支比率等に係る経年分析!F$49,"▲","-"))),ROUND(VALUE(SUBSTITUTE(実質収支比率等に係る経年分析!F$49,"▲","-")),2),NA())</f>
        <v>-0.89</v>
      </c>
      <c r="C21" s="292">
        <f>IF(ISNUMBER(VALUE(SUBSTITUTE(実質収支比率等に係る経年分析!G$49,"▲","-"))),ROUND(VALUE(SUBSTITUTE(実質収支比率等に係る経年分析!G$49,"▲","-")),2),NA())</f>
        <v>3.57</v>
      </c>
      <c r="D21" s="292">
        <f>IF(ISNUMBER(VALUE(SUBSTITUTE(実質収支比率等に係る経年分析!H$49,"▲","-"))),ROUND(VALUE(SUBSTITUTE(実質収支比率等に係る経年分析!H$49,"▲","-")),2),NA())</f>
        <v>5.46</v>
      </c>
      <c r="E21" s="292">
        <f>IF(ISNUMBER(VALUE(SUBSTITUTE(実質収支比率等に係る経年分析!I$49,"▲","-"))),ROUND(VALUE(SUBSTITUTE(実質収支比率等に係る経年分析!I$49,"▲","-")),2),NA())</f>
        <v>-0.09</v>
      </c>
      <c r="F21" s="292">
        <f>IF(ISNUMBER(VALUE(SUBSTITUTE(実質収支比率等に係る経年分析!J$49,"▲","-"))),ROUND(VALUE(SUBSTITUTE(実質収支比率等に係る経年分析!J$49,"▲","-")),2),NA())</f>
        <v>-1.62</v>
      </c>
    </row>
    <row r="24" spans="1:11" x14ac:dyDescent="0.15">
      <c r="A24" s="291" t="s">
        <v>105</v>
      </c>
    </row>
    <row r="25" spans="1:11" x14ac:dyDescent="0.15">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15">
      <c r="A26" s="293"/>
      <c r="B26" s="293" t="s">
        <v>117</v>
      </c>
      <c r="C26" s="293" t="s">
        <v>71</v>
      </c>
      <c r="D26" s="293" t="s">
        <v>117</v>
      </c>
      <c r="E26" s="293" t="s">
        <v>71</v>
      </c>
      <c r="F26" s="293" t="s">
        <v>117</v>
      </c>
      <c r="G26" s="293" t="s">
        <v>71</v>
      </c>
      <c r="H26" s="293" t="s">
        <v>117</v>
      </c>
      <c r="I26" s="293" t="s">
        <v>71</v>
      </c>
      <c r="J26" s="293" t="s">
        <v>117</v>
      </c>
      <c r="K26" s="293" t="s">
        <v>71</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1.53</v>
      </c>
      <c r="D27" s="293" t="e">
        <f>IF(ROUND(VALUE(SUBSTITUTE(連結実質赤字比率に係る赤字・黒字の構成分析!G$43,"▲","-")),2)&lt;0,ABS(ROUND(VALUE(SUBSTITUTE(連結実質赤字比率に係る赤字・黒字の構成分析!G$43,"▲","-")),2)),NA())</f>
        <v>#VALUE!</v>
      </c>
      <c r="E27" s="293" t="e">
        <f>IF(ROUND(VALUE(SUBSTITUTE(連結実質赤字比率に係る赤字・黒字の構成分析!G$43,"▲","-")),2)&gt;=0,ABS(ROUND(VALUE(SUBSTITUTE(連結実質赤字比率に係る赤字・黒字の構成分析!G$43,"▲","-")),2)),NA())</f>
        <v>#VALUE!</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15">
      <c r="A30" s="293" t="e">
        <f>IF(連結実質赤字比率に係る赤字・黒字の構成分析!C$40="",NA(),連結実質赤字比率に係る赤字・黒字の構成分析!C$40)</f>
        <v>#N/A</v>
      </c>
      <c r="B30" s="293" t="e">
        <f>IF(ROUND(VALUE(SUBSTITUTE(連結実質赤字比率に係る赤字・黒字の構成分析!F$40,"▲","-")),2)&lt;0,ABS(ROUND(VALUE(SUBSTITUTE(連結実質赤字比率に係る赤字・黒字の構成分析!F$40,"▲","-")),2)),NA())</f>
        <v>#VALUE!</v>
      </c>
      <c r="C30" s="293" t="e">
        <f>IF(ROUND(VALUE(SUBSTITUTE(連結実質赤字比率に係る赤字・黒字の構成分析!F$40,"▲","-")),2)&gt;=0,ABS(ROUND(VALUE(SUBSTITUTE(連結実質赤字比率に係る赤字・黒字の構成分析!F$40,"▲","-")),2)),NA())</f>
        <v>#VALUE!</v>
      </c>
      <c r="D30" s="293" t="e">
        <f>IF(ROUND(VALUE(SUBSTITUTE(連結実質赤字比率に係る赤字・黒字の構成分析!G$40,"▲","-")),2)&lt;0,ABS(ROUND(VALUE(SUBSTITUTE(連結実質赤字比率に係る赤字・黒字の構成分析!G$40,"▲","-")),2)),NA())</f>
        <v>#VALUE!</v>
      </c>
      <c r="E30" s="293" t="e">
        <f>IF(ROUND(VALUE(SUBSTITUTE(連結実質赤字比率に係る赤字・黒字の構成分析!G$40,"▲","-")),2)&gt;=0,ABS(ROUND(VALUE(SUBSTITUTE(連結実質赤字比率に係る赤字・黒字の構成分析!G$40,"▲","-")),2)),NA())</f>
        <v>#VALUE!</v>
      </c>
      <c r="F30" s="293" t="e">
        <f>IF(ROUND(VALUE(SUBSTITUTE(連結実質赤字比率に係る赤字・黒字の構成分析!H$40,"▲","-")),2)&lt;0,ABS(ROUND(VALUE(SUBSTITUTE(連結実質赤字比率に係る赤字・黒字の構成分析!H$40,"▲","-")),2)),NA())</f>
        <v>#VALUE!</v>
      </c>
      <c r="G30" s="293" t="e">
        <f>IF(ROUND(VALUE(SUBSTITUTE(連結実質赤字比率に係る赤字・黒字の構成分析!H$40,"▲","-")),2)&gt;=0,ABS(ROUND(VALUE(SUBSTITUTE(連結実質赤字比率に係る赤字・黒字の構成分析!H$40,"▲","-")),2)),NA())</f>
        <v>#VALUE!</v>
      </c>
      <c r="H30" s="293" t="e">
        <f>IF(ROUND(VALUE(SUBSTITUTE(連結実質赤字比率に係る赤字・黒字の構成分析!I$40,"▲","-")),2)&lt;0,ABS(ROUND(VALUE(SUBSTITUTE(連結実質赤字比率に係る赤字・黒字の構成分析!I$40,"▲","-")),2)),NA())</f>
        <v>#VALUE!</v>
      </c>
      <c r="I30" s="293" t="e">
        <f>IF(ROUND(VALUE(SUBSTITUTE(連結実質赤字比率に係る赤字・黒字の構成分析!I$40,"▲","-")),2)&gt;=0,ABS(ROUND(VALUE(SUBSTITUTE(連結実質赤字比率に係る赤字・黒字の構成分析!I$40,"▲","-")),2)),NA())</f>
        <v>#VALUE!</v>
      </c>
      <c r="J30" s="293" t="e">
        <f>IF(ROUND(VALUE(SUBSTITUTE(連結実質赤字比率に係る赤字・黒字の構成分析!J$40,"▲","-")),2)&lt;0,ABS(ROUND(VALUE(SUBSTITUTE(連結実質赤字比率に係る赤字・黒字の構成分析!J$40,"▲","-")),2)),NA())</f>
        <v>#VALUE!</v>
      </c>
      <c r="K30" s="293" t="e">
        <f>IF(ROUND(VALUE(SUBSTITUTE(連結実質赤字比率に係る赤字・黒字の構成分析!J$40,"▲","-")),2)&gt;=0,ABS(ROUND(VALUE(SUBSTITUTE(連結実質赤字比率に係る赤字・黒字の構成分析!J$40,"▲","-")),2)),NA())</f>
        <v>#VALUE!</v>
      </c>
    </row>
    <row r="31" spans="1:11" x14ac:dyDescent="0.15">
      <c r="A31" s="293" t="str">
        <f>IF(連結実質赤字比率に係る赤字・黒字の構成分析!C$39="",NA(),連結実質赤字比率に係る赤字・黒字の構成分析!C$39)</f>
        <v>駐車場事業特別会計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v>
      </c>
    </row>
    <row r="32" spans="1:11" x14ac:dyDescent="0.15">
      <c r="A32" s="293" t="str">
        <f>IF(連結実質赤字比率に係る赤字・黒字の構成分析!C$38="",NA(),連結実質赤字比率に係る赤字・黒字の構成分析!C$38)</f>
        <v>後期高齢者医療特別会計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0.01</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0.03</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0.14000000000000001</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0.01</v>
      </c>
    </row>
    <row r="33" spans="1:16" x14ac:dyDescent="0.15">
      <c r="A33" s="293" t="str">
        <f>IF(連結実質赤字比率に係る赤字・黒字の構成分析!C$37="",NA(),連結実質赤字比率に係る赤字・黒字の構成分析!C$37)</f>
        <v>国民健康保険特別会計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0.23</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0.28999999999999998</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0.54</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0.72</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0.74</v>
      </c>
    </row>
    <row r="34" spans="1:16" x14ac:dyDescent="0.15">
      <c r="A34" s="293" t="str">
        <f>IF(連結実質赤字比率に係る赤字・黒字の構成分析!C$36="",NA(),連結実質赤字比率に係る赤字・黒字の構成分析!C$36)</f>
        <v>介護保険特別会計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0.89</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1.5</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1.1399999999999999</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0.68</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0.93</v>
      </c>
    </row>
    <row r="35" spans="1:16" x14ac:dyDescent="0.15">
      <c r="A35" s="293" t="str">
        <f>IF(連結実質赤字比率に係る赤字・黒字の構成分析!C$35="",NA(),連結実質赤字比率に係る赤字・黒字の構成分析!C$35)</f>
        <v>下水道事業会計</v>
      </c>
      <c r="B35" s="293" t="e">
        <f>IF(ROUND(VALUE(SUBSTITUTE(連結実質赤字比率に係る赤字・黒字の構成分析!F$35,"▲","-")),2)&lt;0,ABS(ROUND(VALUE(SUBSTITUTE(連結実質赤字比率に係る赤字・黒字の構成分析!F$35,"▲","-")),2)),NA())</f>
        <v>#VALUE!</v>
      </c>
      <c r="C35" s="293" t="e">
        <f>IF(ROUND(VALUE(SUBSTITUTE(連結実質赤字比率に係る赤字・黒字の構成分析!F$35,"▲","-")),2)&gt;=0,ABS(ROUND(VALUE(SUBSTITUTE(連結実質赤字比率に係る赤字・黒字の構成分析!F$35,"▲","-")),2)),NA())</f>
        <v>#VALUE!</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1.5</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1.45</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1.44</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1.47</v>
      </c>
    </row>
    <row r="36" spans="1:16" x14ac:dyDescent="0.15">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5.83</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9.7100000000000009</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13.16</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11.83</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10.17</v>
      </c>
    </row>
    <row r="39" spans="1:16" x14ac:dyDescent="0.15">
      <c r="A39" s="291" t="s">
        <v>10</v>
      </c>
    </row>
    <row r="40" spans="1:16" x14ac:dyDescent="0.15">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15">
      <c r="A41" s="294"/>
      <c r="B41" s="294" t="s">
        <v>118</v>
      </c>
      <c r="C41" s="294"/>
      <c r="D41" s="294" t="s">
        <v>120</v>
      </c>
      <c r="E41" s="294" t="s">
        <v>118</v>
      </c>
      <c r="F41" s="294"/>
      <c r="G41" s="294" t="s">
        <v>120</v>
      </c>
      <c r="H41" s="294" t="s">
        <v>118</v>
      </c>
      <c r="I41" s="294"/>
      <c r="J41" s="294" t="s">
        <v>120</v>
      </c>
      <c r="K41" s="294" t="s">
        <v>118</v>
      </c>
      <c r="L41" s="294"/>
      <c r="M41" s="294" t="s">
        <v>120</v>
      </c>
      <c r="N41" s="294" t="s">
        <v>118</v>
      </c>
      <c r="O41" s="294"/>
      <c r="P41" s="294" t="s">
        <v>120</v>
      </c>
    </row>
    <row r="42" spans="1:16" x14ac:dyDescent="0.15">
      <c r="A42" s="294" t="s">
        <v>122</v>
      </c>
      <c r="B42" s="294"/>
      <c r="C42" s="294"/>
      <c r="D42" s="294">
        <f>'実質公債費比率（分子）の構造'!K$52</f>
        <v>1791</v>
      </c>
      <c r="E42" s="294"/>
      <c r="F42" s="294"/>
      <c r="G42" s="294">
        <f>'実質公債費比率（分子）の構造'!L$52</f>
        <v>1606</v>
      </c>
      <c r="H42" s="294"/>
      <c r="I42" s="294"/>
      <c r="J42" s="294">
        <f>'実質公債費比率（分子）の構造'!M$52</f>
        <v>1599</v>
      </c>
      <c r="K42" s="294"/>
      <c r="L42" s="294"/>
      <c r="M42" s="294">
        <f>'実質公債費比率（分子）の構造'!N$52</f>
        <v>1596</v>
      </c>
      <c r="N42" s="294"/>
      <c r="O42" s="294"/>
      <c r="P42" s="294">
        <f>'実質公債費比率（分子）の構造'!O$52</f>
        <v>1555</v>
      </c>
    </row>
    <row r="43" spans="1:16" x14ac:dyDescent="0.15">
      <c r="A43" s="294" t="s">
        <v>45</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15">
      <c r="A44" s="294" t="s">
        <v>41</v>
      </c>
      <c r="B44" s="294">
        <f>'実質公債費比率（分子）の構造'!K$50</f>
        <v>34</v>
      </c>
      <c r="C44" s="294"/>
      <c r="D44" s="294"/>
      <c r="E44" s="294">
        <f>'実質公債費比率（分子）の構造'!L$50</f>
        <v>33</v>
      </c>
      <c r="F44" s="294"/>
      <c r="G44" s="294"/>
      <c r="H44" s="294">
        <f>'実質公債費比率（分子）の構造'!M$50</f>
        <v>24</v>
      </c>
      <c r="I44" s="294"/>
      <c r="J44" s="294"/>
      <c r="K44" s="294">
        <f>'実質公債費比率（分子）の構造'!N$50</f>
        <v>5</v>
      </c>
      <c r="L44" s="294"/>
      <c r="M44" s="294"/>
      <c r="N44" s="294">
        <f>'実質公債費比率（分子）の構造'!O$50</f>
        <v>3</v>
      </c>
      <c r="O44" s="294"/>
      <c r="P44" s="294"/>
    </row>
    <row r="45" spans="1:16" x14ac:dyDescent="0.15">
      <c r="A45" s="294" t="s">
        <v>0</v>
      </c>
      <c r="B45" s="294" t="str">
        <f>'実質公債費比率（分子）の構造'!K$49</f>
        <v>-</v>
      </c>
      <c r="C45" s="294"/>
      <c r="D45" s="294"/>
      <c r="E45" s="294" t="str">
        <f>'実質公債費比率（分子）の構造'!L$49</f>
        <v>-</v>
      </c>
      <c r="F45" s="294"/>
      <c r="G45" s="294"/>
      <c r="H45" s="294" t="str">
        <f>'実質公債費比率（分子）の構造'!M$49</f>
        <v>-</v>
      </c>
      <c r="I45" s="294"/>
      <c r="J45" s="294"/>
      <c r="K45" s="294" t="str">
        <f>'実質公債費比率（分子）の構造'!N$49</f>
        <v>-</v>
      </c>
      <c r="L45" s="294"/>
      <c r="M45" s="294"/>
      <c r="N45" s="294" t="str">
        <f>'実質公債費比率（分子）の構造'!O$49</f>
        <v>-</v>
      </c>
      <c r="O45" s="294"/>
      <c r="P45" s="294"/>
    </row>
    <row r="46" spans="1:16" x14ac:dyDescent="0.15">
      <c r="A46" s="294" t="s">
        <v>39</v>
      </c>
      <c r="B46" s="294">
        <f>'実質公債費比率（分子）の構造'!K$48</f>
        <v>216</v>
      </c>
      <c r="C46" s="294"/>
      <c r="D46" s="294"/>
      <c r="E46" s="294">
        <f>'実質公債費比率（分子）の構造'!L$48</f>
        <v>83</v>
      </c>
      <c r="F46" s="294"/>
      <c r="G46" s="294"/>
      <c r="H46" s="294">
        <f>'実質公債費比率（分子）の構造'!M$48</f>
        <v>88</v>
      </c>
      <c r="I46" s="294"/>
      <c r="J46" s="294"/>
      <c r="K46" s="294">
        <f>'実質公債費比率（分子）の構造'!N$48</f>
        <v>87</v>
      </c>
      <c r="L46" s="294"/>
      <c r="M46" s="294"/>
      <c r="N46" s="294">
        <f>'実質公債費比率（分子）の構造'!O$48</f>
        <v>93</v>
      </c>
      <c r="O46" s="294"/>
      <c r="P46" s="294"/>
    </row>
    <row r="47" spans="1:16" x14ac:dyDescent="0.15">
      <c r="A47" s="294" t="s">
        <v>33</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15">
      <c r="A48" s="294" t="s">
        <v>28</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22</v>
      </c>
      <c r="B49" s="294">
        <f>'実質公債費比率（分子）の構造'!K$45</f>
        <v>1797</v>
      </c>
      <c r="C49" s="294"/>
      <c r="D49" s="294"/>
      <c r="E49" s="294">
        <f>'実質公債費比率（分子）の構造'!L$45</f>
        <v>1694</v>
      </c>
      <c r="F49" s="294"/>
      <c r="G49" s="294"/>
      <c r="H49" s="294">
        <f>'実質公債費比率（分子）の構造'!M$45</f>
        <v>1691</v>
      </c>
      <c r="I49" s="294"/>
      <c r="J49" s="294"/>
      <c r="K49" s="294">
        <f>'実質公債費比率（分子）の構造'!N$45</f>
        <v>1649</v>
      </c>
      <c r="L49" s="294"/>
      <c r="M49" s="294"/>
      <c r="N49" s="294">
        <f>'実質公債費比率（分子）の構造'!O$45</f>
        <v>1555</v>
      </c>
      <c r="O49" s="294"/>
      <c r="P49" s="294"/>
    </row>
    <row r="50" spans="1:16" x14ac:dyDescent="0.15">
      <c r="A50" s="294" t="s">
        <v>52</v>
      </c>
      <c r="B50" s="294" t="e">
        <f>NA()</f>
        <v>#N/A</v>
      </c>
      <c r="C50" s="294">
        <f>IF(ISNUMBER('実質公債費比率（分子）の構造'!K$53),'実質公債費比率（分子）の構造'!K$53,NA())</f>
        <v>256</v>
      </c>
      <c r="D50" s="294" t="e">
        <f>NA()</f>
        <v>#N/A</v>
      </c>
      <c r="E50" s="294" t="e">
        <f>NA()</f>
        <v>#N/A</v>
      </c>
      <c r="F50" s="294">
        <f>IF(ISNUMBER('実質公債費比率（分子）の構造'!L$53),'実質公債費比率（分子）の構造'!L$53,NA())</f>
        <v>204</v>
      </c>
      <c r="G50" s="294" t="e">
        <f>NA()</f>
        <v>#N/A</v>
      </c>
      <c r="H50" s="294" t="e">
        <f>NA()</f>
        <v>#N/A</v>
      </c>
      <c r="I50" s="294">
        <f>IF(ISNUMBER('実質公債費比率（分子）の構造'!M$53),'実質公債費比率（分子）の構造'!M$53,NA())</f>
        <v>204</v>
      </c>
      <c r="J50" s="294" t="e">
        <f>NA()</f>
        <v>#N/A</v>
      </c>
      <c r="K50" s="294" t="e">
        <f>NA()</f>
        <v>#N/A</v>
      </c>
      <c r="L50" s="294">
        <f>IF(ISNUMBER('実質公債費比率（分子）の構造'!N$53),'実質公債費比率（分子）の構造'!N$53,NA())</f>
        <v>145</v>
      </c>
      <c r="M50" s="294" t="e">
        <f>NA()</f>
        <v>#N/A</v>
      </c>
      <c r="N50" s="294" t="e">
        <f>NA()</f>
        <v>#N/A</v>
      </c>
      <c r="O50" s="294">
        <f>IF(ISNUMBER('実質公債費比率（分子）の構造'!O$53),'実質公債費比率（分子）の構造'!O$53,NA())</f>
        <v>96</v>
      </c>
      <c r="P50" s="294" t="e">
        <f>NA()</f>
        <v>#N/A</v>
      </c>
    </row>
    <row r="53" spans="1:16" x14ac:dyDescent="0.15">
      <c r="A53" s="291" t="s">
        <v>60</v>
      </c>
    </row>
    <row r="54" spans="1:16" x14ac:dyDescent="0.15">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15">
      <c r="A55" s="293"/>
      <c r="B55" s="293" t="s">
        <v>123</v>
      </c>
      <c r="C55" s="293"/>
      <c r="D55" s="293" t="s">
        <v>126</v>
      </c>
      <c r="E55" s="293" t="s">
        <v>123</v>
      </c>
      <c r="F55" s="293"/>
      <c r="G55" s="293" t="s">
        <v>126</v>
      </c>
      <c r="H55" s="293" t="s">
        <v>123</v>
      </c>
      <c r="I55" s="293"/>
      <c r="J55" s="293" t="s">
        <v>126</v>
      </c>
      <c r="K55" s="293" t="s">
        <v>123</v>
      </c>
      <c r="L55" s="293"/>
      <c r="M55" s="293" t="s">
        <v>126</v>
      </c>
      <c r="N55" s="293" t="s">
        <v>123</v>
      </c>
      <c r="O55" s="293"/>
      <c r="P55" s="293" t="s">
        <v>126</v>
      </c>
    </row>
    <row r="56" spans="1:16" x14ac:dyDescent="0.15">
      <c r="A56" s="293" t="s">
        <v>43</v>
      </c>
      <c r="B56" s="293"/>
      <c r="C56" s="293"/>
      <c r="D56" s="293">
        <f>'将来負担比率（分子）の構造'!I$52</f>
        <v>16896</v>
      </c>
      <c r="E56" s="293"/>
      <c r="F56" s="293"/>
      <c r="G56" s="293">
        <f>'将来負担比率（分子）の構造'!J$52</f>
        <v>16821</v>
      </c>
      <c r="H56" s="293"/>
      <c r="I56" s="293"/>
      <c r="J56" s="293">
        <f>'将来負担比率（分子）の構造'!K$52</f>
        <v>16862</v>
      </c>
      <c r="K56" s="293"/>
      <c r="L56" s="293"/>
      <c r="M56" s="293">
        <f>'将来負担比率（分子）の構造'!L$52</f>
        <v>16286</v>
      </c>
      <c r="N56" s="293"/>
      <c r="O56" s="293"/>
      <c r="P56" s="293">
        <f>'将来負担比率（分子）の構造'!M$52</f>
        <v>15090</v>
      </c>
    </row>
    <row r="57" spans="1:16" x14ac:dyDescent="0.15">
      <c r="A57" s="293" t="s">
        <v>101</v>
      </c>
      <c r="B57" s="293"/>
      <c r="C57" s="293"/>
      <c r="D57" s="293">
        <f>'将来負担比率（分子）の構造'!I$51</f>
        <v>3753</v>
      </c>
      <c r="E57" s="293"/>
      <c r="F57" s="293"/>
      <c r="G57" s="293">
        <f>'将来負担比率（分子）の構造'!J$51</f>
        <v>2978</v>
      </c>
      <c r="H57" s="293"/>
      <c r="I57" s="293"/>
      <c r="J57" s="293">
        <f>'将来負担比率（分子）の構造'!K$51</f>
        <v>2364</v>
      </c>
      <c r="K57" s="293"/>
      <c r="L57" s="293"/>
      <c r="M57" s="293">
        <f>'将来負担比率（分子）の構造'!L$51</f>
        <v>1763</v>
      </c>
      <c r="N57" s="293"/>
      <c r="O57" s="293"/>
      <c r="P57" s="293">
        <f>'将来負担比率（分子）の構造'!M$51</f>
        <v>2204</v>
      </c>
    </row>
    <row r="58" spans="1:16" x14ac:dyDescent="0.15">
      <c r="A58" s="293" t="s">
        <v>98</v>
      </c>
      <c r="B58" s="293"/>
      <c r="C58" s="293"/>
      <c r="D58" s="293">
        <f>'将来負担比率（分子）の構造'!I$50</f>
        <v>4915</v>
      </c>
      <c r="E58" s="293"/>
      <c r="F58" s="293"/>
      <c r="G58" s="293">
        <f>'将来負担比率（分子）の構造'!J$50</f>
        <v>5043</v>
      </c>
      <c r="H58" s="293"/>
      <c r="I58" s="293"/>
      <c r="J58" s="293">
        <f>'将来負担比率（分子）の構造'!K$50</f>
        <v>6045</v>
      </c>
      <c r="K58" s="293"/>
      <c r="L58" s="293"/>
      <c r="M58" s="293">
        <f>'将来負担比率（分子）の構造'!L$50</f>
        <v>7374</v>
      </c>
      <c r="N58" s="293"/>
      <c r="O58" s="293"/>
      <c r="P58" s="293">
        <f>'将来負担比率（分子）の構造'!M$50</f>
        <v>7855</v>
      </c>
    </row>
    <row r="59" spans="1:16" x14ac:dyDescent="0.15">
      <c r="A59" s="293" t="s">
        <v>94</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88</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81</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15">
      <c r="A62" s="293" t="s">
        <v>82</v>
      </c>
      <c r="B62" s="293">
        <f>'将来負担比率（分子）の構造'!I$45</f>
        <v>4362</v>
      </c>
      <c r="C62" s="293"/>
      <c r="D62" s="293"/>
      <c r="E62" s="293">
        <f>'将来負担比率（分子）の構造'!J$45</f>
        <v>4342</v>
      </c>
      <c r="F62" s="293"/>
      <c r="G62" s="293"/>
      <c r="H62" s="293">
        <f>'将来負担比率（分子）の構造'!K$45</f>
        <v>4176</v>
      </c>
      <c r="I62" s="293"/>
      <c r="J62" s="293"/>
      <c r="K62" s="293">
        <f>'将来負担比率（分子）の構造'!L$45</f>
        <v>4102</v>
      </c>
      <c r="L62" s="293"/>
      <c r="M62" s="293"/>
      <c r="N62" s="293">
        <f>'将来負担比率（分子）の構造'!M$45</f>
        <v>4056</v>
      </c>
      <c r="O62" s="293"/>
      <c r="P62" s="293"/>
    </row>
    <row r="63" spans="1:16" x14ac:dyDescent="0.15">
      <c r="A63" s="293" t="s">
        <v>80</v>
      </c>
      <c r="B63" s="293">
        <f>'将来負担比率（分子）の構造'!I$44</f>
        <v>167</v>
      </c>
      <c r="C63" s="293"/>
      <c r="D63" s="293"/>
      <c r="E63" s="293">
        <f>'将来負担比率（分子）の構造'!J$44</f>
        <v>147</v>
      </c>
      <c r="F63" s="293"/>
      <c r="G63" s="293"/>
      <c r="H63" s="293">
        <f>'将来負担比率（分子）の構造'!K$44</f>
        <v>134</v>
      </c>
      <c r="I63" s="293"/>
      <c r="J63" s="293"/>
      <c r="K63" s="293">
        <f>'将来負担比率（分子）の構造'!L$44</f>
        <v>121</v>
      </c>
      <c r="L63" s="293"/>
      <c r="M63" s="293"/>
      <c r="N63" s="293">
        <f>'将来負担比率（分子）の構造'!M$44</f>
        <v>106</v>
      </c>
      <c r="O63" s="293"/>
      <c r="P63" s="293"/>
    </row>
    <row r="64" spans="1:16" x14ac:dyDescent="0.15">
      <c r="A64" s="293" t="s">
        <v>78</v>
      </c>
      <c r="B64" s="293">
        <f>'将来負担比率（分子）の構造'!I$43</f>
        <v>3080</v>
      </c>
      <c r="C64" s="293"/>
      <c r="D64" s="293"/>
      <c r="E64" s="293">
        <f>'将来負担比率（分子）の構造'!J$43</f>
        <v>2332</v>
      </c>
      <c r="F64" s="293"/>
      <c r="G64" s="293"/>
      <c r="H64" s="293">
        <f>'将来負担比率（分子）の構造'!K$43</f>
        <v>1808</v>
      </c>
      <c r="I64" s="293"/>
      <c r="J64" s="293"/>
      <c r="K64" s="293">
        <f>'将来負担比率（分子）の構造'!L$43</f>
        <v>1166</v>
      </c>
      <c r="L64" s="293"/>
      <c r="M64" s="293"/>
      <c r="N64" s="293">
        <f>'将来負担比率（分子）の構造'!M$43</f>
        <v>1197</v>
      </c>
      <c r="O64" s="293"/>
      <c r="P64" s="293"/>
    </row>
    <row r="65" spans="1:16" x14ac:dyDescent="0.15">
      <c r="A65" s="293" t="s">
        <v>77</v>
      </c>
      <c r="B65" s="293">
        <f>'将来負担比率（分子）の構造'!I$42</f>
        <v>53</v>
      </c>
      <c r="C65" s="293"/>
      <c r="D65" s="293"/>
      <c r="E65" s="293">
        <f>'将来負担比率（分子）の構造'!J$42</f>
        <v>22</v>
      </c>
      <c r="F65" s="293"/>
      <c r="G65" s="293"/>
      <c r="H65" s="293">
        <f>'将来負担比率（分子）の構造'!K$42</f>
        <v>1</v>
      </c>
      <c r="I65" s="293"/>
      <c r="J65" s="293"/>
      <c r="K65" s="293">
        <f>'将来負担比率（分子）の構造'!L$42</f>
        <v>53</v>
      </c>
      <c r="L65" s="293"/>
      <c r="M65" s="293"/>
      <c r="N65" s="293">
        <f>'将来負担比率（分子）の構造'!M$42</f>
        <v>387</v>
      </c>
      <c r="O65" s="293"/>
      <c r="P65" s="293"/>
    </row>
    <row r="66" spans="1:16" x14ac:dyDescent="0.15">
      <c r="A66" s="293" t="s">
        <v>54</v>
      </c>
      <c r="B66" s="293">
        <f>'将来負担比率（分子）の構造'!I$41</f>
        <v>19341</v>
      </c>
      <c r="C66" s="293"/>
      <c r="D66" s="293"/>
      <c r="E66" s="293">
        <f>'将来負担比率（分子）の構造'!J$41</f>
        <v>18950</v>
      </c>
      <c r="F66" s="293"/>
      <c r="G66" s="293"/>
      <c r="H66" s="293">
        <f>'将来負担比率（分子）の構造'!K$41</f>
        <v>18427</v>
      </c>
      <c r="I66" s="293"/>
      <c r="J66" s="293"/>
      <c r="K66" s="293">
        <f>'将来負担比率（分子）の構造'!L$41</f>
        <v>17806</v>
      </c>
      <c r="L66" s="293"/>
      <c r="M66" s="293"/>
      <c r="N66" s="293">
        <f>'将来負担比率（分子）の構造'!M$41</f>
        <v>16771</v>
      </c>
      <c r="O66" s="293"/>
      <c r="P66" s="293"/>
    </row>
    <row r="67" spans="1:16" x14ac:dyDescent="0.15">
      <c r="A67" s="293" t="s">
        <v>103</v>
      </c>
      <c r="B67" s="293" t="e">
        <f>NA()</f>
        <v>#N/A</v>
      </c>
      <c r="C67" s="293">
        <f>IF(ISNUMBER('将来負担比率（分子）の構造'!I$53),IF('将来負担比率（分子）の構造'!I$53&lt;0,0,'将来負担比率（分子）の構造'!I$53),NA())</f>
        <v>1439</v>
      </c>
      <c r="D67" s="293" t="e">
        <f>NA()</f>
        <v>#N/A</v>
      </c>
      <c r="E67" s="293" t="e">
        <f>NA()</f>
        <v>#N/A</v>
      </c>
      <c r="F67" s="293">
        <f>IF(ISNUMBER('将来負担比率（分子）の構造'!J$53),IF('将来負担比率（分子）の構造'!J$53&lt;0,0,'将来負担比率（分子）の構造'!J$53),NA())</f>
        <v>952</v>
      </c>
      <c r="G67" s="293" t="e">
        <f>NA()</f>
        <v>#N/A</v>
      </c>
      <c r="H67" s="293" t="e">
        <f>NA()</f>
        <v>#N/A</v>
      </c>
      <c r="I67" s="293">
        <f>IF(ISNUMBER('将来負担比率（分子）の構造'!K$53),IF('将来負担比率（分子）の構造'!K$53&lt;0,0,'将来負担比率（分子）の構造'!K$53),NA())</f>
        <v>0</v>
      </c>
      <c r="J67" s="293" t="e">
        <f>NA()</f>
        <v>#N/A</v>
      </c>
      <c r="K67" s="293" t="e">
        <f>NA()</f>
        <v>#N/A</v>
      </c>
      <c r="L67" s="293">
        <f>IF(ISNUMBER('将来負担比率（分子）の構造'!L$53),IF('将来負担比率（分子）の構造'!L$53&lt;0,0,'将来負担比率（分子）の構造'!L$53),NA())</f>
        <v>0</v>
      </c>
      <c r="M67" s="293" t="e">
        <f>NA()</f>
        <v>#N/A</v>
      </c>
      <c r="N67" s="293" t="e">
        <f>NA()</f>
        <v>#N/A</v>
      </c>
      <c r="O67" s="293">
        <f>IF(ISNUMBER('将来負担比率（分子）の構造'!M$53),IF('将来負担比率（分子）の構造'!M$53&lt;0,0,'将来負担比率（分子）の構造'!M$53),NA())</f>
        <v>0</v>
      </c>
      <c r="P67" s="293" t="e">
        <f>NA()</f>
        <v>#N/A</v>
      </c>
    </row>
    <row r="70" spans="1:16" x14ac:dyDescent="0.15">
      <c r="A70" s="296" t="s">
        <v>127</v>
      </c>
      <c r="B70" s="296"/>
      <c r="C70" s="296"/>
      <c r="D70" s="296"/>
      <c r="E70" s="296"/>
      <c r="F70" s="296"/>
    </row>
    <row r="71" spans="1:16" x14ac:dyDescent="0.15">
      <c r="A71" s="295"/>
      <c r="B71" s="295" t="str">
        <f>基金残高に係る経年分析!F54</f>
        <v>R03</v>
      </c>
      <c r="C71" s="295" t="str">
        <f>基金残高に係る経年分析!G54</f>
        <v>R04</v>
      </c>
      <c r="D71" s="295" t="str">
        <f>基金残高に係る経年分析!H54</f>
        <v>R05</v>
      </c>
    </row>
    <row r="72" spans="1:16" x14ac:dyDescent="0.15">
      <c r="A72" s="295" t="s">
        <v>128</v>
      </c>
      <c r="B72" s="297">
        <f>基金残高に係る経年分析!F55</f>
        <v>2005</v>
      </c>
      <c r="C72" s="297">
        <f>基金残高に係る経年分析!G55</f>
        <v>2251</v>
      </c>
      <c r="D72" s="297">
        <f>基金残高に係る経年分析!H55</f>
        <v>2228</v>
      </c>
    </row>
    <row r="73" spans="1:16" x14ac:dyDescent="0.15">
      <c r="A73" s="295" t="s">
        <v>129</v>
      </c>
      <c r="B73" s="297">
        <f>基金残高に係る経年分析!F56</f>
        <v>0</v>
      </c>
      <c r="C73" s="297">
        <f>基金残高に係る経年分析!G56</f>
        <v>0</v>
      </c>
      <c r="D73" s="297">
        <f>基金残高に係る経年分析!H56</f>
        <v>85</v>
      </c>
    </row>
    <row r="74" spans="1:16" x14ac:dyDescent="0.15">
      <c r="A74" s="295" t="s">
        <v>131</v>
      </c>
      <c r="B74" s="297">
        <f>基金残高に係る経年分析!F57</f>
        <v>3547</v>
      </c>
      <c r="C74" s="297">
        <f>基金残高に係る経年分析!G57</f>
        <v>4430</v>
      </c>
      <c r="D74" s="297">
        <f>基金残高に係る経年分析!H57</f>
        <v>5407</v>
      </c>
    </row>
  </sheetData>
  <sheetProtection algorithmName="SHA-512" hashValue="//LRvMwWHLMn1nMXWTjX8MiXkONWDkWLn7qJdHYJxFRcFfx4DLScPoXES4ysjPzTjfi9Q0uv7fD2RZuG/Ys5ww==" saltValue="fue64aPDiLzCiIXoSZeur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北原　吏紗</cp:lastModifiedBy>
  <dcterms:created xsi:type="dcterms:W3CDTF">2025-02-19T01:53:35Z</dcterms:created>
  <dcterms:modified xsi:type="dcterms:W3CDTF">2025-03-21T07:07:36Z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2025-03-17T08:04:42Z</vt:filetime>
  </property>
</Properties>
</file>