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6827C1C5-8922-41AD-9B23-6C2F5174CA7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<sst xmlns="http://schemas.openxmlformats.org/spreadsheetml/2006/main" count="1082" uniqueCount="562">
  <si>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</si>
  <si>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</si>
  <si>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</si>
  <si>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</si>
  <si>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</si>
  <si>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</si>
  <si>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</si>
  <si>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</si>
  <si>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</si>
  <si>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</si>
  <si>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</si>
  <si>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</si>
  <si>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</si>
  <si>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</si>
  <si>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</si>
  <si>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</si>
  <si>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</si>
  <si>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</si>
  <si>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</si>
  <si>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</si>
  <si>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</si>
  <si>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</si>
  <si>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</si>
  <si>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</si>
  <si>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</si>
  <si>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</si>
  <si>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</si>
  <si>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</si>
  <si>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</si>
  <si>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</si>
  <si>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</si>
  <si>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</si>
  <si>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</si>
  <si>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</si>
  <si>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</si>
  <si>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</si>
  <si>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</si>
  <si>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</si>
  <si>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</si>
  <si>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</si>
  <si>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</si>
  <si>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</si>
  <si>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</si>
  <si>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</si>
  <si>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</si>
  <si>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</si>
  <si>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</si>
  <si>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</si>
  <si>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</si>
  <si>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</si>
  <si>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</si>
  <si>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</si>
  <si>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</si>
  <si>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</si>
  <si>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</si>
  <si>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</si>
  <si>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</si>
  <si>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</si>
  <si>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</si>
  <si>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</si>
  <si>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</si>
  <si>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</si>
  <si>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</si>
  <si>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</si>
  <si>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</si>
  <si>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</si>
  <si>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</si>
  <si>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</si>
  <si>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</si>
  <si>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</si>
  <si>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</si>
  <si>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</si>
  <si>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</si>
  <si>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</si>
  <si>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</si>
  <si>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</si>
  <si>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</si>
  <si>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</si>
  <si>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</si>
  <si>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</si>
  <si>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</si>
  <si>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</si>
  <si>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</si>
  <si>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</si>
  <si>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</si>
  <si>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</si>
  <si>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</si>
  <si>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</si>
  <si>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</si>
  <si>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</si>
  <si>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</si>
  <si>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</si>
  <si>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</si>
  <si>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</si>
  <si>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東村山市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</si>
  <si>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</si>
  <si>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</si>
  <si>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</si>
  <si>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</si>
  <si>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</si>
  <si>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</si>
  <si>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</si>
  <si>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</si>
  <si>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</si>
  <si>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</si>
  <si>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</si>
  <si>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</si>
  <si>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</si>
  <si>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</si>
  <si>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</si>
  <si>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</si>
  <si>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</si>
  <si>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</si>
  <si>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</si>
  <si>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</si>
  <si>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</si>
  <si>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</si>
  <si>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</si>
  <si>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</si>
  <si>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</si>
  <si>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</si>
  <si>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</si>
  <si>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</si>
  <si>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</si>
  <si>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</si>
  <si>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</si>
  <si>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</si>
  <si>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</si>
  <si>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</si>
  <si>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</si>
  <si>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</si>
  <si>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</si>
  <si>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</si>
  <si>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</si>
  <si>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</si>
  <si>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</si>
  <si>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</si>
  <si>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</si>
  <si>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</si>
  <si>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</si>
  <si>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</si>
  <si>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</si>
  <si>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</si>
  <si>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</si>
  <si>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</si>
  <si>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</si>
  <si>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</si>
  <si>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</si>
  <si>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</si>
  <si>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</si>
  <si>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</si>
  <si>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</si>
  <si>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</si>
  <si>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</si>
  <si>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</si>
  <si>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</si>
  <si>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</si>
  <si>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</si>
  <si>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</si>
  <si>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</si>
  <si>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</si>
  <si>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</si>
  <si>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</si>
  <si>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</si>
  <si>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</si>
  <si>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</si>
  <si>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</si>
  <si>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</si>
  <si>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</si>
  <si>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</si>
  <si>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</si>
  <si>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</si>
  <si>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</si>
  <si>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</si>
  <si>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</si>
  <si>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</si>
  <si>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</si>
  <si>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</si>
  <si>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</si>
  <si>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</si>
  <si>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</si>
  <si>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</si>
  <si>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</si>
  <si>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</si>
  <si>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</si>
  <si>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</si>
  <si>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</si>
  <si>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</si>
  <si>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</si>
  <si>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</si>
  <si>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</si>
  <si>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</si>
  <si>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</si>
  <si>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</si>
  <si>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</si>
  <si>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</si>
  <si>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</si>
  <si>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</si>
  <si>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</si>
  <si>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</si>
  <si>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</si>
  <si>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</si>
  <si>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</si>
  <si>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東京都東村山市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</si>
  <si>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</si>
  <si>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</si>
  <si>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</si>
  <si>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</si>
  <si>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</si>
  <si>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</si>
  <si>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</si>
  <si>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</si>
  <si>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</si>
  <si>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</si>
  <si>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</si>
  <si>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</si>
  <si>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</si>
  <si>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</si>
  <si>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</si>
  <si>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</si>
  <si>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</si>
  <si>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</si>
  <si>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</si>
  <si>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</si>
  <si>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</si>
  <si>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</si>
  <si>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</si>
  <si>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</si>
  <si>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</si>
  <si>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</si>
  <si>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</si>
  <si>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</si>
  <si>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</si>
  <si>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</si>
  <si>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</si>
  <si>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</si>
  <si>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</si>
  <si>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</si>
  <si>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</si>
  <si>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</si>
  <si>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</si>
  <si>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</si>
  <si>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</si>
  <si>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</si>
  <si>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</si>
  <si>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</si>
  <si>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</si>
  <si>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</si>
  <si>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</si>
  <si>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</si>
  <si>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</si>
  <si>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</si>
  <si>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</si>
  <si>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</si>
  <si>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</si>
  <si>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</si>
  <si>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</si>
  <si>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</si>
  <si>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</si>
  <si>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</si>
  <si>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</si>
  <si>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</si>
  <si>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</si>
  <si>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</si>
  <si>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</si>
  <si>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</si>
  <si>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</si>
  <si>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</si>
  <si>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</si>
  <si>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</si>
  <si>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</si>
  <si>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</si>
  <si>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</si>
  <si>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</si>
  <si>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</si>
  <si>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</si>
  <si>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</si>
  <si>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</si>
  <si>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</si>
  <si>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</si>
  <si>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</si>
  <si>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</si>
  <si>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</si>
  <si>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</si>
  <si>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</si>
  <si>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</si>
  <si>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</si>
  <si>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</si>
  <si>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</si>
  <si>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</si>
  <si>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</si>
  <si>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</si>
  <si>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</si>
  <si>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</si>
  <si>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</si>
  <si>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</si>
  <si>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</si>
  <si>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</si>
  <si>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</si>
  <si>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</si>
  <si>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</si>
  <si>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</si>
  <si>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</si>
  <si>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</si>
  <si>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</si>
  <si>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</si>
  <si>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</si>
  <si>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</si>
  <si>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</si>
  <si>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</si>
  <si>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</si>
  <si>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</si>
  <si>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</si>
  <si>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</si>
  <si>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</si>
  <si>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</si>
  <si>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</si>
  <si>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</si>
  <si>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</si>
  <si>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</si>
  <si>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</si>
  <si>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</si>
  <si>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</si>
  <si>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</si>
  <si>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</si>
  <si>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</si>
  <si>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</si>
  <si>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</si>
  <si>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</si>
  <si>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</si>
  <si>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</si>
  <si>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</si>
  <si>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</si>
  <si>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</si>
  <si>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</si>
  <si>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</si>
  <si>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</si>
  <si>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</si>
  <si>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</si>
  <si>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</si>
  <si>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</si>
  <si>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</si>
  <si>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</si>
  <si>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</si>
  <si>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</si>
  <si>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</si>
  <si>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</si>
  <si>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</si>
  <si>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</si>
  <si>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</si>
  <si>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</si>
  <si>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</si>
  <si>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</si>
  <si>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</si>
  <si>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東京都東村山市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</si>
  <si>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</si>
  <si>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</si>
  <si>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</si>
  <si>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</si>
  <si>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</si>
  <si>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</si>
  <si>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</si>
  <si>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</si>
  <si>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</si>
  <si>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</si>
  <si>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</si>
  <si>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</si>
  <si>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</si>
  <si>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</si>
  <si>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</si>
  <si>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</si>
  <si>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</si>
  <si>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</si>
  <si>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</si>
  <si>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</si>
  <si>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</si>
  <si>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</si>
  <si>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</si>
  <si>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</si>
  <si>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</si>
  <si>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</si>
  <si>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</si>
  <si>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</si>
  <si>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</si>
  <si>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</si>
  <si>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</si>
  <si>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</si>
  <si>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</si>
  <si>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</si>
  <si>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</si>
  <si>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</si>
  <si>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</si>
  <si>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</si>
  <si>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</si>
  <si>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</si>
  <si>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</si>
  <si>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</si>
  <si>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</si>
  <si>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</si>
  <si>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</si>
  <si>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</si>
  <si>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</si>
  <si>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</si>
  <si>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</si>
  <si>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</si>
  <si>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</si>
  <si>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</si>
  <si>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</si>
  <si>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</si>
  <si>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</si>
  <si>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</si>
  <si>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</si>
  <si>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</si>
  <si>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</si>
  <si>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</si>
  <si>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</si>
  <si>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</si>
  <si>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</si>
  <si>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</si>
  <si>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</si>
  <si>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</si>
  <si>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</si>
  <si>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</si>
  <si>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</si>
  <si>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</si>
  <si>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</si>
  <si>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</si>
  <si>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</si>
  <si>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</si>
  <si>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</si>
  <si>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</si>
  <si>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</si>
  <si>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</si>
  <si>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</si>
  <si>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</si>
  <si>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</si>
  <si>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</si>
  <si>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</si>
  <si>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</si>
  <si>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</si>
  <si>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</si>
  <si>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</si>
  <si>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</si>
  <si>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</si>
  <si>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</si>
  <si>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</si>
  <si>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</si>
  <si>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</si>
  <si>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</si>
  <si>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</si>
  <si>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</si>
  <si>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</si>
  <si>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</si>
  <si>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</si>
  <si>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</si>
  <si>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</si>
  <si>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</si>
  <si>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</si>
  <si>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</si>
  <si>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</si>
  <si>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</si>
  <si>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</si>
  <si>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</si>
  <si>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</si>
  <si>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</si>
  <si>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</si>
  <si>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</si>
  <si>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</si>
  <si>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</si>
  <si>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</si>
  <si>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</si>
  <si>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</si>
  <si>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</si>
  <si>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</si>
  <si>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</si>
  <si>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</si>
  <si>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</si>
  <si>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</si>
  <si>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</si>
  <si>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</si>
  <si>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</si>
  <si>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</si>
  <si>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</si>
  <si>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</si>
  <si>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</si>
  <si>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</si>
  <si>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</si>
  <si>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</si>
  <si>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</si>
  <si>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</si>
  <si>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</si>
  <si>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</si>
  <si>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</si>
  <si>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</si>
  <si>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</si>
  <si>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</si>
  <si>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</si>
  <si>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</si>
  <si>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</si>
  <si>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</si>
  <si>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</si>
  <si>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</si>
  <si>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</si>
  <si>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</si>
  <si>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</si>
  <si>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</si>
  <si>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</si>
  <si>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</si>
  <si>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</si>
  <si>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</si>
  <si>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</si>
  <si>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</si>
  <si>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</si>
  <si>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</si>
  <si>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</si>
  <si>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</si>
  <si>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</si>
  <si>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</si>
  <si>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</si>
  <si>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</si>
  <si>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</si>
  <si>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</si>
  <si>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</si>
  <si>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</si>
  <si>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</si>
  <si>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</si>
  <si>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</si>
  <si>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</si>
  <si>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4.46</t>
  </si>
  <si>
    <t>▲ 2.25</t>
  </si>
  <si>
    <t>▲ 2.02</t>
  </si>
  <si>
    <t>▲ 0.73</t>
  </si>
  <si>
    <t>一般会計</t>
  </si>
  <si>
    <t>介護保険事業特別会計</t>
  </si>
  <si>
    <t>下水道事業会計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</si>
  <si>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</si>
  <si>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</si>
  <si>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</si>
  <si>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</si>
  <si>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</si>
  <si>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</si>
  <si>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</si>
  <si>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</si>
  <si>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</si>
  <si>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連続立体交差事業等推進基金</t>
  </si>
  <si>
    <t>アメニティ基金</t>
  </si>
  <si>
    <t>公共施設整備基金</t>
  </si>
  <si>
    <t>職員退職手当基金</t>
  </si>
  <si>
    <t>公共施設等再生基金</t>
    <phoneticPr fontId="2"/>
  </si>
  <si>
    <t>東京たま広域資源循環組合</t>
    <rPh sb="0" eb="2">
      <t>トウキョウ</t>
    </rPh>
    <rPh sb="4" eb="6">
      <t>コウイキ</t>
    </rPh>
    <rPh sb="6" eb="8">
      <t>シゲン</t>
    </rPh>
    <rPh sb="8" eb="10">
      <t>ジュンカン</t>
    </rPh>
    <rPh sb="10" eb="12">
      <t>クミアイ</t>
    </rPh>
    <phoneticPr fontId="18"/>
  </si>
  <si>
    <t>東京市町村総合事務組合（一般会計）</t>
    <rPh sb="0" eb="2">
      <t>トウキョウ</t>
    </rPh>
    <rPh sb="2" eb="5">
      <t>シチョウソン</t>
    </rPh>
    <rPh sb="5" eb="7">
      <t>ソウゴウ</t>
    </rPh>
    <rPh sb="7" eb="9">
      <t>ジム</t>
    </rPh>
    <rPh sb="9" eb="11">
      <t>クミアイ</t>
    </rPh>
    <phoneticPr fontId="18"/>
  </si>
  <si>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8"/>
  </si>
  <si>
    <t>多摩六都科学館組合</t>
    <rPh sb="0" eb="2">
      <t>タマ</t>
    </rPh>
    <rPh sb="2" eb="3">
      <t>ロク</t>
    </rPh>
    <rPh sb="3" eb="4">
      <t>ト</t>
    </rPh>
    <rPh sb="4" eb="7">
      <t>カガクカン</t>
    </rPh>
    <rPh sb="7" eb="9">
      <t>クミアイ</t>
    </rPh>
    <phoneticPr fontId="18"/>
  </si>
  <si>
    <t>東京都十一市競輪事業組合</t>
    <rPh sb="0" eb="3">
      <t>トウキョウト</t>
    </rPh>
    <rPh sb="3" eb="6">
      <t>ジュウイッシ</t>
    </rPh>
    <rPh sb="6" eb="8">
      <t>ケイリン</t>
    </rPh>
    <rPh sb="8" eb="10">
      <t>ジギョウ</t>
    </rPh>
    <rPh sb="10" eb="12">
      <t>クミアイ</t>
    </rPh>
    <phoneticPr fontId="18"/>
  </si>
  <si>
    <t>東京都四市競艇事業組合</t>
    <rPh sb="0" eb="3">
      <t>トウキョウト</t>
    </rPh>
    <rPh sb="3" eb="5">
      <t>ヨンシ</t>
    </rPh>
    <rPh sb="5" eb="7">
      <t>キョウテイ</t>
    </rPh>
    <rPh sb="7" eb="9">
      <t>ジギョウ</t>
    </rPh>
    <rPh sb="9" eb="11">
      <t>クミアイ</t>
    </rPh>
    <phoneticPr fontId="18"/>
  </si>
  <si>
    <t>昭和病院企業団</t>
    <rPh sb="0" eb="2">
      <t>ショウワ</t>
    </rPh>
    <rPh sb="2" eb="4">
      <t>ビョウイン</t>
    </rPh>
    <rPh sb="4" eb="6">
      <t>キギョウ</t>
    </rPh>
    <rPh sb="6" eb="7">
      <t>ダン</t>
    </rPh>
    <phoneticPr fontId="18"/>
  </si>
  <si>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</si>
  <si>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</si>
  <si>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東村山市土地開発公社</t>
  </si>
  <si>
    <t>東村山市勤労者福祉サービスセンター</t>
  </si>
  <si>
    <t>東村山市体育協会</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</si>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</sst>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39221</c:v>
                </c:pt>
                <c:pt idx="2">
                  <c:v>38566</c:v>
                </c:pt>
                <c:pt idx="3">
                  <c:v>35156</c:v>
                </c:pt>
                <c:pt idx="4">
                  <c:v>37029</c:v>
                </c:pt>
              </c:numCache>
            </c:numRef>
          </c:val>
          <c:smooth val="0"/>
          <c:extLst>
            <c:ext xmlns:c16="http://schemas.microsoft.com/office/drawing/2014/chart" uri="{C3380CC4-5D6E-409C-BE32-E72D297353CC}">
              <c16:uniqueId val="{00000000-DAE8-4DC2-80A2-668C5DC5DB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23739</c:v>
                </c:pt>
                <c:pt idx="1">
                  <c:v>33200</c:v>
                </c:pt>
                <c:pt idx="2">
                  <c:v>32683</c:v>
                </c:pt>
                <c:pt idx="3">
                  <c:v>42195</c:v>
                </c:pt>
                <c:pt idx="4">
                  <c:v>46297</c:v>
                </c:pt>
              </c:numCache>
            </c:numRef>
          </c:val>
          <c:smooth val="0"/>
          <c:extLst>
            <c:ext xmlns:c16="http://schemas.microsoft.com/office/drawing/2014/chart" uri="{C3380CC4-5D6E-409C-BE32-E72D297353CC}">
              <c16:uniqueId val="{00000001-DAE8-4DC2-80A2-668C5DC5DB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6.68</c:v>
                </c:pt>
                <c:pt idx="1">
                  <c:v>8.89</c:v>
                </c:pt>
                <c:pt idx="2">
                  <c:v>10.45</c:v>
                </c:pt>
                <c:pt idx="3">
                  <c:v>8.42</c:v>
                </c:pt>
                <c:pt idx="4">
                  <c:v>7.91</c:v>
                </c:pt>
              </c:numCache>
            </c:numRef>
          </c:val>
          <c:extLst>
            <c:ext xmlns:c16="http://schemas.microsoft.com/office/drawing/2014/chart" uri="{C3380CC4-5D6E-409C-BE32-E72D297353CC}">
              <c16:uniqueId val="{00000000-19CE-4E9B-8EB1-461CE46B36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13.01</c:v>
                </c:pt>
                <c:pt idx="1">
                  <c:v>11.3</c:v>
                </c:pt>
                <c:pt idx="2">
                  <c:v>11.66</c:v>
                </c:pt>
                <c:pt idx="3">
                  <c:v>12.19</c:v>
                </c:pt>
                <c:pt idx="4">
                  <c:v>11.62</c:v>
                </c:pt>
              </c:numCache>
            </c:numRef>
          </c:val>
          <c:extLst>
            <c:ext xmlns:c16="http://schemas.microsoft.com/office/drawing/2014/chart" uri="{C3380CC4-5D6E-409C-BE32-E72D297353CC}">
              <c16:uniqueId val="{00000001-19CE-4E9B-8EB1-461CE46B36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-4.46</c:v>
                </c:pt>
                <c:pt idx="1">
                  <c:v>-2.25</c:v>
                </c:pt>
                <c:pt idx="2">
                  <c:v>1.07</c:v>
                </c:pt>
                <c:pt idx="3">
                  <c:v>-2.02</c:v>
                </c:pt>
                <c:pt idx="4">
                  <c:v>-0.73</c:v>
                </c:pt>
              </c:numCache>
            </c:numRef>
          </c:val>
          <c:smooth val="0"/>
          <c:extLst>
            <c:ext xmlns:c16="http://schemas.microsoft.com/office/drawing/2014/chart" uri="{C3380CC4-5D6E-409C-BE32-E72D297353CC}">
              <c16:uniqueId val="{00000002-19CE-4E9B-8EB1-461CE46B36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74-4298-8041-C929F0335C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74-4298-8041-C929F0335C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74-4298-8041-C929F0335C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74-4298-8041-C929F0335C5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C74-4298-8041-C929F0335C5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0.14000000000000001</c:v>
                </c:pt>
                <c:pt idx="4">
                  <c:v>#N/A</c:v>
                </c:pt>
                <c:pt idx="5">
                  <c:v>0.28000000000000003</c:v>
                </c:pt>
                <c:pt idx="6">
                  <c:v>#N/A</c:v>
                </c:pt>
                <c:pt idx="7">
                  <c:v>0.11</c:v>
                </c:pt>
                <c:pt idx="8">
                  <c:v>#N/A</c:v>
                </c:pt>
                <c:pt idx="9">
                  <c:v>0.11</c:v>
                </c:pt>
              </c:numCache>
            </c:numRef>
          </c:val>
          <c:extLst>
            <c:ext xmlns:c16="http://schemas.microsoft.com/office/drawing/2014/chart" uri="{C3380CC4-5D6E-409C-BE32-E72D297353CC}">
              <c16:uniqueId val="{00000005-0C74-4298-8041-C929F0335C5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0.77</c:v>
                </c:pt>
                <c:pt idx="2">
                  <c:v>#N/A</c:v>
                </c:pt>
                <c:pt idx="3">
                  <c:v>1.29</c:v>
                </c:pt>
                <c:pt idx="4">
                  <c:v>#N/A</c:v>
                </c:pt>
                <c:pt idx="5">
                  <c:v>1</c:v>
                </c:pt>
                <c:pt idx="6">
                  <c:v>#N/A</c:v>
                </c:pt>
                <c:pt idx="7">
                  <c:v>0.79</c:v>
                </c:pt>
                <c:pt idx="8">
                  <c:v>#N/A</c:v>
                </c:pt>
                <c:pt idx="9">
                  <c:v>1.01</c:v>
                </c:pt>
              </c:numCache>
            </c:numRef>
          </c:val>
          <c:extLst>
            <c:ext xmlns:c16="http://schemas.microsoft.com/office/drawing/2014/chart" uri="{C3380CC4-5D6E-409C-BE32-E72D297353CC}">
              <c16:uniqueId val="{00000006-0C74-4298-8041-C929F0335C5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0.43</c:v>
                </c:pt>
                <c:pt idx="4">
                  <c:v>#N/A</c:v>
                </c:pt>
                <c:pt idx="5">
                  <c:v>0.89</c:v>
                </c:pt>
                <c:pt idx="6">
                  <c:v>#N/A</c:v>
                </c:pt>
                <c:pt idx="7">
                  <c:v>1.89</c:v>
                </c:pt>
                <c:pt idx="8">
                  <c:v>#N/A</c:v>
                </c:pt>
                <c:pt idx="9">
                  <c:v>2.2799999999999998</c:v>
                </c:pt>
              </c:numCache>
            </c:numRef>
          </c:val>
          <c:extLst>
            <c:ext xmlns:c16="http://schemas.microsoft.com/office/drawing/2014/chart" uri="{C3380CC4-5D6E-409C-BE32-E72D297353CC}">
              <c16:uniqueId val="{00000007-0C74-4298-8041-C929F0335C5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0.85</c:v>
                </c:pt>
                <c:pt idx="2">
                  <c:v>#N/A</c:v>
                </c:pt>
                <c:pt idx="3">
                  <c:v>1.82</c:v>
                </c:pt>
                <c:pt idx="4">
                  <c:v>#N/A</c:v>
                </c:pt>
                <c:pt idx="5">
                  <c:v>3.25</c:v>
                </c:pt>
                <c:pt idx="6">
                  <c:v>#N/A</c:v>
                </c:pt>
                <c:pt idx="7">
                  <c:v>3.34</c:v>
                </c:pt>
                <c:pt idx="8">
                  <c:v>#N/A</c:v>
                </c:pt>
                <c:pt idx="9">
                  <c:v>3.76</c:v>
                </c:pt>
              </c:numCache>
            </c:numRef>
          </c:val>
          <c:extLst>
            <c:ext xmlns:c16="http://schemas.microsoft.com/office/drawing/2014/chart" uri="{C3380CC4-5D6E-409C-BE32-E72D297353CC}">
              <c16:uniqueId val="{00000008-0C74-4298-8041-C929F0335C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6.67</c:v>
                </c:pt>
                <c:pt idx="2">
                  <c:v>#N/A</c:v>
                </c:pt>
                <c:pt idx="3">
                  <c:v>8.8800000000000008</c:v>
                </c:pt>
                <c:pt idx="4">
                  <c:v>#N/A</c:v>
                </c:pt>
                <c:pt idx="5">
                  <c:v>10.45</c:v>
                </c:pt>
                <c:pt idx="6">
                  <c:v>#N/A</c:v>
                </c:pt>
                <c:pt idx="7">
                  <c:v>8.41</c:v>
                </c:pt>
                <c:pt idx="8">
                  <c:v>#N/A</c:v>
                </c:pt>
                <c:pt idx="9">
                  <c:v>7.91</c:v>
                </c:pt>
              </c:numCache>
            </c:numRef>
          </c:val>
          <c:extLst>
            <c:ext xmlns:c16="http://schemas.microsoft.com/office/drawing/2014/chart" uri="{C3380CC4-5D6E-409C-BE32-E72D297353CC}">
              <c16:uniqueId val="{00000009-0C74-4298-8041-C929F0335C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4803</c:v>
                </c:pt>
                <c:pt idx="5">
                  <c:v>4774</c:v>
                </c:pt>
                <c:pt idx="8">
                  <c:v>4799</c:v>
                </c:pt>
                <c:pt idx="11">
                  <c:v>4602</c:v>
                </c:pt>
                <c:pt idx="14">
                  <c:v>4488</c:v>
                </c:pt>
              </c:numCache>
            </c:numRef>
          </c:val>
          <c:extLst>
            <c:ext xmlns:c16="http://schemas.microsoft.com/office/drawing/2014/chart" uri="{C3380CC4-5D6E-409C-BE32-E72D297353CC}">
              <c16:uniqueId val="{00000000-C67F-4994-A40B-C639B8CD69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67F-4994-A40B-C639B8CD69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29</c:v>
                </c:pt>
                <c:pt idx="3">
                  <c:v>29</c:v>
                </c:pt>
                <c:pt idx="6">
                  <c:v>399</c:v>
                </c:pt>
                <c:pt idx="9">
                  <c:v>408</c:v>
                </c:pt>
                <c:pt idx="12">
                  <c:v>4</c:v>
                </c:pt>
              </c:numCache>
            </c:numRef>
          </c:val>
          <c:extLst>
            <c:ext xmlns:c16="http://schemas.microsoft.com/office/drawing/2014/chart" uri="{C3380CC4-5D6E-409C-BE32-E72D297353CC}">
              <c16:uniqueId val="{00000002-C67F-4994-A40B-C639B8CD69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c:v>
                </c:pt>
                <c:pt idx="3">
                  <c:v>23</c:v>
                </c:pt>
                <c:pt idx="6">
                  <c:v>21</c:v>
                </c:pt>
                <c:pt idx="9">
                  <c:v>21</c:v>
                </c:pt>
                <c:pt idx="12">
                  <c:v>21</c:v>
                </c:pt>
              </c:numCache>
            </c:numRef>
          </c:val>
          <c:extLst>
            <c:ext xmlns:c16="http://schemas.microsoft.com/office/drawing/2014/chart" uri="{C3380CC4-5D6E-409C-BE32-E72D297353CC}">
              <c16:uniqueId val="{00000003-C67F-4994-A40B-C639B8CD69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1264</c:v>
                </c:pt>
                <c:pt idx="3">
                  <c:v>1256</c:v>
                </c:pt>
                <c:pt idx="6">
                  <c:v>1300</c:v>
                </c:pt>
                <c:pt idx="9">
                  <c:v>1179</c:v>
                </c:pt>
                <c:pt idx="12">
                  <c:v>939</c:v>
                </c:pt>
              </c:numCache>
            </c:numRef>
          </c:val>
          <c:extLst>
            <c:ext xmlns:c16="http://schemas.microsoft.com/office/drawing/2014/chart" uri="{C3380CC4-5D6E-409C-BE32-E72D297353CC}">
              <c16:uniqueId val="{00000004-C67F-4994-A40B-C639B8CD69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7F-4994-A40B-C639B8CD69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7F-4994-A40B-C639B8CD69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3995</c:v>
                </c:pt>
                <c:pt idx="3">
                  <c:v>4000</c:v>
                </c:pt>
                <c:pt idx="6">
                  <c:v>3988</c:v>
                </c:pt>
                <c:pt idx="9">
                  <c:v>3786</c:v>
                </c:pt>
                <c:pt idx="12">
                  <c:v>3709</c:v>
                </c:pt>
              </c:numCache>
            </c:numRef>
          </c:val>
          <c:extLst>
            <c:ext xmlns:c16="http://schemas.microsoft.com/office/drawing/2014/chart" uri="{C3380CC4-5D6E-409C-BE32-E72D297353CC}">
              <c16:uniqueId val="{00000007-C67F-4994-A40B-C639B8CD69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525</c:v>
                </c:pt>
                <c:pt idx="2">
                  <c:v>#N/A</c:v>
                </c:pt>
                <c:pt idx="3">
                  <c:v>#N/A</c:v>
                </c:pt>
                <c:pt idx="4">
                  <c:v>534</c:v>
                </c:pt>
                <c:pt idx="5">
                  <c:v>#N/A</c:v>
                </c:pt>
                <c:pt idx="6">
                  <c:v>#N/A</c:v>
                </c:pt>
                <c:pt idx="7">
                  <c:v>909</c:v>
                </c:pt>
                <c:pt idx="8">
                  <c:v>#N/A</c:v>
                </c:pt>
                <c:pt idx="9">
                  <c:v>#N/A</c:v>
                </c:pt>
                <c:pt idx="10">
                  <c:v>792</c:v>
                </c:pt>
                <c:pt idx="11">
                  <c:v>#N/A</c:v>
                </c:pt>
                <c:pt idx="12">
                  <c:v>#N/A</c:v>
                </c:pt>
                <c:pt idx="13">
                  <c:v>185</c:v>
                </c:pt>
                <c:pt idx="14">
                  <c:v>#N/A</c:v>
                </c:pt>
              </c:numCache>
            </c:numRef>
          </c:val>
          <c:smooth val="0"/>
          <c:extLst>
            <c:ext xmlns:c16="http://schemas.microsoft.com/office/drawing/2014/chart" uri="{C3380CC4-5D6E-409C-BE32-E72D297353CC}">
              <c16:uniqueId val="{00000008-C67F-4994-A40B-C639B8CD69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36000</c:v>
                </c:pt>
                <c:pt idx="5">
                  <c:v>35577</c:v>
                </c:pt>
                <c:pt idx="8">
                  <c:v>34978</c:v>
                </c:pt>
                <c:pt idx="11">
                  <c:v>33365</c:v>
                </c:pt>
                <c:pt idx="14">
                  <c:v>31480</c:v>
                </c:pt>
              </c:numCache>
            </c:numRef>
          </c:val>
          <c:extLst>
            <c:ext xmlns:c16="http://schemas.microsoft.com/office/drawing/2014/chart" uri="{C3380CC4-5D6E-409C-BE32-E72D297353CC}">
              <c16:uniqueId val="{00000000-C21B-4335-817D-EECF64F73F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9896</c:v>
                </c:pt>
                <c:pt idx="5">
                  <c:v>10378</c:v>
                </c:pt>
                <c:pt idx="8">
                  <c:v>9637</c:v>
                </c:pt>
                <c:pt idx="11">
                  <c:v>8291</c:v>
                </c:pt>
                <c:pt idx="14">
                  <c:v>10002</c:v>
                </c:pt>
              </c:numCache>
            </c:numRef>
          </c:val>
          <c:extLst>
            <c:ext xmlns:c16="http://schemas.microsoft.com/office/drawing/2014/chart" uri="{C3380CC4-5D6E-409C-BE32-E72D297353CC}">
              <c16:uniqueId val="{00000001-C21B-4335-817D-EECF64F73F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11341</c:v>
                </c:pt>
                <c:pt idx="5">
                  <c:v>11867</c:v>
                </c:pt>
                <c:pt idx="8">
                  <c:v>12408</c:v>
                </c:pt>
                <c:pt idx="11">
                  <c:v>13503</c:v>
                </c:pt>
                <c:pt idx="14">
                  <c:v>12518</c:v>
                </c:pt>
              </c:numCache>
            </c:numRef>
          </c:val>
          <c:extLst>
            <c:ext xmlns:c16="http://schemas.microsoft.com/office/drawing/2014/chart" uri="{C3380CC4-5D6E-409C-BE32-E72D297353CC}">
              <c16:uniqueId val="{00000002-C21B-4335-817D-EECF64F73F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1B-4335-817D-EECF64F73F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1B-4335-817D-EECF64F73F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193</c:v>
                </c:pt>
                <c:pt idx="12">
                  <c:v>0</c:v>
                </c:pt>
              </c:numCache>
            </c:numRef>
          </c:val>
          <c:extLst>
            <c:ext xmlns:c16="http://schemas.microsoft.com/office/drawing/2014/chart" uri="{C3380CC4-5D6E-409C-BE32-E72D297353CC}">
              <c16:uniqueId val="{00000005-C21B-4335-817D-EECF64F73F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5987</c:v>
                </c:pt>
                <c:pt idx="3">
                  <c:v>6447</c:v>
                </c:pt>
                <c:pt idx="6">
                  <c:v>6388</c:v>
                </c:pt>
                <c:pt idx="9">
                  <c:v>6260</c:v>
                </c:pt>
                <c:pt idx="12">
                  <c:v>6546</c:v>
                </c:pt>
              </c:numCache>
            </c:numRef>
          </c:val>
          <c:extLst>
            <c:ext xmlns:c16="http://schemas.microsoft.com/office/drawing/2014/chart" uri="{C3380CC4-5D6E-409C-BE32-E72D297353CC}">
              <c16:uniqueId val="{00000006-C21B-4335-817D-EECF64F73F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316</c:v>
                </c:pt>
                <c:pt idx="3">
                  <c:v>277</c:v>
                </c:pt>
                <c:pt idx="6">
                  <c:v>250</c:v>
                </c:pt>
                <c:pt idx="9">
                  <c:v>231</c:v>
                </c:pt>
                <c:pt idx="12">
                  <c:v>205</c:v>
                </c:pt>
              </c:numCache>
            </c:numRef>
          </c:val>
          <c:extLst>
            <c:ext xmlns:c16="http://schemas.microsoft.com/office/drawing/2014/chart" uri="{C3380CC4-5D6E-409C-BE32-E72D297353CC}">
              <c16:uniqueId val="{00000007-C21B-4335-817D-EECF64F73F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7777</c:v>
                </c:pt>
                <c:pt idx="3">
                  <c:v>7502</c:v>
                </c:pt>
                <c:pt idx="6">
                  <c:v>7142</c:v>
                </c:pt>
                <c:pt idx="9">
                  <c:v>6256</c:v>
                </c:pt>
                <c:pt idx="12">
                  <c:v>5654</c:v>
                </c:pt>
              </c:numCache>
            </c:numRef>
          </c:val>
          <c:extLst>
            <c:ext xmlns:c16="http://schemas.microsoft.com/office/drawing/2014/chart" uri="{C3380CC4-5D6E-409C-BE32-E72D297353CC}">
              <c16:uniqueId val="{00000008-C21B-4335-817D-EECF64F73F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2724</c:v>
                </c:pt>
                <c:pt idx="3">
                  <c:v>2936</c:v>
                </c:pt>
                <c:pt idx="6">
                  <c:v>2582</c:v>
                </c:pt>
                <c:pt idx="9">
                  <c:v>1668</c:v>
                </c:pt>
                <c:pt idx="12">
                  <c:v>2970</c:v>
                </c:pt>
              </c:numCache>
            </c:numRef>
          </c:val>
          <c:extLst>
            <c:ext xmlns:c16="http://schemas.microsoft.com/office/drawing/2014/chart" uri="{C3380CC4-5D6E-409C-BE32-E72D297353CC}">
              <c16:uniqueId val="{00000009-C21B-4335-817D-EECF64F73F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40498</c:v>
                </c:pt>
                <c:pt idx="3">
                  <c:v>40193</c:v>
                </c:pt>
                <c:pt idx="6">
                  <c:v>39941</c:v>
                </c:pt>
                <c:pt idx="9">
                  <c:v>39151</c:v>
                </c:pt>
                <c:pt idx="12">
                  <c:v>37716</c:v>
                </c:pt>
              </c:numCache>
            </c:numRef>
          </c:val>
          <c:extLst>
            <c:ext xmlns:c16="http://schemas.microsoft.com/office/drawing/2014/chart" uri="{C3380CC4-5D6E-409C-BE32-E72D297353CC}">
              <c16:uniqueId val="{0000000A-C21B-4335-817D-EECF64F73F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1B-4335-817D-EECF64F73F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3690</c:v>
                </c:pt>
                <c:pt idx="1">
                  <c:v>3770</c:v>
                </c:pt>
                <c:pt idx="2">
                  <c:v>3644</c:v>
                </c:pt>
              </c:numCache>
            </c:numRef>
          </c:val>
          <c:extLst>
            <c:ext xmlns:c16="http://schemas.microsoft.com/office/drawing/2014/chart" uri="{C3380CC4-5D6E-409C-BE32-E72D297353CC}">
              <c16:uniqueId val="{00000000-A31A-4FE9-A07A-A5E8F879A1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c:v>
                </c:pt>
                <c:pt idx="1">
                  <c:v>18</c:v>
                </c:pt>
                <c:pt idx="2">
                  <c:v>0</c:v>
                </c:pt>
              </c:numCache>
            </c:numRef>
          </c:val>
          <c:extLst>
            <c:ext xmlns:c16="http://schemas.microsoft.com/office/drawing/2014/chart" uri="{C3380CC4-5D6E-409C-BE32-E72D297353CC}">
              <c16:uniqueId val="{00000001-A31A-4FE9-A07A-A5E8F879A1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6771</c:v>
                </c:pt>
                <c:pt idx="1">
                  <c:v>7900</c:v>
                </c:pt>
                <c:pt idx="2">
                  <c:v>7115</c:v>
                </c:pt>
              </c:numCache>
            </c:numRef>
          </c:val>
          <c:extLst>
            <c:ext xmlns:c16="http://schemas.microsoft.com/office/drawing/2014/chart" uri="{C3380CC4-5D6E-409C-BE32-E72D297353CC}">
              <c16:uniqueId val="{00000002-A31A-4FE9-A07A-A5E8F879A1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151,751
148,041
17.14
71,695,909
68,775,794
2,479,940
31,349,247
37,715,596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当市は納税法人が少なく、市民税の財政基盤が脆弱であり令和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0.75</a:t>
          </a:r>
          <a:r>
            <a:rPr kumimoji="1" lang="ja-JP" altLang="ja-JP"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年度以降類似団体平均を下回っている。</a:t>
          </a:r>
          <a:endParaRPr lang="ja-JP" altLang="ja-JP">
            <a:effectLst/>
          </a:endParaRPr>
        </a:p>
        <a:p>
          <a:r>
            <a:rPr kumimoji="1" lang="ja-JP" altLang="ja-JP" sz="1100">
              <a:solidFill>
                <a:schemeClr val="dk1"/>
              </a:solidFill>
              <a:effectLst/>
              <a:latin typeface="+mn-lt"/>
              <a:ea typeface="+mn-ea"/>
              <a:cs typeface="+mn-cs"/>
            </a:rPr>
            <a:t>　財政力指数の増減については交付税制度の動向によるところが大きく、令和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年度は基準財政需要額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増になったものの、</a:t>
          </a:r>
          <a:r>
            <a:rPr kumimoji="1" lang="ja-JP" altLang="en-US" sz="1100">
              <a:solidFill>
                <a:schemeClr val="dk1"/>
              </a:solidFill>
              <a:effectLst/>
              <a:latin typeface="+mn-lt"/>
              <a:ea typeface="+mn-ea"/>
              <a:cs typeface="+mn-cs"/>
            </a:rPr>
            <a:t>市民税所得割</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により基準財政収入額は増となり、単年度の指数では改善したが、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か年平均の指数としては低下した。</a:t>
          </a:r>
          <a:endParaRPr lang="ja-JP" altLang="ja-JP">
            <a:effectLst/>
          </a:endParaRPr>
        </a:p>
        <a:p>
          <a:r>
            <a:rPr kumimoji="1" lang="ja-JP" altLang="ja-JP" sz="1100">
              <a:solidFill>
                <a:schemeClr val="dk1"/>
              </a:solidFill>
              <a:effectLst/>
              <a:latin typeface="+mn-lt"/>
              <a:ea typeface="+mn-ea"/>
              <a:cs typeface="+mn-cs"/>
            </a:rPr>
            <a:t>　今後も税収の確保に努め、財政健全化を目指していく。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138588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ポイント増し、類似団体平均を上回っている。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ポイントが変動した要因は、分母の中の臨時財政対策債が大幅に減となったことに加え、分子である経常経費充当一般財源等も、</a:t>
          </a:r>
          <a:r>
            <a:rPr kumimoji="1" lang="ja-JP" altLang="en-US" sz="1100">
              <a:solidFill>
                <a:schemeClr val="dk1"/>
              </a:solidFill>
              <a:effectLst/>
              <a:latin typeface="+mn-lt"/>
              <a:ea typeface="+mn-ea"/>
              <a:cs typeface="+mn-cs"/>
            </a:rPr>
            <a:t>ＤＸ推進にかかる物件費や扶助費の伸び</a:t>
          </a:r>
          <a:r>
            <a:rPr kumimoji="1" lang="ja-JP" altLang="ja-JP" sz="1100">
              <a:solidFill>
                <a:schemeClr val="dk1"/>
              </a:solidFill>
              <a:effectLst/>
              <a:latin typeface="+mn-lt"/>
              <a:ea typeface="+mn-ea"/>
              <a:cs typeface="+mn-cs"/>
            </a:rPr>
            <a:t>等の影響により増となり、分子分母ともに比率の押し上げの影響があったものである。当市は、依存財源の比率が高く、依然として国の動向や社会経済情勢の変化の影響を受けやすい財政構造にあり、持続可能な財政基盤の構築に向けて、引き続き、行財政運営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144463</xdr:rowOff>
    </xdr:from>
    <xdr:to>
      <xdr:col>23</xdr:col>
      <xdr:colOff>133350</xdr:colOff>
      <xdr:row>64</xdr:row>
      <xdr:rowOff>75565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4581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63</xdr:row>
      <xdr:rowOff>144463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95928"/>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64</xdr:row>
      <xdr:rowOff>9207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95928"/>
          <a:ext cx="8890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9207</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82007"/>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93663</xdr:rowOff>
    </xdr:from>
    <xdr:to>
      <xdr:col>19</xdr:col>
      <xdr:colOff>184150</xdr:colOff>
      <xdr:row>64</xdr:row>
      <xdr:rowOff>23813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8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27005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129857</xdr:rowOff>
    </xdr:from>
    <xdr:to>
      <xdr:col>11</xdr:col>
      <xdr:colOff>82550</xdr:colOff>
      <xdr:row>64</xdr:row>
      <xdr:rowOff>60007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70184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0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年度同様に類似団体、全国、東京都いずれの平均よりも下回っている。平成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年度に住居手当や扶養手当の支給要件の見直し、管理職手当の定額化、平成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年度に高齢層職員の昇給停止を行い、抑制に努めている。</a:t>
          </a:r>
        </a:p>
        <a:p>
          <a:r>
            <a:rPr kumimoji="1" lang="ja-JP" altLang="en-US" sz="1100">
              <a:solidFill>
                <a:schemeClr val="dk1"/>
              </a:solidFill>
              <a:effectLst/>
              <a:latin typeface="+mn-lt"/>
              <a:ea typeface="+mn-ea"/>
              <a:cs typeface="+mn-cs"/>
            </a:rPr>
            <a:t>　今後も、職員定数の適正化、給与制度・諸手当制度の適正化・事業の適正化に努めていく。</a:t>
          </a:r>
        </a:p>
        <a:p>
          <a:r>
            <a:rPr kumimoji="1" lang="ja-JP" altLang="ja-JP" sz="1100">
              <a:solidFill>
                <a:schemeClr val="dk1"/>
              </a:solidFill>
              <a:effectLst/>
              <a:latin typeface="+mn-lt"/>
              <a:ea typeface="+mn-ea"/>
              <a:cs typeface="+mn-cs"/>
            </a:rPr>
            <a:t>　物件費は、経常的経費の物件費は増となっているものの</a:t>
          </a:r>
          <a:r>
            <a:rPr kumimoji="1" lang="ja-JP" altLang="en-US" sz="1100">
              <a:solidFill>
                <a:schemeClr val="dk1"/>
              </a:solidFill>
              <a:effectLst/>
              <a:latin typeface="+mn-lt"/>
              <a:ea typeface="+mn-ea"/>
              <a:cs typeface="+mn-cs"/>
            </a:rPr>
            <a:t>新型コロナウイルス感染症対応地方創生臨時交付金に伴う事業</a:t>
          </a:r>
          <a:r>
            <a:rPr kumimoji="1" lang="ja-JP" altLang="ja-JP" sz="1100">
              <a:solidFill>
                <a:schemeClr val="dk1"/>
              </a:solidFill>
              <a:effectLst/>
              <a:latin typeface="+mn-lt"/>
              <a:ea typeface="+mn-ea"/>
              <a:cs typeface="+mn-cs"/>
            </a:rPr>
            <a:t>などの臨時的経費の物件費が減したことで総体として減となっている。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68869</xdr:rowOff>
    </xdr:from>
    <xdr:to>
      <xdr:col>23</xdr:col>
      <xdr:colOff>133350</xdr:colOff>
      <xdr:row>83</xdr:row>
      <xdr:rowOff>76002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99219"/>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68869</xdr:rowOff>
    </xdr:from>
    <xdr:to>
      <xdr:col>19</xdr:col>
      <xdr:colOff>133350</xdr:colOff>
      <xdr:row>83</xdr:row>
      <xdr:rowOff>74995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99219"/>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46301</xdr:rowOff>
    </xdr:from>
    <xdr:to>
      <xdr:col>15</xdr:col>
      <xdr:colOff>82550</xdr:colOff>
      <xdr:row>83</xdr:row>
      <xdr:rowOff>74995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5201"/>
          <a:ext cx="889000" cy="20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112168</xdr:rowOff>
    </xdr:from>
    <xdr:to>
      <xdr:col>11</xdr:col>
      <xdr:colOff>31750</xdr:colOff>
      <xdr:row>82</xdr:row>
      <xdr:rowOff>46301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9618"/>
          <a:ext cx="889000" cy="10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25202</xdr:rowOff>
    </xdr:from>
    <xdr:to>
      <xdr:col>23</xdr:col>
      <xdr:colOff>184150</xdr:colOff>
      <xdr:row>83</xdr:row>
      <xdr:rowOff>126802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5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41729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18069</xdr:rowOff>
    </xdr:from>
    <xdr:to>
      <xdr:col>19</xdr:col>
      <xdr:colOff>184150</xdr:colOff>
      <xdr:row>83</xdr:row>
      <xdr:rowOff>119669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129846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17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24195</xdr:rowOff>
    </xdr:from>
    <xdr:to>
      <xdr:col>15</xdr:col>
      <xdr:colOff>133350</xdr:colOff>
      <xdr:row>83</xdr:row>
      <xdr:rowOff>125795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135972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2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166951</xdr:rowOff>
    </xdr:from>
    <xdr:to>
      <xdr:col>11</xdr:col>
      <xdr:colOff>82550</xdr:colOff>
      <xdr:row>82</xdr:row>
      <xdr:rowOff>97101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107278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61368</xdr:rowOff>
    </xdr:from>
    <xdr:to>
      <xdr:col>7</xdr:col>
      <xdr:colOff>31750</xdr:colOff>
      <xdr:row>81</xdr:row>
      <xdr:rowOff>162968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当市の給与は、都内の民間企業の給与水準を反映する東京都人事委員会勧告を基にした東京都の給与改定に準じて、市議会の審議を経て条例で決定しており、引き続き東京都の給与改定に準拠し、給与改定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854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令和４年度同様に類似団体、全国、東京都いずれの平均よりも下回っている。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令和４年度に定員管理計画を策定し、スクラップアンドビルドの徹底や、スケールメリットを活かせるような人員体制の最適化を図りつつ、適宜現行定数の見直しを図っていくこととした。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今後も業務の効率化等の内部努力を行いながら、計画に基づいた職員定数の適正な管理に努めていく。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127907</xdr:rowOff>
    </xdr:from>
    <xdr:to>
      <xdr:col>81</xdr:col>
      <xdr:colOff>44450</xdr:colOff>
      <xdr:row>59</xdr:row>
      <xdr:rowOff>138249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4345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134801</xdr:rowOff>
    </xdr:from>
    <xdr:to>
      <xdr:col>77</xdr:col>
      <xdr:colOff>44450</xdr:colOff>
      <xdr:row>59</xdr:row>
      <xdr:rowOff>138249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5035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134801</xdr:rowOff>
    </xdr:from>
    <xdr:to>
      <xdr:col>72</xdr:col>
      <xdr:colOff>203200</xdr:colOff>
      <xdr:row>59</xdr:row>
      <xdr:rowOff>138249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5035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131354</xdr:rowOff>
    </xdr:from>
    <xdr:to>
      <xdr:col>68</xdr:col>
      <xdr:colOff>152400</xdr:colOff>
      <xdr:row>59</xdr:row>
      <xdr:rowOff>138249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4690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77107</xdr:rowOff>
    </xdr:from>
    <xdr:to>
      <xdr:col>81</xdr:col>
      <xdr:colOff>95250</xdr:colOff>
      <xdr:row>60</xdr:row>
      <xdr:rowOff>7257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169834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87449</xdr:rowOff>
    </xdr:from>
    <xdr:to>
      <xdr:col>77</xdr:col>
      <xdr:colOff>95250</xdr:colOff>
      <xdr:row>60</xdr:row>
      <xdr:rowOff>17599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27776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84001</xdr:rowOff>
    </xdr:from>
    <xdr:to>
      <xdr:col>73</xdr:col>
      <xdr:colOff>44450</xdr:colOff>
      <xdr:row>60</xdr:row>
      <xdr:rowOff>14151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24328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87449</xdr:rowOff>
    </xdr:from>
    <xdr:to>
      <xdr:col>68</xdr:col>
      <xdr:colOff>203200</xdr:colOff>
      <xdr:row>60</xdr:row>
      <xdr:rowOff>17599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27776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80554</xdr:rowOff>
    </xdr:from>
    <xdr:to>
      <xdr:col>64</xdr:col>
      <xdr:colOff>152400</xdr:colOff>
      <xdr:row>60</xdr:row>
      <xdr:rowOff>10704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20881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年度（単年度）は、標準財政規模の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などにより分母が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分子も元利償還金や準元利償還金等による減により、</a:t>
          </a:r>
          <a:r>
            <a:rPr kumimoji="1" lang="ja-JP" altLang="ja-JP" sz="1100">
              <a:solidFill>
                <a:schemeClr val="dk1"/>
              </a:solidFill>
              <a:effectLst/>
              <a:latin typeface="+mn-lt"/>
              <a:ea typeface="+mn-ea"/>
              <a:cs typeface="+mn-cs"/>
            </a:rPr>
            <a:t>総体として</a:t>
          </a:r>
          <a:r>
            <a:rPr kumimoji="1" lang="ja-JP" altLang="en-US" sz="1100">
              <a:solidFill>
                <a:schemeClr val="dk1"/>
              </a:solidFill>
              <a:effectLst/>
              <a:latin typeface="+mn-lt"/>
              <a:ea typeface="+mn-ea"/>
              <a:cs typeface="+mn-cs"/>
            </a:rPr>
            <a:t>単年度の実質公債費比率は減少し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平均は下回っている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今後控えている前川公園整備事業費等の大規模事業の起債に伴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公債費の増が見込まれるため、地方債の発行については、慎重に検討し、引き続き実質公債費比率の水準を抑える。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80131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207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80131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437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57150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3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45659</xdr:rowOff>
    </xdr:from>
    <xdr:to>
      <xdr:col>68</xdr:col>
      <xdr:colOff>152400</xdr:colOff>
      <xdr:row>39</xdr:row>
      <xdr:rowOff>91622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322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29331</xdr:rowOff>
    </xdr:from>
    <xdr:to>
      <xdr:col>77</xdr:col>
      <xdr:colOff>95250</xdr:colOff>
      <xdr:row>39</xdr:row>
      <xdr:rowOff>130931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141108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公社保有地の増加による債務負担行為に基づく支出予定額等の増により、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ポイント増した。</a:t>
          </a: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類似団体平均につい</a:t>
          </a:r>
          <a:r>
            <a:rPr kumimoji="1" lang="ja-JP" altLang="en-US" sz="1100">
              <a:solidFill>
                <a:schemeClr val="dk1"/>
              </a:solidFill>
              <a:effectLst/>
              <a:latin typeface="+mn-lt"/>
              <a:ea typeface="+mn-ea"/>
              <a:cs typeface="+mn-cs"/>
            </a:rPr>
            <a:t>ては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a:t>
          </a:r>
          <a:r>
            <a:rPr kumimoji="1" lang="ja-JP" altLang="en-US" sz="1100">
              <a:solidFill>
                <a:schemeClr val="dk1"/>
              </a:solidFill>
              <a:effectLst/>
              <a:latin typeface="+mn-lt"/>
              <a:ea typeface="+mn-ea"/>
              <a:cs typeface="+mn-cs"/>
            </a:rPr>
            <a:t>なり差は縮まっている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指数については、平成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年度から継続的に改善傾向にあ</a:t>
          </a:r>
          <a:r>
            <a:rPr kumimoji="1" lang="ja-JP" altLang="en-US" sz="1100">
              <a:solidFill>
                <a:schemeClr val="dk1"/>
              </a:solidFill>
              <a:effectLst/>
              <a:latin typeface="+mn-lt"/>
              <a:ea typeface="+mn-ea"/>
              <a:cs typeface="+mn-cs"/>
            </a:rPr>
            <a:t>ったが、令和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公社保有地の増加による債務負担行為に基づく支出予定額等の増</a:t>
          </a:r>
          <a:r>
            <a:rPr kumimoji="1" lang="ja-JP" altLang="en-US" sz="1100">
              <a:solidFill>
                <a:schemeClr val="dk1"/>
              </a:solidFill>
              <a:effectLst/>
              <a:latin typeface="+mn-lt"/>
              <a:ea typeface="+mn-ea"/>
              <a:cs typeface="+mn-cs"/>
            </a:rPr>
            <a:t>や充当可能基金の減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、ポイントが増加に転じた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28152</xdr:rowOff>
    </xdr:from>
    <xdr:to>
      <xdr:col>64</xdr:col>
      <xdr:colOff>152400</xdr:colOff>
      <xdr:row>14</xdr:row>
      <xdr:rowOff>129752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114529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1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95038</xdr:rowOff>
    </xdr:from>
    <xdr:to>
      <xdr:col>64</xdr:col>
      <xdr:colOff>152400</xdr:colOff>
      <xdr:row>14</xdr:row>
      <xdr:rowOff>25188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35365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151,751
148,041
17.14
71,695,909
68,775,794
2,479,940
31,349,247
37,715,596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a:t>
          </a:r>
          <a:r>
            <a:rPr kumimoji="1" lang="ja-JP" altLang="ja-JP" sz="1100" b="0" i="0" baseline="0">
              <a:solidFill>
                <a:schemeClr val="dk1"/>
              </a:solidFill>
              <a:effectLst/>
              <a:latin typeface="+mn-lt"/>
              <a:ea typeface="+mn-ea"/>
              <a:cs typeface="+mn-cs"/>
            </a:rPr>
            <a:t>度同様に、類似団体</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全国平均を下回っている。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引き続き、適正な定員管理により人件費の抑制に努めていく。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80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37193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61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113393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61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37</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57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98170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62593</xdr:rowOff>
    </xdr:from>
    <xdr:to>
      <xdr:col>11</xdr:col>
      <xdr:colOff>60325</xdr:colOff>
      <xdr:row>37</xdr:row>
      <xdr:rowOff>164193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平均は</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、東京都平均</a:t>
          </a:r>
          <a:r>
            <a:rPr kumimoji="1" lang="ja-JP" altLang="en-US" sz="1100">
              <a:solidFill>
                <a:schemeClr val="dk1"/>
              </a:solidFill>
              <a:effectLst/>
              <a:latin typeface="+mn-lt"/>
              <a:ea typeface="+mn-ea"/>
              <a:cs typeface="+mn-cs"/>
            </a:rPr>
            <a:t>よりは下回った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ポイント</a:t>
          </a:r>
          <a:r>
            <a:rPr kumimoji="1" lang="ja-JP" altLang="en-US" sz="1100">
              <a:solidFill>
                <a:schemeClr val="dk1"/>
              </a:solidFill>
              <a:effectLst/>
              <a:latin typeface="+mn-lt"/>
              <a:ea typeface="+mn-ea"/>
              <a:cs typeface="+mn-cs"/>
            </a:rPr>
            <a:t>がほぼ横ばいで高止まりしている要因としては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ＤＸ</a:t>
          </a:r>
          <a:r>
            <a:rPr kumimoji="1" lang="ja-JP" altLang="ja-JP" sz="1100">
              <a:solidFill>
                <a:schemeClr val="dk1"/>
              </a:solidFill>
              <a:effectLst/>
              <a:latin typeface="+mn-lt"/>
              <a:ea typeface="+mn-ea"/>
              <a:cs typeface="+mn-cs"/>
            </a:rPr>
            <a:t>推進</a:t>
          </a:r>
          <a:r>
            <a:rPr kumimoji="1" lang="ja-JP" altLang="en-US" sz="1100">
              <a:solidFill>
                <a:schemeClr val="dk1"/>
              </a:solidFill>
              <a:effectLst/>
              <a:latin typeface="+mn-lt"/>
              <a:ea typeface="+mn-ea"/>
              <a:cs typeface="+mn-cs"/>
            </a:rPr>
            <a:t>に伴う保守経費、</a:t>
          </a:r>
          <a:r>
            <a:rPr kumimoji="1" lang="ja-JP" altLang="ja-JP" sz="1100">
              <a:solidFill>
                <a:schemeClr val="dk1"/>
              </a:solidFill>
              <a:effectLst/>
              <a:latin typeface="+mn-lt"/>
              <a:ea typeface="+mn-ea"/>
              <a:cs typeface="+mn-cs"/>
            </a:rPr>
            <a:t>公園包括管理事業費</a:t>
          </a:r>
          <a:r>
            <a:rPr kumimoji="1" lang="ja-JP" altLang="en-US" sz="1100">
              <a:solidFill>
                <a:schemeClr val="dk1"/>
              </a:solidFill>
              <a:effectLst/>
              <a:latin typeface="+mn-lt"/>
              <a:ea typeface="+mn-ea"/>
              <a:cs typeface="+mn-cs"/>
            </a:rPr>
            <a:t>や児童クラブ</a:t>
          </a:r>
          <a:r>
            <a:rPr kumimoji="1" lang="ja-JP" altLang="ja-JP" sz="1100">
              <a:solidFill>
                <a:schemeClr val="dk1"/>
              </a:solidFill>
              <a:effectLst/>
              <a:latin typeface="+mn-lt"/>
              <a:ea typeface="+mn-ea"/>
              <a:cs typeface="+mn-cs"/>
            </a:rPr>
            <a:t>の指定管理料などによるものである。</a:t>
          </a:r>
          <a:endParaRPr lang="ja-JP" altLang="ja-JP" sz="1400">
            <a:effectLst/>
          </a:endParaRPr>
        </a:p>
        <a:p>
          <a:r>
            <a:rPr kumimoji="1" lang="ja-JP" altLang="ja-JP" sz="1100">
              <a:solidFill>
                <a:schemeClr val="dk1"/>
              </a:solidFill>
              <a:effectLst/>
              <a:latin typeface="+mn-lt"/>
              <a:ea typeface="+mn-ea"/>
              <a:cs typeface="+mn-cs"/>
            </a:rPr>
            <a:t>　今後も、事業の更なる適正化を図</a:t>
          </a:r>
          <a:r>
            <a:rPr kumimoji="1" lang="ja-JP" altLang="en-US" sz="1100">
              <a:solidFill>
                <a:schemeClr val="dk1"/>
              </a:solidFill>
              <a:effectLst/>
              <a:latin typeface="+mn-lt"/>
              <a:ea typeface="+mn-ea"/>
              <a:cs typeface="+mn-cs"/>
            </a:rPr>
            <a:t>り、物件費の抑制に努める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76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17</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8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類似団体平均も増した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増加率が大きく</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en-US" sz="1100" b="0" i="0" u="none" strike="noStrike" baseline="0">
              <a:solidFill>
                <a:schemeClr val="dk1"/>
              </a:solidFill>
              <a:latin typeface="+mn-lt"/>
              <a:ea typeface="+mn-ea"/>
              <a:cs typeface="+mn-cs"/>
            </a:rPr>
            <a:t>生活保護援護事業の医療扶助費の増</a:t>
          </a:r>
          <a:r>
            <a:rPr kumimoji="1" lang="ja-JP" altLang="ja-JP" sz="1100">
              <a:solidFill>
                <a:schemeClr val="dk1"/>
              </a:solidFill>
              <a:effectLst/>
              <a:latin typeface="+mn-lt"/>
              <a:ea typeface="+mn-ea"/>
              <a:cs typeface="+mn-cs"/>
            </a:rPr>
            <a:t>などが主な要因である。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42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59</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806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ポイント減したものの、類似団体、全国、東京都平均のいずれも上回る結果となっている。</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介護保険特別会計、後期高齢者医療特別会計への繰出金など</a:t>
          </a:r>
          <a:r>
            <a:rPr kumimoji="1" lang="ja-JP" altLang="en-US" sz="1100">
              <a:solidFill>
                <a:schemeClr val="dk1"/>
              </a:solidFill>
              <a:effectLst/>
              <a:latin typeface="+mn-lt"/>
              <a:ea typeface="+mn-ea"/>
              <a:cs typeface="+mn-cs"/>
            </a:rPr>
            <a:t>が高止まりしていることが主な</a:t>
          </a:r>
          <a:r>
            <a:rPr kumimoji="1" lang="ja-JP" altLang="ja-JP" sz="1100">
              <a:solidFill>
                <a:schemeClr val="dk1"/>
              </a:solidFill>
              <a:effectLst/>
              <a:latin typeface="+mn-lt"/>
              <a:ea typeface="+mn-ea"/>
              <a:cs typeface="+mn-cs"/>
            </a:rPr>
            <a:t>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6350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8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6350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3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57150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33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62</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72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80027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120650</xdr:rowOff>
    </xdr:from>
    <xdr:to>
      <xdr:col>65</xdr:col>
      <xdr:colOff>53975</xdr:colOff>
      <xdr:row>62</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ポイント増した。</a:t>
          </a:r>
          <a:endParaRPr lang="ja-JP" altLang="ja-JP" sz="1400">
            <a:effectLst/>
          </a:endParaRPr>
        </a:p>
        <a:p>
          <a:r>
            <a:rPr kumimoji="1" lang="ja-JP" altLang="ja-JP" sz="1100">
              <a:solidFill>
                <a:schemeClr val="dk1"/>
              </a:solidFill>
              <a:effectLst/>
              <a:latin typeface="+mn-lt"/>
              <a:ea typeface="+mn-ea"/>
              <a:cs typeface="+mn-cs"/>
            </a:rPr>
            <a:t>　東京都の平均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下回ったものの、類似団体</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平均よりは高い</a:t>
          </a:r>
          <a:r>
            <a:rPr kumimoji="1" lang="ja-JP" altLang="en-US" sz="1100">
              <a:solidFill>
                <a:schemeClr val="dk1"/>
              </a:solidFill>
              <a:effectLst/>
              <a:latin typeface="+mn-lt"/>
              <a:ea typeface="+mn-ea"/>
              <a:cs typeface="+mn-cs"/>
            </a:rPr>
            <a:t>指数</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常備消防都委託経費</a:t>
          </a:r>
          <a:r>
            <a:rPr kumimoji="1" lang="ja-JP" altLang="en-US" sz="1100">
              <a:solidFill>
                <a:schemeClr val="dk1"/>
              </a:solidFill>
              <a:effectLst/>
              <a:latin typeface="+mn-lt"/>
              <a:ea typeface="+mn-ea"/>
              <a:cs typeface="+mn-cs"/>
            </a:rPr>
            <a:t>や下水道事業会計繰出金</a:t>
          </a:r>
          <a:r>
            <a:rPr kumimoji="1" lang="ja-JP" altLang="ja-JP" sz="1100">
              <a:solidFill>
                <a:schemeClr val="dk1"/>
              </a:solidFill>
              <a:effectLst/>
              <a:latin typeface="+mn-lt"/>
              <a:ea typeface="+mn-ea"/>
              <a:cs typeface="+mn-cs"/>
            </a:rPr>
            <a:t>などが増となったことで、指数が増となっている。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37193</xdr:rowOff>
    </xdr:from>
    <xdr:to>
      <xdr:col>82</xdr:col>
      <xdr:colOff>107950</xdr:colOff>
      <xdr:row>37</xdr:row>
      <xdr:rowOff>113393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80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37</xdr:row>
      <xdr:rowOff>37193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15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143328</xdr:rowOff>
    </xdr:from>
    <xdr:to>
      <xdr:col>73</xdr:col>
      <xdr:colOff>180975</xdr:colOff>
      <xdr:row>37</xdr:row>
      <xdr:rowOff>102507</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37</xdr:row>
      <xdr:rowOff>102507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502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62593</xdr:rowOff>
    </xdr:from>
    <xdr:to>
      <xdr:col>82</xdr:col>
      <xdr:colOff>158750</xdr:colOff>
      <xdr:row>37</xdr:row>
      <xdr:rowOff>164193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34670</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157843</xdr:rowOff>
    </xdr:from>
    <xdr:to>
      <xdr:col>78</xdr:col>
      <xdr:colOff>120650</xdr:colOff>
      <xdr:row>37</xdr:row>
      <xdr:rowOff>87993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51707</xdr:rowOff>
    </xdr:from>
    <xdr:to>
      <xdr:col>69</xdr:col>
      <xdr:colOff>142875</xdr:colOff>
      <xdr:row>37</xdr:row>
      <xdr:rowOff>153307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減したものの</a:t>
          </a:r>
          <a:r>
            <a:rPr kumimoji="1" lang="ja-JP" altLang="ja-JP" sz="1100">
              <a:solidFill>
                <a:schemeClr val="dk1"/>
              </a:solidFill>
              <a:effectLst/>
              <a:latin typeface="+mn-lt"/>
              <a:ea typeface="+mn-ea"/>
              <a:cs typeface="+mn-cs"/>
            </a:rPr>
            <a:t>、類似団体平均も</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したため、引き続き類似団体平均を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回る結果となっている。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長期債元金償還金支払いなどの減が主な要因である。</a:t>
          </a:r>
        </a:p>
        <a:p>
          <a:r>
            <a:rPr lang="ja-JP" altLang="en-US" sz="1100">
              <a:solidFill>
                <a:schemeClr val="dk1"/>
              </a:solidFill>
              <a:effectLst/>
              <a:latin typeface="+mn-lt"/>
              <a:ea typeface="+mn-ea"/>
              <a:cs typeface="+mn-cs"/>
            </a:rPr>
            <a:t>　類似団体平均と比べて比率は上回っているが、類似団体平均の減少よりも当市の減少幅の方が大きかったため、類似団体平均との差は縮まっている。</a:t>
          </a:r>
        </a:p>
        <a:p>
          <a:r>
            <a:rPr lang="ja-JP" altLang="en-US" sz="1100">
              <a:solidFill>
                <a:schemeClr val="dk1"/>
              </a:solidFill>
              <a:effectLst/>
              <a:latin typeface="+mn-lt"/>
              <a:ea typeface="+mn-ea"/>
              <a:cs typeface="+mn-cs"/>
            </a:rPr>
            <a:t>　今後も、地方債の発行については、慎重に検討していく。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37193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2257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50256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2388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50256</xdr:rowOff>
    </xdr:from>
    <xdr:to>
      <xdr:col>15</xdr:col>
      <xdr:colOff>98425</xdr:colOff>
      <xdr:row>77</xdr:row>
      <xdr:rowOff>122101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2519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122101</xdr:rowOff>
    </xdr:from>
    <xdr:to>
      <xdr:col>11</xdr:col>
      <xdr:colOff>9525</xdr:colOff>
      <xdr:row>77</xdr:row>
      <xdr:rowOff>148227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323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130084</xdr:rowOff>
    </xdr:from>
    <xdr:to>
      <xdr:col>6</xdr:col>
      <xdr:colOff>171450</xdr:colOff>
      <xdr:row>78</xdr:row>
      <xdr:rowOff>60234</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45011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170906</xdr:rowOff>
    </xdr:from>
    <xdr:to>
      <xdr:col>15</xdr:col>
      <xdr:colOff>149225</xdr:colOff>
      <xdr:row>77</xdr:row>
      <xdr:rowOff>101056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85833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71301</xdr:rowOff>
    </xdr:from>
    <xdr:to>
      <xdr:col>11</xdr:col>
      <xdr:colOff>60325</xdr:colOff>
      <xdr:row>78</xdr:row>
      <xdr:rowOff>1451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37754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に引き続き増加傾向にあり、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全国、類似団体</a:t>
          </a:r>
          <a:r>
            <a:rPr kumimoji="1" lang="ja-JP" altLang="en-US" sz="1100">
              <a:solidFill>
                <a:schemeClr val="dk1"/>
              </a:solidFill>
              <a:effectLst/>
              <a:latin typeface="+mn-lt"/>
              <a:ea typeface="+mn-ea"/>
              <a:cs typeface="+mn-cs"/>
            </a:rPr>
            <a:t>、東京都</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いずれも上回る結果となっている。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物件費や扶助費などの経常経費等充当一般財源等が増となったことが要因である。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xdr:rowOff>
    </xdr:from>
    <xdr:to>
      <xdr:col>82</xdr:col>
      <xdr:colOff>107950</xdr:colOff>
      <xdr:row>79</xdr:row>
      <xdr:rowOff>42636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3803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39915</xdr:rowOff>
    </xdr:from>
    <xdr:to>
      <xdr:col>78</xdr:col>
      <xdr:colOff>69850</xdr:colOff>
      <xdr:row>78</xdr:row>
      <xdr:rowOff>7257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2727215"/>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39915</xdr:rowOff>
    </xdr:from>
    <xdr:to>
      <xdr:col>73</xdr:col>
      <xdr:colOff>180975</xdr:colOff>
      <xdr:row>77</xdr:row>
      <xdr:rowOff>102507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727215"/>
          <a:ext cx="889000" cy="5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102507</xdr:rowOff>
    </xdr:from>
    <xdr:to>
      <xdr:col>69</xdr:col>
      <xdr:colOff>92075</xdr:colOff>
      <xdr:row>79</xdr:row>
      <xdr:rowOff>118836</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3041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135363</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127907</xdr:rowOff>
    </xdr:from>
    <xdr:to>
      <xdr:col>78</xdr:col>
      <xdr:colOff>120650</xdr:colOff>
      <xdr:row>78</xdr:row>
      <xdr:rowOff>58057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42834</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41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160565</xdr:rowOff>
    </xdr:from>
    <xdr:to>
      <xdr:col>74</xdr:col>
      <xdr:colOff>31750</xdr:colOff>
      <xdr:row>74</xdr:row>
      <xdr:rowOff>90715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100892</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163484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68036</xdr:rowOff>
    </xdr:from>
    <xdr:to>
      <xdr:col>65</xdr:col>
      <xdr:colOff>53975</xdr:colOff>
      <xdr:row>79</xdr:row>
      <xdr:rowOff>169636</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154413</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23177</xdr:rowOff>
    </xdr:from>
    <xdr:to>
      <xdr:col>29</xdr:col>
      <xdr:colOff>127000</xdr:colOff>
      <xdr:row>18</xdr:row>
      <xdr:rowOff>75794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6902"/>
          <a:ext cx="647700" cy="52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75794</xdr:rowOff>
    </xdr:from>
    <xdr:to>
      <xdr:col>26</xdr:col>
      <xdr:colOff>50800</xdr:colOff>
      <xdr:row>18</xdr:row>
      <xdr:rowOff>120980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9519"/>
          <a:ext cx="698500" cy="4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117361</xdr:rowOff>
    </xdr:from>
    <xdr:to>
      <xdr:col>22</xdr:col>
      <xdr:colOff>114300</xdr:colOff>
      <xdr:row>18</xdr:row>
      <xdr:rowOff>120980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51086"/>
          <a:ext cx="698500" cy="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117361</xdr:rowOff>
    </xdr:from>
    <xdr:to>
      <xdr:col>18</xdr:col>
      <xdr:colOff>177800</xdr:colOff>
      <xdr:row>18</xdr:row>
      <xdr:rowOff>169977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1086"/>
          <a:ext cx="698500" cy="5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20803</xdr:rowOff>
    </xdr:from>
    <xdr:to>
      <xdr:col>15</xdr:col>
      <xdr:colOff>101600</xdr:colOff>
      <xdr:row>17</xdr:row>
      <xdr:rowOff>122403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3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132580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143827</xdr:rowOff>
    </xdr:from>
    <xdr:to>
      <xdr:col>29</xdr:col>
      <xdr:colOff>177800</xdr:colOff>
      <xdr:row>18</xdr:row>
      <xdr:rowOff>73977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115904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24994</xdr:rowOff>
    </xdr:from>
    <xdr:to>
      <xdr:col>26</xdr:col>
      <xdr:colOff>101600</xdr:colOff>
      <xdr:row>18</xdr:row>
      <xdr:rowOff>126594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111370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70180</xdr:rowOff>
    </xdr:from>
    <xdr:to>
      <xdr:col>22</xdr:col>
      <xdr:colOff>165100</xdr:colOff>
      <xdr:row>19</xdr:row>
      <xdr:rowOff>330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156557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66561</xdr:rowOff>
    </xdr:from>
    <xdr:to>
      <xdr:col>19</xdr:col>
      <xdr:colOff>38100</xdr:colOff>
      <xdr:row>18</xdr:row>
      <xdr:rowOff>168161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152938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119177</xdr:rowOff>
    </xdr:from>
    <xdr:to>
      <xdr:col>15</xdr:col>
      <xdr:colOff>101600</xdr:colOff>
      <xdr:row>19</xdr:row>
      <xdr:rowOff>49327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34104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23520</xdr:rowOff>
    </xdr:from>
    <xdr:to>
      <xdr:col>29</xdr:col>
      <xdr:colOff>127000</xdr:colOff>
      <xdr:row>37</xdr:row>
      <xdr:rowOff>4356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76770"/>
          <a:ext cx="647700" cy="15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336588</xdr:rowOff>
    </xdr:from>
    <xdr:to>
      <xdr:col>26</xdr:col>
      <xdr:colOff>50800</xdr:colOff>
      <xdr:row>36</xdr:row>
      <xdr:rowOff>23520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46938"/>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336588</xdr:rowOff>
    </xdr:from>
    <xdr:to>
      <xdr:col>22</xdr:col>
      <xdr:colOff>114300</xdr:colOff>
      <xdr:row>36</xdr:row>
      <xdr:rowOff>88100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6938"/>
          <a:ext cx="698500" cy="9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88100</xdr:rowOff>
    </xdr:from>
    <xdr:to>
      <xdr:col>18</xdr:col>
      <xdr:colOff>177800</xdr:colOff>
      <xdr:row>36</xdr:row>
      <xdr:rowOff>90195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41350"/>
          <a:ext cx="698500" cy="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125006</xdr:rowOff>
    </xdr:from>
    <xdr:to>
      <xdr:col>29</xdr:col>
      <xdr:colOff>177800</xdr:colOff>
      <xdr:row>37</xdr:row>
      <xdr:rowOff>55156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7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97083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5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315620</xdr:rowOff>
    </xdr:from>
    <xdr:to>
      <xdr:col>26</xdr:col>
      <xdr:colOff>101600</xdr:colOff>
      <xdr:row>36</xdr:row>
      <xdr:rowOff>74320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59097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285788</xdr:rowOff>
    </xdr:from>
    <xdr:to>
      <xdr:col>22</xdr:col>
      <xdr:colOff>165100</xdr:colOff>
      <xdr:row>36</xdr:row>
      <xdr:rowOff>44488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29265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8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37300</xdr:rowOff>
    </xdr:from>
    <xdr:to>
      <xdr:col>19</xdr:col>
      <xdr:colOff>38100</xdr:colOff>
      <xdr:row>36</xdr:row>
      <xdr:rowOff>138900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123677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39395</xdr:rowOff>
    </xdr:from>
    <xdr:to>
      <xdr:col>15</xdr:col>
      <xdr:colOff>101600</xdr:colOff>
      <xdr:row>36</xdr:row>
      <xdr:rowOff>140995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9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125772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151,751
148,041
17.14
71,695,909
68,775,794
2,479,940
31,349,247
37,715,596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79388</xdr:rowOff>
    </xdr:from>
    <xdr:to>
      <xdr:col>24</xdr:col>
      <xdr:colOff>63500</xdr:colOff>
      <xdr:row>37</xdr:row>
      <xdr:rowOff>106934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23038"/>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79388</xdr:rowOff>
    </xdr:from>
    <xdr:to>
      <xdr:col>19</xdr:col>
      <xdr:colOff>177800</xdr:colOff>
      <xdr:row>37</xdr:row>
      <xdr:rowOff>164656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3038"/>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164656</xdr:rowOff>
    </xdr:from>
    <xdr:to>
      <xdr:col>15</xdr:col>
      <xdr:colOff>50800</xdr:colOff>
      <xdr:row>38</xdr:row>
      <xdr:rowOff>1892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830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1892</xdr:rowOff>
    </xdr:from>
    <xdr:to>
      <xdr:col>10</xdr:col>
      <xdr:colOff>114300</xdr:colOff>
      <xdr:row>38</xdr:row>
      <xdr:rowOff>119050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6992"/>
          <a:ext cx="8890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74879</xdr:rowOff>
    </xdr:from>
    <xdr:to>
      <xdr:col>6</xdr:col>
      <xdr:colOff>38100</xdr:colOff>
      <xdr:row>38</xdr:row>
      <xdr:rowOff>5029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21556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56134</xdr:rowOff>
    </xdr:from>
    <xdr:to>
      <xdr:col>24</xdr:col>
      <xdr:colOff>114300</xdr:colOff>
      <xdr:row>37</xdr:row>
      <xdr:rowOff>157734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34561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28588</xdr:rowOff>
    </xdr:from>
    <xdr:to>
      <xdr:col>20</xdr:col>
      <xdr:colOff>38100</xdr:colOff>
      <xdr:row>37</xdr:row>
      <xdr:rowOff>130188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121315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113855</xdr:rowOff>
    </xdr:from>
    <xdr:to>
      <xdr:col>15</xdr:col>
      <xdr:colOff>101600</xdr:colOff>
      <xdr:row>38</xdr:row>
      <xdr:rowOff>44005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35133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122542</xdr:rowOff>
    </xdr:from>
    <xdr:to>
      <xdr:col>10</xdr:col>
      <xdr:colOff>165100</xdr:colOff>
      <xdr:row>38</xdr:row>
      <xdr:rowOff>52692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43819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68250</xdr:rowOff>
    </xdr:from>
    <xdr:to>
      <xdr:col>6</xdr:col>
      <xdr:colOff>38100</xdr:colOff>
      <xdr:row>38</xdr:row>
      <xdr:rowOff>169850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160977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150635</xdr:rowOff>
    </xdr:from>
    <xdr:to>
      <xdr:col>24</xdr:col>
      <xdr:colOff>63500</xdr:colOff>
      <xdr:row>55</xdr:row>
      <xdr:rowOff>163055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80385"/>
          <a:ext cx="8382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123565</xdr:rowOff>
    </xdr:from>
    <xdr:to>
      <xdr:col>19</xdr:col>
      <xdr:colOff>177800</xdr:colOff>
      <xdr:row>55</xdr:row>
      <xdr:rowOff>150635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53315"/>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123565</xdr:rowOff>
    </xdr:from>
    <xdr:to>
      <xdr:col>15</xdr:col>
      <xdr:colOff>50800</xdr:colOff>
      <xdr:row>57</xdr:row>
      <xdr:rowOff>65634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53315"/>
          <a:ext cx="889000" cy="28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65634</xdr:rowOff>
    </xdr:from>
    <xdr:to>
      <xdr:col>10</xdr:col>
      <xdr:colOff>114300</xdr:colOff>
      <xdr:row>57</xdr:row>
      <xdr:rowOff>145586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8284"/>
          <a:ext cx="889000" cy="7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23902</xdr:rowOff>
    </xdr:from>
    <xdr:to>
      <xdr:col>6</xdr:col>
      <xdr:colOff>38100</xdr:colOff>
      <xdr:row>57</xdr:row>
      <xdr:rowOff>125502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142029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112255</xdr:rowOff>
    </xdr:from>
    <xdr:to>
      <xdr:col>24</xdr:col>
      <xdr:colOff>114300</xdr:colOff>
      <xdr:row>56</xdr:row>
      <xdr:rowOff>42405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135132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99835</xdr:rowOff>
    </xdr:from>
    <xdr:to>
      <xdr:col>20</xdr:col>
      <xdr:colOff>38100</xdr:colOff>
      <xdr:row>56</xdr:row>
      <xdr:rowOff>29985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46512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72765</xdr:rowOff>
    </xdr:from>
    <xdr:to>
      <xdr:col>15</xdr:col>
      <xdr:colOff>101600</xdr:colOff>
      <xdr:row>56</xdr:row>
      <xdr:rowOff>2915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14834</xdr:rowOff>
    </xdr:from>
    <xdr:to>
      <xdr:col>10</xdr:col>
      <xdr:colOff>165100</xdr:colOff>
      <xdr:row>57</xdr:row>
      <xdr:rowOff>116434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132961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94786</xdr:rowOff>
    </xdr:from>
    <xdr:to>
      <xdr:col>6</xdr:col>
      <xdr:colOff>38100</xdr:colOff>
      <xdr:row>58</xdr:row>
      <xdr:rowOff>24936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89103</xdr:rowOff>
    </xdr:from>
    <xdr:to>
      <xdr:col>24</xdr:col>
      <xdr:colOff>63500</xdr:colOff>
      <xdr:row>78</xdr:row>
      <xdr:rowOff>105257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62203"/>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77673</xdr:rowOff>
    </xdr:from>
    <xdr:to>
      <xdr:col>19</xdr:col>
      <xdr:colOff>177800</xdr:colOff>
      <xdr:row>78</xdr:row>
      <xdr:rowOff>89103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507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55194</xdr:rowOff>
    </xdr:from>
    <xdr:to>
      <xdr:col>15</xdr:col>
      <xdr:colOff>50800</xdr:colOff>
      <xdr:row>78</xdr:row>
      <xdr:rowOff>77673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829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55194</xdr:rowOff>
    </xdr:from>
    <xdr:to>
      <xdr:col>10</xdr:col>
      <xdr:colOff>114300</xdr:colOff>
      <xdr:row>78</xdr:row>
      <xdr:rowOff>77597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8294"/>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79223</xdr:rowOff>
    </xdr:from>
    <xdr:to>
      <xdr:col>6</xdr:col>
      <xdr:colOff>38100</xdr:colOff>
      <xdr:row>78</xdr:row>
      <xdr:rowOff>9373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25900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54457</xdr:rowOff>
    </xdr:from>
    <xdr:to>
      <xdr:col>24</xdr:col>
      <xdr:colOff>114300</xdr:colOff>
      <xdr:row>78</xdr:row>
      <xdr:rowOff>156057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140834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38303</xdr:rowOff>
    </xdr:from>
    <xdr:to>
      <xdr:col>20</xdr:col>
      <xdr:colOff>38100</xdr:colOff>
      <xdr:row>78</xdr:row>
      <xdr:rowOff>139903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131030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26873</xdr:rowOff>
    </xdr:from>
    <xdr:to>
      <xdr:col>15</xdr:col>
      <xdr:colOff>101600</xdr:colOff>
      <xdr:row>78</xdr:row>
      <xdr:rowOff>128473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119600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4394</xdr:rowOff>
    </xdr:from>
    <xdr:to>
      <xdr:col>10</xdr:col>
      <xdr:colOff>165100</xdr:colOff>
      <xdr:row>78</xdr:row>
      <xdr:rowOff>105994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97121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26797</xdr:rowOff>
    </xdr:from>
    <xdr:to>
      <xdr:col>6</xdr:col>
      <xdr:colOff>38100</xdr:colOff>
      <xdr:row>78</xdr:row>
      <xdr:rowOff>128397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119524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62395</xdr:rowOff>
    </xdr:from>
    <xdr:to>
      <xdr:col>24</xdr:col>
      <xdr:colOff>63500</xdr:colOff>
      <xdr:row>96</xdr:row>
      <xdr:rowOff>27800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50145"/>
          <a:ext cx="8382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4750</xdr:rowOff>
    </xdr:from>
    <xdr:to>
      <xdr:col>19</xdr:col>
      <xdr:colOff>177800</xdr:colOff>
      <xdr:row>96</xdr:row>
      <xdr:rowOff>27800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92500"/>
          <a:ext cx="889000" cy="19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4750</xdr:rowOff>
    </xdr:from>
    <xdr:to>
      <xdr:col>15</xdr:col>
      <xdr:colOff>50800</xdr:colOff>
      <xdr:row>96</xdr:row>
      <xdr:rowOff>169811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92500"/>
          <a:ext cx="889000" cy="3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169811</xdr:rowOff>
    </xdr:from>
    <xdr:to>
      <xdr:col>10</xdr:col>
      <xdr:colOff>114300</xdr:colOff>
      <xdr:row>97</xdr:row>
      <xdr:rowOff>19749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29011"/>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120168</xdr:rowOff>
    </xdr:from>
    <xdr:to>
      <xdr:col>6</xdr:col>
      <xdr:colOff>38100</xdr:colOff>
      <xdr:row>98</xdr:row>
      <xdr:rowOff>50318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5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41445</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4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11595</xdr:rowOff>
    </xdr:from>
    <xdr:to>
      <xdr:col>24</xdr:col>
      <xdr:colOff>114300</xdr:colOff>
      <xdr:row>95</xdr:row>
      <xdr:rowOff>113195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34472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5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148450</xdr:rowOff>
    </xdr:from>
    <xdr:to>
      <xdr:col>20</xdr:col>
      <xdr:colOff>38100</xdr:colOff>
      <xdr:row>96</xdr:row>
      <xdr:rowOff>78600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95127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1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125400</xdr:rowOff>
    </xdr:from>
    <xdr:to>
      <xdr:col>15</xdr:col>
      <xdr:colOff>101600</xdr:colOff>
      <xdr:row>95</xdr:row>
      <xdr:rowOff>55550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72077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1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119011</xdr:rowOff>
    </xdr:from>
    <xdr:to>
      <xdr:col>10</xdr:col>
      <xdr:colOff>165100</xdr:colOff>
      <xdr:row>97</xdr:row>
      <xdr:rowOff>49161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65688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5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140399</xdr:rowOff>
    </xdr:from>
    <xdr:to>
      <xdr:col>6</xdr:col>
      <xdr:colOff>38100</xdr:colOff>
      <xdr:row>97</xdr:row>
      <xdr:rowOff>70549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87076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7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26325</xdr:rowOff>
    </xdr:from>
    <xdr:to>
      <xdr:col>55</xdr:col>
      <xdr:colOff>0</xdr:colOff>
      <xdr:row>36</xdr:row>
      <xdr:rowOff>64469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98525"/>
          <a:ext cx="8382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21481</xdr:rowOff>
    </xdr:from>
    <xdr:to>
      <xdr:col>50</xdr:col>
      <xdr:colOff>114300</xdr:colOff>
      <xdr:row>36</xdr:row>
      <xdr:rowOff>26325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193681"/>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37494</xdr:rowOff>
    </xdr:from>
    <xdr:to>
      <xdr:col>45</xdr:col>
      <xdr:colOff>177800</xdr:colOff>
      <xdr:row>36</xdr:row>
      <xdr:rowOff>21481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80994"/>
          <a:ext cx="889000" cy="10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37494</xdr:rowOff>
    </xdr:from>
    <xdr:to>
      <xdr:col>41</xdr:col>
      <xdr:colOff>50800</xdr:colOff>
      <xdr:row>37</xdr:row>
      <xdr:rowOff>46507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80994"/>
          <a:ext cx="889000" cy="120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13669</xdr:rowOff>
    </xdr:from>
    <xdr:to>
      <xdr:col>55</xdr:col>
      <xdr:colOff>50800</xdr:colOff>
      <xdr:row>36</xdr:row>
      <xdr:rowOff>115269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36546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146975</xdr:rowOff>
    </xdr:from>
    <xdr:to>
      <xdr:col>50</xdr:col>
      <xdr:colOff>165100</xdr:colOff>
      <xdr:row>36</xdr:row>
      <xdr:rowOff>77125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93652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142131</xdr:rowOff>
    </xdr:from>
    <xdr:to>
      <xdr:col>46</xdr:col>
      <xdr:colOff>38100</xdr:colOff>
      <xdr:row>36</xdr:row>
      <xdr:rowOff>72281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88808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158144</xdr:rowOff>
    </xdr:from>
    <xdr:to>
      <xdr:col>41</xdr:col>
      <xdr:colOff>101600</xdr:colOff>
      <xdr:row>30</xdr:row>
      <xdr:rowOff>88294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104821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0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167157</xdr:rowOff>
    </xdr:from>
    <xdr:to>
      <xdr:col>36</xdr:col>
      <xdr:colOff>165100</xdr:colOff>
      <xdr:row>37</xdr:row>
      <xdr:rowOff>97307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88434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57842</xdr:rowOff>
    </xdr:from>
    <xdr:to>
      <xdr:col>55</xdr:col>
      <xdr:colOff>0</xdr:colOff>
      <xdr:row>56</xdr:row>
      <xdr:rowOff>135985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59042"/>
          <a:ext cx="8382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135985</xdr:rowOff>
    </xdr:from>
    <xdr:to>
      <xdr:col>50</xdr:col>
      <xdr:colOff>114300</xdr:colOff>
      <xdr:row>57</xdr:row>
      <xdr:rowOff>145739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37185"/>
          <a:ext cx="889000" cy="1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135890</xdr:rowOff>
    </xdr:from>
    <xdr:to>
      <xdr:col>45</xdr:col>
      <xdr:colOff>177800</xdr:colOff>
      <xdr:row>57</xdr:row>
      <xdr:rowOff>145739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08540"/>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135890</xdr:rowOff>
    </xdr:from>
    <xdr:to>
      <xdr:col>41</xdr:col>
      <xdr:colOff>50800</xdr:colOff>
      <xdr:row>58</xdr:row>
      <xdr:rowOff>144672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08540"/>
          <a:ext cx="889000" cy="1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72974</xdr:rowOff>
    </xdr:from>
    <xdr:to>
      <xdr:col>36</xdr:col>
      <xdr:colOff>165100</xdr:colOff>
      <xdr:row>57</xdr:row>
      <xdr:rowOff>3124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19651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7042</xdr:rowOff>
    </xdr:from>
    <xdr:to>
      <xdr:col>55</xdr:col>
      <xdr:colOff>50800</xdr:colOff>
      <xdr:row>56</xdr:row>
      <xdr:rowOff>108642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29919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85185</xdr:rowOff>
    </xdr:from>
    <xdr:to>
      <xdr:col>50</xdr:col>
      <xdr:colOff>165100</xdr:colOff>
      <xdr:row>57</xdr:row>
      <xdr:rowOff>15335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31862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94939</xdr:rowOff>
    </xdr:from>
    <xdr:to>
      <xdr:col>46</xdr:col>
      <xdr:colOff>38100</xdr:colOff>
      <xdr:row>58</xdr:row>
      <xdr:rowOff>25089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85090</xdr:rowOff>
    </xdr:from>
    <xdr:to>
      <xdr:col>41</xdr:col>
      <xdr:colOff>101600</xdr:colOff>
      <xdr:row>58</xdr:row>
      <xdr:rowOff>15240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93872</xdr:rowOff>
    </xdr:from>
    <xdr:to>
      <xdr:col>36</xdr:col>
      <xdr:colOff>165100</xdr:colOff>
      <xdr:row>59</xdr:row>
      <xdr:rowOff>24022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15149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25972</xdr:rowOff>
    </xdr:from>
    <xdr:to>
      <xdr:col>55</xdr:col>
      <xdr:colOff>0</xdr:colOff>
      <xdr:row>78</xdr:row>
      <xdr:rowOff>130594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9072"/>
          <a:ext cx="838200" cy="1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130594</xdr:rowOff>
    </xdr:from>
    <xdr:to>
      <xdr:col>50</xdr:col>
      <xdr:colOff>114300</xdr:colOff>
      <xdr:row>78</xdr:row>
      <xdr:rowOff>143511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03694"/>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143511</xdr:rowOff>
    </xdr:from>
    <xdr:to>
      <xdr:col>45</xdr:col>
      <xdr:colOff>177800</xdr:colOff>
      <xdr:row>79</xdr:row>
      <xdr:rowOff>2502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16611"/>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2502</xdr:rowOff>
    </xdr:from>
    <xdr:to>
      <xdr:col>41</xdr:col>
      <xdr:colOff>50800</xdr:colOff>
      <xdr:row>79</xdr:row>
      <xdr:rowOff>6083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4705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54344</xdr:rowOff>
    </xdr:from>
    <xdr:to>
      <xdr:col>36</xdr:col>
      <xdr:colOff>165100</xdr:colOff>
      <xdr:row>76</xdr:row>
      <xdr:rowOff>155944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5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146622</xdr:rowOff>
    </xdr:from>
    <xdr:to>
      <xdr:col>55</xdr:col>
      <xdr:colOff>50800</xdr:colOff>
      <xdr:row>78</xdr:row>
      <xdr:rowOff>76772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125049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2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79794</xdr:rowOff>
    </xdr:from>
    <xdr:to>
      <xdr:col>50</xdr:col>
      <xdr:colOff>165100</xdr:colOff>
      <xdr:row>79</xdr:row>
      <xdr:rowOff>9944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92711</xdr:rowOff>
    </xdr:from>
    <xdr:to>
      <xdr:col>46</xdr:col>
      <xdr:colOff>38100</xdr:colOff>
      <xdr:row>79</xdr:row>
      <xdr:rowOff>22861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13988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123152</xdr:rowOff>
    </xdr:from>
    <xdr:to>
      <xdr:col>41</xdr:col>
      <xdr:colOff>101600</xdr:colOff>
      <xdr:row>79</xdr:row>
      <xdr:rowOff>53302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44429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126733</xdr:rowOff>
    </xdr:from>
    <xdr:to>
      <xdr:col>36</xdr:col>
      <xdr:colOff>165100</xdr:colOff>
      <xdr:row>79</xdr:row>
      <xdr:rowOff>56883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48010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15365</xdr:rowOff>
    </xdr:from>
    <xdr:to>
      <xdr:col>55</xdr:col>
      <xdr:colOff>0</xdr:colOff>
      <xdr:row>97</xdr:row>
      <xdr:rowOff>60651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46015"/>
          <a:ext cx="8382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60651</xdr:rowOff>
    </xdr:from>
    <xdr:to>
      <xdr:col>50</xdr:col>
      <xdr:colOff>114300</xdr:colOff>
      <xdr:row>97</xdr:row>
      <xdr:rowOff>70549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91301"/>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2243</xdr:rowOff>
    </xdr:from>
    <xdr:to>
      <xdr:col>45</xdr:col>
      <xdr:colOff>177800</xdr:colOff>
      <xdr:row>97</xdr:row>
      <xdr:rowOff>70549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32893"/>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2243</xdr:rowOff>
    </xdr:from>
    <xdr:to>
      <xdr:col>41</xdr:col>
      <xdr:colOff>50800</xdr:colOff>
      <xdr:row>97</xdr:row>
      <xdr:rowOff>86277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32893"/>
          <a:ext cx="8890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118252</xdr:rowOff>
    </xdr:from>
    <xdr:to>
      <xdr:col>36</xdr:col>
      <xdr:colOff>165100</xdr:colOff>
      <xdr:row>96</xdr:row>
      <xdr:rowOff>48402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64929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136015</xdr:rowOff>
    </xdr:from>
    <xdr:to>
      <xdr:col>55</xdr:col>
      <xdr:colOff>50800</xdr:colOff>
      <xdr:row>97</xdr:row>
      <xdr:rowOff>66165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50942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9851</xdr:rowOff>
    </xdr:from>
    <xdr:to>
      <xdr:col>50</xdr:col>
      <xdr:colOff>165100</xdr:colOff>
      <xdr:row>97</xdr:row>
      <xdr:rowOff>111451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102578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3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19749</xdr:rowOff>
    </xdr:from>
    <xdr:to>
      <xdr:col>46</xdr:col>
      <xdr:colOff>38100</xdr:colOff>
      <xdr:row>97</xdr:row>
      <xdr:rowOff>121349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112476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122893</xdr:rowOff>
    </xdr:from>
    <xdr:to>
      <xdr:col>41</xdr:col>
      <xdr:colOff>101600</xdr:colOff>
      <xdr:row>97</xdr:row>
      <xdr:rowOff>53043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44170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35477</xdr:rowOff>
    </xdr:from>
    <xdr:to>
      <xdr:col>36</xdr:col>
      <xdr:colOff>165100</xdr:colOff>
      <xdr:row>97</xdr:row>
      <xdr:rowOff>137077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128204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75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113182</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2828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144907</xdr:rowOff>
    </xdr:from>
    <xdr:to>
      <xdr:col>67</xdr:col>
      <xdr:colOff>101600</xdr:colOff>
      <xdr:row>37</xdr:row>
      <xdr:rowOff>75057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3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91584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09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62382</xdr:rowOff>
    </xdr:from>
    <xdr:to>
      <xdr:col>67</xdr:col>
      <xdr:colOff>101600</xdr:colOff>
      <xdr:row>38</xdr:row>
      <xdr:rowOff>163982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155109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7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83750</xdr:rowOff>
    </xdr:from>
    <xdr:to>
      <xdr:col>85</xdr:col>
      <xdr:colOff>127000</xdr:colOff>
      <xdr:row>76</xdr:row>
      <xdr:rowOff>90684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13950"/>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132594</xdr:rowOff>
    </xdr:from>
    <xdr:to>
      <xdr:col>81</xdr:col>
      <xdr:colOff>50800</xdr:colOff>
      <xdr:row>76</xdr:row>
      <xdr:rowOff>83750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991344"/>
          <a:ext cx="889000" cy="1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132594</xdr:rowOff>
    </xdr:from>
    <xdr:to>
      <xdr:col>76</xdr:col>
      <xdr:colOff>114300</xdr:colOff>
      <xdr:row>76</xdr:row>
      <xdr:rowOff>56071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991344"/>
          <a:ext cx="889000" cy="9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55556</xdr:rowOff>
    </xdr:from>
    <xdr:to>
      <xdr:col>71</xdr:col>
      <xdr:colOff>177800</xdr:colOff>
      <xdr:row>76</xdr:row>
      <xdr:rowOff>56071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85756"/>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39884</xdr:rowOff>
    </xdr:from>
    <xdr:to>
      <xdr:col>85</xdr:col>
      <xdr:colOff>177800</xdr:colOff>
      <xdr:row>76</xdr:row>
      <xdr:rowOff>141484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18311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32950</xdr:rowOff>
    </xdr:from>
    <xdr:to>
      <xdr:col>81</xdr:col>
      <xdr:colOff>101600</xdr:colOff>
      <xdr:row>76</xdr:row>
      <xdr:rowOff>134550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125677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1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81794</xdr:rowOff>
    </xdr:from>
    <xdr:to>
      <xdr:col>76</xdr:col>
      <xdr:colOff>165100</xdr:colOff>
      <xdr:row>76</xdr:row>
      <xdr:rowOff>11943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40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28471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5271</xdr:rowOff>
    </xdr:from>
    <xdr:to>
      <xdr:col>72</xdr:col>
      <xdr:colOff>38100</xdr:colOff>
      <xdr:row>76</xdr:row>
      <xdr:rowOff>106871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97998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4756</xdr:rowOff>
    </xdr:from>
    <xdr:to>
      <xdr:col>67</xdr:col>
      <xdr:colOff>101600</xdr:colOff>
      <xdr:row>76</xdr:row>
      <xdr:rowOff>106356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97483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128009</xdr:rowOff>
    </xdr:from>
    <xdr:to>
      <xdr:col>85</xdr:col>
      <xdr:colOff>127000</xdr:colOff>
      <xdr:row>96</xdr:row>
      <xdr:rowOff>86632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244309"/>
          <a:ext cx="838200" cy="30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128009</xdr:rowOff>
    </xdr:from>
    <xdr:to>
      <xdr:col>81</xdr:col>
      <xdr:colOff>50800</xdr:colOff>
      <xdr:row>97</xdr:row>
      <xdr:rowOff>113052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244309"/>
          <a:ext cx="889000" cy="49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113052</xdr:rowOff>
    </xdr:from>
    <xdr:to>
      <xdr:col>76</xdr:col>
      <xdr:colOff>114300</xdr:colOff>
      <xdr:row>97</xdr:row>
      <xdr:rowOff>131471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43702"/>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131471</xdr:rowOff>
    </xdr:from>
    <xdr:to>
      <xdr:col>71</xdr:col>
      <xdr:colOff>177800</xdr:colOff>
      <xdr:row>98</xdr:row>
      <xdr:rowOff>141725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62121"/>
          <a:ext cx="889000" cy="18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120872</xdr:rowOff>
    </xdr:from>
    <xdr:to>
      <xdr:col>67</xdr:col>
      <xdr:colOff>101600</xdr:colOff>
      <xdr:row>97</xdr:row>
      <xdr:rowOff>51022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5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67549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3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35832</xdr:rowOff>
    </xdr:from>
    <xdr:to>
      <xdr:col>85</xdr:col>
      <xdr:colOff>177800</xdr:colOff>
      <xdr:row>96</xdr:row>
      <xdr:rowOff>137432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58709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77209</xdr:rowOff>
    </xdr:from>
    <xdr:to>
      <xdr:col>81</xdr:col>
      <xdr:colOff>101600</xdr:colOff>
      <xdr:row>95</xdr:row>
      <xdr:rowOff>7359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23886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9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62252</xdr:rowOff>
    </xdr:from>
    <xdr:to>
      <xdr:col>76</xdr:col>
      <xdr:colOff>165100</xdr:colOff>
      <xdr:row>97</xdr:row>
      <xdr:rowOff>163852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9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154979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8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80671</xdr:rowOff>
    </xdr:from>
    <xdr:to>
      <xdr:col>72</xdr:col>
      <xdr:colOff>38100</xdr:colOff>
      <xdr:row>98</xdr:row>
      <xdr:rowOff>10821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27348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48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90925</xdr:rowOff>
    </xdr:from>
    <xdr:to>
      <xdr:col>67</xdr:col>
      <xdr:colOff>101600</xdr:colOff>
      <xdr:row>99</xdr:row>
      <xdr:rowOff>21075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12202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8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98226</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98226</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129068</xdr:rowOff>
    </xdr:from>
    <xdr:to>
      <xdr:col>98</xdr:col>
      <xdr:colOff>38100</xdr:colOff>
      <xdr:row>38</xdr:row>
      <xdr:rowOff>59218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75745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247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47426</xdr:rowOff>
    </xdr:from>
    <xdr:to>
      <xdr:col>102</xdr:col>
      <xdr:colOff>165100</xdr:colOff>
      <xdr:row>39</xdr:row>
      <xdr:rowOff>149026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140153</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88102</xdr:rowOff>
    </xdr:from>
    <xdr:to>
      <xdr:col>116</xdr:col>
      <xdr:colOff>63500</xdr:colOff>
      <xdr:row>59</xdr:row>
      <xdr:rowOff>88102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03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88102</xdr:rowOff>
    </xdr:from>
    <xdr:to>
      <xdr:col>111</xdr:col>
      <xdr:colOff>177800</xdr:colOff>
      <xdr:row>59</xdr:row>
      <xdr:rowOff>88102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03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88102</xdr:rowOff>
    </xdr:from>
    <xdr:to>
      <xdr:col>107</xdr:col>
      <xdr:colOff>50800</xdr:colOff>
      <xdr:row>59</xdr:row>
      <xdr:rowOff>88102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3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88102</xdr:rowOff>
    </xdr:from>
    <xdr:to>
      <xdr:col>102</xdr:col>
      <xdr:colOff>114300</xdr:colOff>
      <xdr:row>59</xdr:row>
      <xdr:rowOff>88102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3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90424</xdr:rowOff>
    </xdr:from>
    <xdr:to>
      <xdr:col>98</xdr:col>
      <xdr:colOff>38100</xdr:colOff>
      <xdr:row>57</xdr:row>
      <xdr:rowOff>20574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69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37101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46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37302</xdr:rowOff>
    </xdr:from>
    <xdr:to>
      <xdr:col>116</xdr:col>
      <xdr:colOff>114300</xdr:colOff>
      <xdr:row>59</xdr:row>
      <xdr:rowOff>138902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123679</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7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37302</xdr:rowOff>
    </xdr:from>
    <xdr:to>
      <xdr:col>112</xdr:col>
      <xdr:colOff>38100</xdr:colOff>
      <xdr:row>59</xdr:row>
      <xdr:rowOff>138902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130029</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4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37302</xdr:rowOff>
    </xdr:from>
    <xdr:to>
      <xdr:col>107</xdr:col>
      <xdr:colOff>101600</xdr:colOff>
      <xdr:row>59</xdr:row>
      <xdr:rowOff>138902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130029</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4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37302</xdr:rowOff>
    </xdr:from>
    <xdr:to>
      <xdr:col>102</xdr:col>
      <xdr:colOff>165100</xdr:colOff>
      <xdr:row>59</xdr:row>
      <xdr:rowOff>138902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130029</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4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130029</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4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46568</xdr:rowOff>
    </xdr:from>
    <xdr:to>
      <xdr:col>116</xdr:col>
      <xdr:colOff>63500</xdr:colOff>
      <xdr:row>73</xdr:row>
      <xdr:rowOff>146101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390968"/>
          <a:ext cx="838200" cy="27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138694</xdr:rowOff>
    </xdr:from>
    <xdr:to>
      <xdr:col>111</xdr:col>
      <xdr:colOff>177800</xdr:colOff>
      <xdr:row>73</xdr:row>
      <xdr:rowOff>146101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654544"/>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138694</xdr:rowOff>
    </xdr:from>
    <xdr:to>
      <xdr:col>107</xdr:col>
      <xdr:colOff>50800</xdr:colOff>
      <xdr:row>74</xdr:row>
      <xdr:rowOff>31527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54544"/>
          <a:ext cx="889000" cy="6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153416</xdr:rowOff>
    </xdr:from>
    <xdr:to>
      <xdr:col>102</xdr:col>
      <xdr:colOff>114300</xdr:colOff>
      <xdr:row>74</xdr:row>
      <xdr:rowOff>31527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326366"/>
          <a:ext cx="889000" cy="39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105039</xdr:rowOff>
    </xdr:from>
    <xdr:to>
      <xdr:col>98</xdr:col>
      <xdr:colOff>38100</xdr:colOff>
      <xdr:row>74</xdr:row>
      <xdr:rowOff>35189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6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26316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1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167218</xdr:rowOff>
    </xdr:from>
    <xdr:to>
      <xdr:col>116</xdr:col>
      <xdr:colOff>114300</xdr:colOff>
      <xdr:row>72</xdr:row>
      <xdr:rowOff>97368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3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18645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1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95301</xdr:rowOff>
    </xdr:from>
    <xdr:to>
      <xdr:col>112</xdr:col>
      <xdr:colOff>38100</xdr:colOff>
      <xdr:row>74</xdr:row>
      <xdr:rowOff>25451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41978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87894</xdr:rowOff>
    </xdr:from>
    <xdr:to>
      <xdr:col>107</xdr:col>
      <xdr:colOff>101600</xdr:colOff>
      <xdr:row>74</xdr:row>
      <xdr:rowOff>18044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34571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7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152177</xdr:rowOff>
    </xdr:from>
    <xdr:to>
      <xdr:col>102</xdr:col>
      <xdr:colOff>165100</xdr:colOff>
      <xdr:row>74</xdr:row>
      <xdr:rowOff>82327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98854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102616</xdr:rowOff>
    </xdr:from>
    <xdr:to>
      <xdr:col>98</xdr:col>
      <xdr:colOff>38100</xdr:colOff>
      <xdr:row>72</xdr:row>
      <xdr:rowOff>32766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2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49293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0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●人件費は、類似団体</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全国</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東京都平均を下回っており、これまでの職員定数の適正化・給与制度・諸手当制度の適正化などの影響によるものと考えられる。●物件費は、全国</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東京都平均を下回っているものの、類似団体平均は上回っている、</a:t>
          </a:r>
          <a:r>
            <a:rPr kumimoji="1" lang="ja-JP" altLang="en-US" sz="1050">
              <a:solidFill>
                <a:schemeClr val="dk1"/>
              </a:solidFill>
              <a:effectLst/>
              <a:latin typeface="+mn-lt"/>
              <a:ea typeface="+mn-ea"/>
              <a:cs typeface="+mn-cs"/>
            </a:rPr>
            <a:t>近年の高止まりについては、ＤＸ推進に伴う</a:t>
          </a:r>
          <a:r>
            <a:rPr kumimoji="1" lang="ja-JP" altLang="ja-JP" sz="1050">
              <a:solidFill>
                <a:schemeClr val="dk1"/>
              </a:solidFill>
              <a:effectLst/>
              <a:latin typeface="+mn-lt"/>
              <a:ea typeface="+mn-ea"/>
              <a:cs typeface="+mn-cs"/>
            </a:rPr>
            <a:t>増</a:t>
          </a:r>
          <a:r>
            <a:rPr kumimoji="1" lang="ja-JP" altLang="en-US" sz="1050">
              <a:solidFill>
                <a:schemeClr val="dk1"/>
              </a:solidFill>
              <a:effectLst/>
              <a:latin typeface="+mn-lt"/>
              <a:ea typeface="+mn-ea"/>
              <a:cs typeface="+mn-cs"/>
            </a:rPr>
            <a:t>など</a:t>
          </a:r>
          <a:r>
            <a:rPr kumimoji="1" lang="ja-JP" altLang="ja-JP" sz="1050">
              <a:solidFill>
                <a:schemeClr val="dk1"/>
              </a:solidFill>
              <a:effectLst/>
              <a:latin typeface="+mn-lt"/>
              <a:ea typeface="+mn-ea"/>
              <a:cs typeface="+mn-cs"/>
            </a:rPr>
            <a:t>によるものと考えられる。●維持補修費は類似団体</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全国</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東京都平均を下回っているものの、今後、当市においても公共施設等の老朽化による維持補修費のさらなる増が見込まれる。●扶助費は、東京都平均は下回っているものの、類似団体・全国平均を上回っており、生活保護費の割合が高いこと、病院等が市内に多いことなどが理由として挙げられる。●補助費等は、類似団体・東京都平均を上回っている。当市においては、常備消防の都への委託金や、加入している広域資源循環組合・病院組合等の負担金のほか、児童福祉費に係る補助金などが多いという特徴がある。●普通建設事業費は、東京都</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全国平均を下回っているものの、</a:t>
          </a:r>
          <a:r>
            <a:rPr kumimoji="1" lang="ja-JP" altLang="en-US" sz="1050">
              <a:solidFill>
                <a:schemeClr val="dk1"/>
              </a:solidFill>
              <a:effectLst/>
              <a:latin typeface="+mn-lt"/>
              <a:ea typeface="+mn-ea"/>
              <a:cs typeface="+mn-cs"/>
            </a:rPr>
            <a:t>類似団体平均は</a:t>
          </a:r>
          <a:r>
            <a:rPr kumimoji="1" lang="ja-JP" altLang="ja-JP" sz="1050">
              <a:solidFill>
                <a:schemeClr val="dk1"/>
              </a:solidFill>
              <a:effectLst/>
              <a:latin typeface="+mn-lt"/>
              <a:ea typeface="+mn-ea"/>
              <a:cs typeface="+mn-cs"/>
            </a:rPr>
            <a:t>上回っている。今後、前川公園整備事業費など大規模事業が予定されていることから増が見込まれる。●公債費は、東京都平均は上回っているものの、全国</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平均は下回っており、これまで通常債の残高削減を進めてきたことなどが要因と考えられるが、今後予定している大規模事業に伴う起債の償還が始まることで増加することが見込まれる。●積立金は、</a:t>
          </a:r>
          <a:r>
            <a:rPr kumimoji="1" lang="ja-JP" altLang="en-US" sz="1050">
              <a:solidFill>
                <a:schemeClr val="dk1"/>
              </a:solidFill>
              <a:effectLst/>
              <a:latin typeface="+mn-lt"/>
              <a:ea typeface="+mn-ea"/>
              <a:cs typeface="+mn-cs"/>
            </a:rPr>
            <a:t>全国、</a:t>
          </a:r>
          <a:r>
            <a:rPr kumimoji="1" lang="ja-JP" altLang="ja-JP" sz="1050">
              <a:solidFill>
                <a:schemeClr val="dk1"/>
              </a:solidFill>
              <a:effectLst/>
              <a:latin typeface="+mn-lt"/>
              <a:ea typeface="+mn-ea"/>
              <a:cs typeface="+mn-cs"/>
            </a:rPr>
            <a:t>東京都平均は下回っているものの、類似団体平均は上回っ</a:t>
          </a:r>
          <a:r>
            <a:rPr kumimoji="1" lang="ja-JP" altLang="en-US" sz="1050">
              <a:solidFill>
                <a:schemeClr val="dk1"/>
              </a:solidFill>
              <a:effectLst/>
              <a:latin typeface="+mn-lt"/>
              <a:ea typeface="+mn-ea"/>
              <a:cs typeface="+mn-cs"/>
            </a:rPr>
            <a:t>ている。過年度においては</a:t>
          </a:r>
          <a:r>
            <a:rPr kumimoji="1" lang="ja-JP" altLang="ja-JP" sz="1050">
              <a:solidFill>
                <a:schemeClr val="dk1"/>
              </a:solidFill>
              <a:effectLst/>
              <a:latin typeface="+mn-lt"/>
              <a:ea typeface="+mn-ea"/>
              <a:cs typeface="+mn-cs"/>
            </a:rPr>
            <a:t>決算剰余金を条例により予算を通さず直接財政調整基金に積み立ててきたが、令和４年度から</a:t>
          </a:r>
          <a:r>
            <a:rPr kumimoji="1" lang="ja-JP" altLang="en-US" sz="1050">
              <a:solidFill>
                <a:schemeClr val="dk1"/>
              </a:solidFill>
              <a:effectLst/>
              <a:latin typeface="+mn-lt"/>
              <a:ea typeface="+mn-ea"/>
              <a:cs typeface="+mn-cs"/>
            </a:rPr>
            <a:t>方法を変更し決算に</a:t>
          </a:r>
          <a:r>
            <a:rPr kumimoji="1" lang="ja-JP" altLang="ja-JP" sz="1050">
              <a:solidFill>
                <a:schemeClr val="dk1"/>
              </a:solidFill>
              <a:effectLst/>
              <a:latin typeface="+mn-lt"/>
              <a:ea typeface="+mn-ea"/>
              <a:cs typeface="+mn-cs"/>
            </a:rPr>
            <a:t>計上</a:t>
          </a:r>
          <a:r>
            <a:rPr kumimoji="1" lang="ja-JP" altLang="en-US" sz="1050">
              <a:solidFill>
                <a:schemeClr val="dk1"/>
              </a:solidFill>
              <a:effectLst/>
              <a:latin typeface="+mn-lt"/>
              <a:ea typeface="+mn-ea"/>
              <a:cs typeface="+mn-cs"/>
            </a:rPr>
            <a:t>されるようになり</a:t>
          </a:r>
          <a:r>
            <a:rPr kumimoji="1" lang="ja-JP" altLang="ja-JP" sz="1050">
              <a:solidFill>
                <a:schemeClr val="dk1"/>
              </a:solidFill>
              <a:effectLst/>
              <a:latin typeface="+mn-lt"/>
              <a:ea typeface="+mn-ea"/>
              <a:cs typeface="+mn-cs"/>
            </a:rPr>
            <a:t>増となっている。●繰出金は、全国</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東京都平均</a:t>
          </a:r>
          <a:r>
            <a:rPr kumimoji="1" lang="ja-JP" altLang="en-US" sz="1050">
              <a:solidFill>
                <a:schemeClr val="dk1"/>
              </a:solidFill>
              <a:effectLst/>
              <a:latin typeface="+mn-lt"/>
              <a:ea typeface="+mn-ea"/>
              <a:cs typeface="+mn-cs"/>
            </a:rPr>
            <a:t>のいずれも</a:t>
          </a:r>
          <a:r>
            <a:rPr kumimoji="1" lang="ja-JP" altLang="ja-JP" sz="1050">
              <a:solidFill>
                <a:schemeClr val="dk1"/>
              </a:solidFill>
              <a:effectLst/>
              <a:latin typeface="+mn-lt"/>
              <a:ea typeface="+mn-ea"/>
              <a:cs typeface="+mn-cs"/>
            </a:rPr>
            <a:t>上回っている、高齢者人口比率が高いことにより医療・介護の両面で給付費が増加傾向にあることによるものと考えられる。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151,751
148,041
17.14
71,695,909
68,775,794
2,479,940
31,349,247
37,715,596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114097</xdr:rowOff>
    </xdr:from>
    <xdr:to>
      <xdr:col>24</xdr:col>
      <xdr:colOff>63500</xdr:colOff>
      <xdr:row>34</xdr:row>
      <xdr:rowOff>138786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43397"/>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138786</xdr:rowOff>
    </xdr:from>
    <xdr:to>
      <xdr:col>19</xdr:col>
      <xdr:colOff>177800</xdr:colOff>
      <xdr:row>34</xdr:row>
      <xdr:rowOff>168046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68086"/>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135128</xdr:rowOff>
    </xdr:from>
    <xdr:to>
      <xdr:col>15</xdr:col>
      <xdr:colOff>50800</xdr:colOff>
      <xdr:row>34</xdr:row>
      <xdr:rowOff>168046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6442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73863</xdr:rowOff>
    </xdr:from>
    <xdr:to>
      <xdr:col>10</xdr:col>
      <xdr:colOff>114300</xdr:colOff>
      <xdr:row>34</xdr:row>
      <xdr:rowOff>135128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3163"/>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98044</xdr:rowOff>
    </xdr:from>
    <xdr:to>
      <xdr:col>6</xdr:col>
      <xdr:colOff>38100</xdr:colOff>
      <xdr:row>33</xdr:row>
      <xdr:rowOff>28194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58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44721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63297</xdr:rowOff>
    </xdr:from>
    <xdr:to>
      <xdr:col>24</xdr:col>
      <xdr:colOff>114300</xdr:colOff>
      <xdr:row>34</xdr:row>
      <xdr:rowOff>164897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86174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87986</xdr:rowOff>
    </xdr:from>
    <xdr:to>
      <xdr:col>20</xdr:col>
      <xdr:colOff>38100</xdr:colOff>
      <xdr:row>35</xdr:row>
      <xdr:rowOff>18136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34663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117246</xdr:rowOff>
    </xdr:from>
    <xdr:to>
      <xdr:col>15</xdr:col>
      <xdr:colOff>101600</xdr:colOff>
      <xdr:row>35</xdr:row>
      <xdr:rowOff>47396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63923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84328</xdr:rowOff>
    </xdr:from>
    <xdr:to>
      <xdr:col>10</xdr:col>
      <xdr:colOff>165100</xdr:colOff>
      <xdr:row>35</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31005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23063</xdr:rowOff>
    </xdr:from>
    <xdr:to>
      <xdr:col>6</xdr:col>
      <xdr:colOff>38100</xdr:colOff>
      <xdr:row>34</xdr:row>
      <xdr:rowOff>124663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115790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52560</xdr:rowOff>
    </xdr:from>
    <xdr:to>
      <xdr:col>24</xdr:col>
      <xdr:colOff>63500</xdr:colOff>
      <xdr:row>56</xdr:row>
      <xdr:rowOff>82136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53760"/>
          <a:ext cx="838200" cy="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52560</xdr:rowOff>
    </xdr:from>
    <xdr:to>
      <xdr:col>19</xdr:col>
      <xdr:colOff>177800</xdr:colOff>
      <xdr:row>56</xdr:row>
      <xdr:rowOff>166719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53760"/>
          <a:ext cx="889000" cy="1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4967</xdr:rowOff>
    </xdr:from>
    <xdr:to>
      <xdr:col>15</xdr:col>
      <xdr:colOff>50800</xdr:colOff>
      <xdr:row>56</xdr:row>
      <xdr:rowOff>166719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48917"/>
          <a:ext cx="889000" cy="10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4967</xdr:rowOff>
    </xdr:from>
    <xdr:to>
      <xdr:col>10</xdr:col>
      <xdr:colOff>114300</xdr:colOff>
      <xdr:row>57</xdr:row>
      <xdr:rowOff>93588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48917"/>
          <a:ext cx="889000" cy="11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167973</xdr:rowOff>
    </xdr:from>
    <xdr:to>
      <xdr:col>6</xdr:col>
      <xdr:colOff>38100</xdr:colOff>
      <xdr:row>56</xdr:row>
      <xdr:rowOff>98123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9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114650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31336</xdr:rowOff>
    </xdr:from>
    <xdr:to>
      <xdr:col>24</xdr:col>
      <xdr:colOff>114300</xdr:colOff>
      <xdr:row>56</xdr:row>
      <xdr:rowOff>132936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54213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1760</xdr:rowOff>
    </xdr:from>
    <xdr:to>
      <xdr:col>20</xdr:col>
      <xdr:colOff>38100</xdr:colOff>
      <xdr:row>56</xdr:row>
      <xdr:rowOff>103360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119887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115919</xdr:rowOff>
    </xdr:from>
    <xdr:to>
      <xdr:col>15</xdr:col>
      <xdr:colOff>101600</xdr:colOff>
      <xdr:row>57</xdr:row>
      <xdr:rowOff>46069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37196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125617</xdr:rowOff>
    </xdr:from>
    <xdr:to>
      <xdr:col>10</xdr:col>
      <xdr:colOff>165100</xdr:colOff>
      <xdr:row>51</xdr:row>
      <xdr:rowOff>55767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6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46894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79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42788</xdr:rowOff>
    </xdr:from>
    <xdr:to>
      <xdr:col>6</xdr:col>
      <xdr:colOff>38100</xdr:colOff>
      <xdr:row>57</xdr:row>
      <xdr:rowOff>144388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135515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53784</xdr:rowOff>
    </xdr:from>
    <xdr:to>
      <xdr:col>24</xdr:col>
      <xdr:colOff>63500</xdr:colOff>
      <xdr:row>74</xdr:row>
      <xdr:rowOff>122593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69634"/>
          <a:ext cx="838200" cy="2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86970</xdr:rowOff>
    </xdr:from>
    <xdr:to>
      <xdr:col>19</xdr:col>
      <xdr:colOff>177800</xdr:colOff>
      <xdr:row>74</xdr:row>
      <xdr:rowOff>122593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02820"/>
          <a:ext cx="889000" cy="20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86970</xdr:rowOff>
    </xdr:from>
    <xdr:to>
      <xdr:col>15</xdr:col>
      <xdr:colOff>50800</xdr:colOff>
      <xdr:row>75</xdr:row>
      <xdr:rowOff>152718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02820"/>
          <a:ext cx="889000" cy="4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152718</xdr:rowOff>
    </xdr:from>
    <xdr:to>
      <xdr:col>10</xdr:col>
      <xdr:colOff>114300</xdr:colOff>
      <xdr:row>76</xdr:row>
      <xdr:rowOff>23952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11468"/>
          <a:ext cx="889000" cy="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131611</xdr:rowOff>
    </xdr:from>
    <xdr:to>
      <xdr:col>6</xdr:col>
      <xdr:colOff>38100</xdr:colOff>
      <xdr:row>78</xdr:row>
      <xdr:rowOff>61761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3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52888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2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2984</xdr:rowOff>
    </xdr:from>
    <xdr:to>
      <xdr:col>24</xdr:col>
      <xdr:colOff>114300</xdr:colOff>
      <xdr:row>73</xdr:row>
      <xdr:rowOff>104584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25861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7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71793</xdr:rowOff>
    </xdr:from>
    <xdr:to>
      <xdr:col>20</xdr:col>
      <xdr:colOff>38100</xdr:colOff>
      <xdr:row>75</xdr:row>
      <xdr:rowOff>1943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18470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36170</xdr:rowOff>
    </xdr:from>
    <xdr:to>
      <xdr:col>15</xdr:col>
      <xdr:colOff>101600</xdr:colOff>
      <xdr:row>73</xdr:row>
      <xdr:rowOff>137770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154297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2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101918</xdr:rowOff>
    </xdr:from>
    <xdr:to>
      <xdr:col>10</xdr:col>
      <xdr:colOff>165100</xdr:colOff>
      <xdr:row>76</xdr:row>
      <xdr:rowOff>32068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48595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144602</xdr:rowOff>
    </xdr:from>
    <xdr:to>
      <xdr:col>6</xdr:col>
      <xdr:colOff>38100</xdr:colOff>
      <xdr:row>76</xdr:row>
      <xdr:rowOff>74752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70662</xdr:rowOff>
    </xdr:from>
    <xdr:to>
      <xdr:col>24</xdr:col>
      <xdr:colOff>63500</xdr:colOff>
      <xdr:row>96</xdr:row>
      <xdr:rowOff>158217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29862"/>
          <a:ext cx="838200" cy="8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9593</xdr:rowOff>
    </xdr:from>
    <xdr:to>
      <xdr:col>19</xdr:col>
      <xdr:colOff>177800</xdr:colOff>
      <xdr:row>96</xdr:row>
      <xdr:rowOff>70662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68793"/>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9593</xdr:rowOff>
    </xdr:from>
    <xdr:to>
      <xdr:col>15</xdr:col>
      <xdr:colOff>50800</xdr:colOff>
      <xdr:row>98</xdr:row>
      <xdr:rowOff>61649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68793"/>
          <a:ext cx="889000" cy="39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61649</xdr:rowOff>
    </xdr:from>
    <xdr:to>
      <xdr:col>10</xdr:col>
      <xdr:colOff>114300</xdr:colOff>
      <xdr:row>98</xdr:row>
      <xdr:rowOff>127977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3749"/>
          <a:ext cx="889000" cy="6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107417</xdr:rowOff>
    </xdr:from>
    <xdr:to>
      <xdr:col>24</xdr:col>
      <xdr:colOff>114300</xdr:colOff>
      <xdr:row>97</xdr:row>
      <xdr:rowOff>37567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85844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19862</xdr:rowOff>
    </xdr:from>
    <xdr:to>
      <xdr:col>20</xdr:col>
      <xdr:colOff>38100</xdr:colOff>
      <xdr:row>96</xdr:row>
      <xdr:rowOff>121462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112589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130243</xdr:rowOff>
    </xdr:from>
    <xdr:to>
      <xdr:col>15</xdr:col>
      <xdr:colOff>101600</xdr:colOff>
      <xdr:row>96</xdr:row>
      <xdr:rowOff>60393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10849</xdr:rowOff>
    </xdr:from>
    <xdr:to>
      <xdr:col>10</xdr:col>
      <xdr:colOff>165100</xdr:colOff>
      <xdr:row>98</xdr:row>
      <xdr:rowOff>112449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103576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77177</xdr:rowOff>
    </xdr:from>
    <xdr:to>
      <xdr:col>6</xdr:col>
      <xdr:colOff>38100</xdr:colOff>
      <xdr:row>99</xdr:row>
      <xdr:rowOff>7327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169904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96647</xdr:rowOff>
    </xdr:from>
    <xdr:to>
      <xdr:col>55</xdr:col>
      <xdr:colOff>0</xdr:colOff>
      <xdr:row>32</xdr:row>
      <xdr:rowOff>162560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583047"/>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89789</xdr:rowOff>
    </xdr:from>
    <xdr:to>
      <xdr:col>50</xdr:col>
      <xdr:colOff>114300</xdr:colOff>
      <xdr:row>32</xdr:row>
      <xdr:rowOff>96647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57618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89789</xdr:rowOff>
    </xdr:from>
    <xdr:to>
      <xdr:col>45</xdr:col>
      <xdr:colOff>177800</xdr:colOff>
      <xdr:row>33</xdr:row>
      <xdr:rowOff>12446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576189"/>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12446</xdr:rowOff>
    </xdr:from>
    <xdr:to>
      <xdr:col>41</xdr:col>
      <xdr:colOff>50800</xdr:colOff>
      <xdr:row>33</xdr:row>
      <xdr:rowOff>77978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67029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111760</xdr:rowOff>
    </xdr:from>
    <xdr:to>
      <xdr:col>55</xdr:col>
      <xdr:colOff>50800</xdr:colOff>
      <xdr:row>33</xdr:row>
      <xdr:rowOff>41910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134637</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45847</xdr:rowOff>
    </xdr:from>
    <xdr:to>
      <xdr:col>50</xdr:col>
      <xdr:colOff>165100</xdr:colOff>
      <xdr:row>32</xdr:row>
      <xdr:rowOff>147447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163974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3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38989</xdr:rowOff>
    </xdr:from>
    <xdr:to>
      <xdr:col>46</xdr:col>
      <xdr:colOff>38100</xdr:colOff>
      <xdr:row>32</xdr:row>
      <xdr:rowOff>140589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5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157116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3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133096</xdr:rowOff>
    </xdr:from>
    <xdr:to>
      <xdr:col>41</xdr:col>
      <xdr:colOff>101600</xdr:colOff>
      <xdr:row>33</xdr:row>
      <xdr:rowOff>63246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79773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27178</xdr:rowOff>
    </xdr:from>
    <xdr:to>
      <xdr:col>36</xdr:col>
      <xdr:colOff>165100</xdr:colOff>
      <xdr:row>33</xdr:row>
      <xdr:rowOff>128778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6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145305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4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149987</xdr:rowOff>
    </xdr:from>
    <xdr:to>
      <xdr:col>55</xdr:col>
      <xdr:colOff>0</xdr:colOff>
      <xdr:row>58</xdr:row>
      <xdr:rowOff>156388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9408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151968</xdr:rowOff>
    </xdr:from>
    <xdr:to>
      <xdr:col>50</xdr:col>
      <xdr:colOff>114300</xdr:colOff>
      <xdr:row>58</xdr:row>
      <xdr:rowOff>156388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9606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151968</xdr:rowOff>
    </xdr:from>
    <xdr:to>
      <xdr:col>45</xdr:col>
      <xdr:colOff>177800</xdr:colOff>
      <xdr:row>58</xdr:row>
      <xdr:rowOff>165608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96068"/>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140386</xdr:rowOff>
    </xdr:from>
    <xdr:to>
      <xdr:col>41</xdr:col>
      <xdr:colOff>50800</xdr:colOff>
      <xdr:row>58</xdr:row>
      <xdr:rowOff>165608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84486"/>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36550</xdr:rowOff>
    </xdr:from>
    <xdr:to>
      <xdr:col>36</xdr:col>
      <xdr:colOff>165100</xdr:colOff>
      <xdr:row>57</xdr:row>
      <xdr:rowOff>138150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154677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5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99187</xdr:rowOff>
    </xdr:from>
    <xdr:to>
      <xdr:col>55</xdr:col>
      <xdr:colOff>50800</xdr:colOff>
      <xdr:row>59</xdr:row>
      <xdr:rowOff>29337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14114</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5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105588</xdr:rowOff>
    </xdr:from>
    <xdr:to>
      <xdr:col>50</xdr:col>
      <xdr:colOff>165100</xdr:colOff>
      <xdr:row>59</xdr:row>
      <xdr:rowOff>35738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26865</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4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101168</xdr:rowOff>
    </xdr:from>
    <xdr:to>
      <xdr:col>46</xdr:col>
      <xdr:colOff>38100</xdr:colOff>
      <xdr:row>59</xdr:row>
      <xdr:rowOff>31318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22445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3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114808</xdr:rowOff>
    </xdr:from>
    <xdr:to>
      <xdr:col>41</xdr:col>
      <xdr:colOff>101600</xdr:colOff>
      <xdr:row>59</xdr:row>
      <xdr:rowOff>44958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36085</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51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89586</xdr:rowOff>
    </xdr:from>
    <xdr:to>
      <xdr:col>36</xdr:col>
      <xdr:colOff>165100</xdr:colOff>
      <xdr:row>59</xdr:row>
      <xdr:rowOff>19736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10863</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1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55256</xdr:rowOff>
    </xdr:from>
    <xdr:to>
      <xdr:col>55</xdr:col>
      <xdr:colOff>0</xdr:colOff>
      <xdr:row>78</xdr:row>
      <xdr:rowOff>81910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56906"/>
          <a:ext cx="838200" cy="19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39756</xdr:rowOff>
    </xdr:from>
    <xdr:to>
      <xdr:col>50</xdr:col>
      <xdr:colOff>114300</xdr:colOff>
      <xdr:row>77</xdr:row>
      <xdr:rowOff>55256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41406"/>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39756</xdr:rowOff>
    </xdr:from>
    <xdr:to>
      <xdr:col>45</xdr:col>
      <xdr:colOff>177800</xdr:colOff>
      <xdr:row>78</xdr:row>
      <xdr:rowOff>18176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41406"/>
          <a:ext cx="889000" cy="1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18176</xdr:rowOff>
    </xdr:from>
    <xdr:to>
      <xdr:col>41</xdr:col>
      <xdr:colOff>50800</xdr:colOff>
      <xdr:row>78</xdr:row>
      <xdr:rowOff>103170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91276"/>
          <a:ext cx="889000" cy="8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110708</xdr:rowOff>
    </xdr:from>
    <xdr:to>
      <xdr:col>36</xdr:col>
      <xdr:colOff>165100</xdr:colOff>
      <xdr:row>77</xdr:row>
      <xdr:rowOff>40858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57386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1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31110</xdr:rowOff>
    </xdr:from>
    <xdr:to>
      <xdr:col>55</xdr:col>
      <xdr:colOff>50800</xdr:colOff>
      <xdr:row>78</xdr:row>
      <xdr:rowOff>132710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117487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1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4456</xdr:rowOff>
    </xdr:from>
    <xdr:to>
      <xdr:col>50</xdr:col>
      <xdr:colOff>165100</xdr:colOff>
      <xdr:row>77</xdr:row>
      <xdr:rowOff>106056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97183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9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160406</xdr:rowOff>
    </xdr:from>
    <xdr:to>
      <xdr:col>46</xdr:col>
      <xdr:colOff>38100</xdr:colOff>
      <xdr:row>77</xdr:row>
      <xdr:rowOff>90556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81683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138826</xdr:rowOff>
    </xdr:from>
    <xdr:to>
      <xdr:col>41</xdr:col>
      <xdr:colOff>101600</xdr:colOff>
      <xdr:row>78</xdr:row>
      <xdr:rowOff>68976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60103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52370</xdr:rowOff>
    </xdr:from>
    <xdr:to>
      <xdr:col>36</xdr:col>
      <xdr:colOff>165100</xdr:colOff>
      <xdr:row>78</xdr:row>
      <xdr:rowOff>153970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145097</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51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75626</xdr:rowOff>
    </xdr:from>
    <xdr:to>
      <xdr:col>55</xdr:col>
      <xdr:colOff>0</xdr:colOff>
      <xdr:row>93</xdr:row>
      <xdr:rowOff>30429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849026"/>
          <a:ext cx="838200" cy="1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75626</xdr:rowOff>
    </xdr:from>
    <xdr:to>
      <xdr:col>50</xdr:col>
      <xdr:colOff>114300</xdr:colOff>
      <xdr:row>94</xdr:row>
      <xdr:rowOff>147179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849026"/>
          <a:ext cx="889000" cy="4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91661</xdr:rowOff>
    </xdr:from>
    <xdr:to>
      <xdr:col>45</xdr:col>
      <xdr:colOff>177800</xdr:colOff>
      <xdr:row>94</xdr:row>
      <xdr:rowOff>147179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20796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91661</xdr:rowOff>
    </xdr:from>
    <xdr:to>
      <xdr:col>41</xdr:col>
      <xdr:colOff>50800</xdr:colOff>
      <xdr:row>97</xdr:row>
      <xdr:rowOff>11553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207961"/>
          <a:ext cx="889000" cy="4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152157</xdr:rowOff>
    </xdr:from>
    <xdr:to>
      <xdr:col>36</xdr:col>
      <xdr:colOff>165100</xdr:colOff>
      <xdr:row>96</xdr:row>
      <xdr:rowOff>82307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98834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151079</xdr:rowOff>
    </xdr:from>
    <xdr:to>
      <xdr:col>55</xdr:col>
      <xdr:colOff>50800</xdr:colOff>
      <xdr:row>93</xdr:row>
      <xdr:rowOff>81229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2506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7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24826</xdr:rowOff>
    </xdr:from>
    <xdr:to>
      <xdr:col>50</xdr:col>
      <xdr:colOff>165100</xdr:colOff>
      <xdr:row>92</xdr:row>
      <xdr:rowOff>126426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7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142953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5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96379</xdr:rowOff>
    </xdr:from>
    <xdr:to>
      <xdr:col>46</xdr:col>
      <xdr:colOff>38100</xdr:colOff>
      <xdr:row>95</xdr:row>
      <xdr:rowOff>26529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43056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40861</xdr:rowOff>
    </xdr:from>
    <xdr:to>
      <xdr:col>41</xdr:col>
      <xdr:colOff>101600</xdr:colOff>
      <xdr:row>94</xdr:row>
      <xdr:rowOff>142461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158988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132203</xdr:rowOff>
    </xdr:from>
    <xdr:to>
      <xdr:col>36</xdr:col>
      <xdr:colOff>165100</xdr:colOff>
      <xdr:row>97</xdr:row>
      <xdr:rowOff>62353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53480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8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164115</xdr:rowOff>
    </xdr:from>
    <xdr:to>
      <xdr:col>85</xdr:col>
      <xdr:colOff>127000</xdr:colOff>
      <xdr:row>38</xdr:row>
      <xdr:rowOff>21103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07765"/>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159634</xdr:rowOff>
    </xdr:from>
    <xdr:to>
      <xdr:col>81</xdr:col>
      <xdr:colOff>50800</xdr:colOff>
      <xdr:row>37</xdr:row>
      <xdr:rowOff>164115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03284"/>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159634</xdr:rowOff>
    </xdr:from>
    <xdr:to>
      <xdr:col>76</xdr:col>
      <xdr:colOff>114300</xdr:colOff>
      <xdr:row>38</xdr:row>
      <xdr:rowOff>19365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03284"/>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132750</xdr:rowOff>
    </xdr:from>
    <xdr:to>
      <xdr:col>71</xdr:col>
      <xdr:colOff>177800</xdr:colOff>
      <xdr:row>38</xdr:row>
      <xdr:rowOff>19365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76400"/>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45100</xdr:rowOff>
    </xdr:from>
    <xdr:to>
      <xdr:col>67</xdr:col>
      <xdr:colOff>101600</xdr:colOff>
      <xdr:row>36</xdr:row>
      <xdr:rowOff>146700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163227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141752</xdr:rowOff>
    </xdr:from>
    <xdr:to>
      <xdr:col>85</xdr:col>
      <xdr:colOff>177800</xdr:colOff>
      <xdr:row>38</xdr:row>
      <xdr:rowOff>71903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85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120179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113314</xdr:rowOff>
    </xdr:from>
    <xdr:to>
      <xdr:col>81</xdr:col>
      <xdr:colOff>101600</xdr:colOff>
      <xdr:row>38</xdr:row>
      <xdr:rowOff>43464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34592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108834</xdr:rowOff>
    </xdr:from>
    <xdr:to>
      <xdr:col>76</xdr:col>
      <xdr:colOff>165100</xdr:colOff>
      <xdr:row>38</xdr:row>
      <xdr:rowOff>38984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30111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140015</xdr:rowOff>
    </xdr:from>
    <xdr:to>
      <xdr:col>72</xdr:col>
      <xdr:colOff>38100</xdr:colOff>
      <xdr:row>38</xdr:row>
      <xdr:rowOff>70165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61292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81950</xdr:rowOff>
    </xdr:from>
    <xdr:to>
      <xdr:col>67</xdr:col>
      <xdr:colOff>101600</xdr:colOff>
      <xdr:row>38</xdr:row>
      <xdr:rowOff>12100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3228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110820</xdr:rowOff>
    </xdr:from>
    <xdr:to>
      <xdr:col>85</xdr:col>
      <xdr:colOff>127000</xdr:colOff>
      <xdr:row>56</xdr:row>
      <xdr:rowOff>140043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12020"/>
          <a:ext cx="8382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140043</xdr:rowOff>
    </xdr:from>
    <xdr:to>
      <xdr:col>81</xdr:col>
      <xdr:colOff>50800</xdr:colOff>
      <xdr:row>57</xdr:row>
      <xdr:rowOff>63405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41243"/>
          <a:ext cx="889000" cy="9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3187</xdr:rowOff>
    </xdr:from>
    <xdr:to>
      <xdr:col>76</xdr:col>
      <xdr:colOff>114300</xdr:colOff>
      <xdr:row>57</xdr:row>
      <xdr:rowOff>63405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75837"/>
          <a:ext cx="889000" cy="6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3187</xdr:rowOff>
    </xdr:from>
    <xdr:to>
      <xdr:col>71</xdr:col>
      <xdr:colOff>177800</xdr:colOff>
      <xdr:row>57</xdr:row>
      <xdr:rowOff>87788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5837"/>
          <a:ext cx="889000" cy="8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60020</xdr:rowOff>
    </xdr:from>
    <xdr:to>
      <xdr:col>85</xdr:col>
      <xdr:colOff>177800</xdr:colOff>
      <xdr:row>56</xdr:row>
      <xdr:rowOff>161620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38447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89243</xdr:rowOff>
    </xdr:from>
    <xdr:to>
      <xdr:col>81</xdr:col>
      <xdr:colOff>101600</xdr:colOff>
      <xdr:row>57</xdr:row>
      <xdr:rowOff>19393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12605</xdr:rowOff>
    </xdr:from>
    <xdr:to>
      <xdr:col>76</xdr:col>
      <xdr:colOff>165100</xdr:colOff>
      <xdr:row>57</xdr:row>
      <xdr:rowOff>114205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105332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123837</xdr:rowOff>
    </xdr:from>
    <xdr:to>
      <xdr:col>72</xdr:col>
      <xdr:colOff>38100</xdr:colOff>
      <xdr:row>57</xdr:row>
      <xdr:rowOff>53987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45114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36988</xdr:rowOff>
    </xdr:from>
    <xdr:to>
      <xdr:col>67</xdr:col>
      <xdr:colOff>101600</xdr:colOff>
      <xdr:row>57</xdr:row>
      <xdr:rowOff>138588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129715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0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113182</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8628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144907</xdr:rowOff>
    </xdr:from>
    <xdr:to>
      <xdr:col>67</xdr:col>
      <xdr:colOff>101600</xdr:colOff>
      <xdr:row>77</xdr:row>
      <xdr:rowOff>75057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1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91584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295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62382</xdr:rowOff>
    </xdr:from>
    <xdr:to>
      <xdr:col>67</xdr:col>
      <xdr:colOff>101600</xdr:colOff>
      <xdr:row>78</xdr:row>
      <xdr:rowOff>163982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155109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28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83750</xdr:rowOff>
    </xdr:from>
    <xdr:to>
      <xdr:col>85</xdr:col>
      <xdr:colOff>127000</xdr:colOff>
      <xdr:row>96</xdr:row>
      <xdr:rowOff>90684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42950"/>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132595</xdr:rowOff>
    </xdr:from>
    <xdr:to>
      <xdr:col>81</xdr:col>
      <xdr:colOff>50800</xdr:colOff>
      <xdr:row>96</xdr:row>
      <xdr:rowOff>83750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420345"/>
          <a:ext cx="889000" cy="1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132595</xdr:rowOff>
    </xdr:from>
    <xdr:to>
      <xdr:col>76</xdr:col>
      <xdr:colOff>114300</xdr:colOff>
      <xdr:row>96</xdr:row>
      <xdr:rowOff>56071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20345"/>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55556</xdr:rowOff>
    </xdr:from>
    <xdr:to>
      <xdr:col>71</xdr:col>
      <xdr:colOff>177800</xdr:colOff>
      <xdr:row>96</xdr:row>
      <xdr:rowOff>56071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14756"/>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39884</xdr:rowOff>
    </xdr:from>
    <xdr:to>
      <xdr:col>85</xdr:col>
      <xdr:colOff>177800</xdr:colOff>
      <xdr:row>96</xdr:row>
      <xdr:rowOff>141484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18311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32950</xdr:rowOff>
    </xdr:from>
    <xdr:to>
      <xdr:col>81</xdr:col>
      <xdr:colOff>101600</xdr:colOff>
      <xdr:row>96</xdr:row>
      <xdr:rowOff>134550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125677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81795</xdr:rowOff>
    </xdr:from>
    <xdr:to>
      <xdr:col>76</xdr:col>
      <xdr:colOff>165100</xdr:colOff>
      <xdr:row>96</xdr:row>
      <xdr:rowOff>11945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28472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4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5271</xdr:rowOff>
    </xdr:from>
    <xdr:to>
      <xdr:col>72</xdr:col>
      <xdr:colOff>38100</xdr:colOff>
      <xdr:row>96</xdr:row>
      <xdr:rowOff>106871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4756</xdr:rowOff>
    </xdr:from>
    <xdr:to>
      <xdr:col>67</xdr:col>
      <xdr:colOff>101600</xdr:colOff>
      <xdr:row>96</xdr:row>
      <xdr:rowOff>106356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97483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5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88917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43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上回っている。これは、公営住宅や病院が多いこと、また、高齢者人口の比率が高いことによるものであると考えられる。●労働費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全国、東京都平均を大きく上回っているが、（公社）東村山市シルバー人材センターへの運営費補助や、同センターへの委託事業が多いことが反映されていると考えられる。●農林水産業費及び●商工費が低い理由は、当市の東京都内のベッドタウンとしての性格や市内に大きな商業施設が無いことなどが理由に挙げられるが、</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地方創生臨時交付金など</a:t>
          </a:r>
          <a:r>
            <a:rPr kumimoji="1" lang="ja-JP" altLang="en-US" sz="1100">
              <a:solidFill>
                <a:schemeClr val="dk1"/>
              </a:solidFill>
              <a:effectLst/>
              <a:latin typeface="+mn-lt"/>
              <a:ea typeface="+mn-ea"/>
              <a:cs typeface="+mn-cs"/>
            </a:rPr>
            <a:t>を活用した地域事業者への振興施策により商工費が以前の水準よりも高くなっている</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東京都平均を上回ったのは、連続立体交差事業負担金や</a:t>
          </a:r>
          <a:r>
            <a:rPr kumimoji="1" lang="ja-JP" altLang="en-US" sz="1100">
              <a:solidFill>
                <a:schemeClr val="dk1"/>
              </a:solidFill>
              <a:effectLst/>
              <a:latin typeface="+mn-lt"/>
              <a:ea typeface="+mn-ea"/>
              <a:cs typeface="+mn-cs"/>
            </a:rPr>
            <a:t>前川公園用地取得</a:t>
          </a:r>
          <a:r>
            <a:rPr kumimoji="1" lang="ja-JP" altLang="ja-JP" sz="1100">
              <a:solidFill>
                <a:schemeClr val="dk1"/>
              </a:solidFill>
              <a:effectLst/>
              <a:latin typeface="+mn-lt"/>
              <a:ea typeface="+mn-ea"/>
              <a:cs typeface="+mn-cs"/>
            </a:rPr>
            <a:t>などの増が要因となっている。●消防費については、当市は東京都へ常備消防を委託しており、類似団体よりも低く抑えられている。●教育費については、類似団体</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全国、東京都平均を下回っているが、令和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で行っているトイレ改修工事等の増により以前の水準よりも高くなっている。教育費は、普通建設事業費の影響が大きく、年度ごとの変動があるため単純比較は難しいものの、類似団体平均より低い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財政調整基金については、標準財政規模比の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以上の水準を維持している。実質収支額の標準財政規模比については決算規模の拡大に伴い近年は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程度で推移している。実質単年度収支については年度間で増減している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当市においてはこれまで決算剰余金を条例により予算を通さず直接財政調整基金に積み立てて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、令和４年度から予算計上したことが大幅なプラス要因とな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の実質収支</a:t>
          </a:r>
          <a:r>
            <a:rPr lang="ja-JP" altLang="en-US" sz="1100">
              <a:solidFill>
                <a:schemeClr val="dk1"/>
              </a:solidFill>
              <a:effectLst/>
              <a:latin typeface="+mn-lt"/>
              <a:ea typeface="+mn-ea"/>
              <a:cs typeface="+mn-cs"/>
            </a:rPr>
            <a:t>が高いことや繰越すべき財源が多かったこと</a:t>
          </a:r>
          <a:r>
            <a:rPr lang="ja-JP" altLang="ja-JP" sz="1100">
              <a:solidFill>
                <a:schemeClr val="dk1"/>
              </a:solidFill>
              <a:effectLst/>
              <a:latin typeface="+mn-lt"/>
              <a:ea typeface="+mn-ea"/>
              <a:cs typeface="+mn-cs"/>
            </a:rPr>
            <a:t>も影響し</a:t>
          </a:r>
          <a:r>
            <a:rPr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マイナス</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。今後も、年度ごとの増減は一定見込まれるところではあるが、引き続き健全な財政運営に努めていく。</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年度までは全会計において黒字で推移していたが、平成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年度は国民健康保険事業特別会計において赤字となり、平成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年度は再び全会計において黒字となっている。</a:t>
          </a:r>
          <a:endParaRPr lang="ja-JP" altLang="ja-JP" sz="1400">
            <a:effectLst/>
          </a:endParaRPr>
        </a:p>
        <a:p>
          <a:r>
            <a:rPr kumimoji="1" lang="ja-JP" altLang="ja-JP" sz="1100">
              <a:solidFill>
                <a:schemeClr val="dk1"/>
              </a:solidFill>
              <a:effectLst/>
              <a:latin typeface="+mn-lt"/>
              <a:ea typeface="+mn-ea"/>
              <a:cs typeface="+mn-cs"/>
            </a:rPr>
            <a:t>　一般会計について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年度と比較し臨時財政対策債の減などマイナス要因はあったものの、</a:t>
          </a:r>
          <a:r>
            <a:rPr kumimoji="1" lang="ja-JP" altLang="en-US" sz="1100">
              <a:solidFill>
                <a:schemeClr val="dk1"/>
              </a:solidFill>
              <a:effectLst/>
              <a:latin typeface="+mn-lt"/>
              <a:ea typeface="+mn-ea"/>
              <a:cs typeface="+mn-cs"/>
            </a:rPr>
            <a:t>土地売払収入</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一般寄附金</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や、決算規模も増大し、</a:t>
          </a:r>
          <a:r>
            <a:rPr kumimoji="1" lang="ja-JP" altLang="ja-JP" sz="1100">
              <a:solidFill>
                <a:schemeClr val="dk1"/>
              </a:solidFill>
              <a:effectLst/>
              <a:latin typeface="+mn-lt"/>
              <a:ea typeface="+mn-ea"/>
              <a:cs typeface="+mn-cs"/>
            </a:rPr>
            <a:t>令和元年以前と比較し高い水準となっている。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臨時財対策債元金償還金の減などにより、元利償還金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総体として減少している。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a:t>
          </a:r>
          <a:r>
            <a:rPr kumimoji="1" lang="ja-JP" altLang="en-US"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年度にかけて土地開発公社保有土地の買い戻しにより増大していた公債費に準ずる</a:t>
          </a:r>
          <a:r>
            <a:rPr kumimoji="1" lang="ja-JP" altLang="ja-JP" sz="1100">
              <a:solidFill>
                <a:schemeClr val="dk1"/>
              </a:solidFill>
              <a:effectLst/>
              <a:latin typeface="+mn-lt"/>
              <a:ea typeface="+mn-ea"/>
              <a:cs typeface="+mn-cs"/>
            </a:rPr>
            <a:t>債務負担行為</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支出についても減となっている。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当市においては、満期一括償還地方債を発行していない。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年度については、地方債の現在高</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により将来負担額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債務負担行為に基づく支出予定額等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充当可能基金の</a:t>
          </a:r>
          <a:r>
            <a:rPr kumimoji="1" lang="ja-JP" altLang="en-US" sz="1100">
              <a:solidFill>
                <a:schemeClr val="dk1"/>
              </a:solidFill>
              <a:effectLst/>
              <a:latin typeface="+mn-lt"/>
              <a:ea typeface="+mn-ea"/>
              <a:cs typeface="+mn-cs"/>
            </a:rPr>
            <a:t>大幅な減</a:t>
          </a:r>
          <a:r>
            <a:rPr kumimoji="1" lang="ja-JP" altLang="ja-JP" sz="1100">
              <a:solidFill>
                <a:schemeClr val="dk1"/>
              </a:solidFill>
              <a:effectLst/>
              <a:latin typeface="+mn-lt"/>
              <a:ea typeface="+mn-ea"/>
              <a:cs typeface="+mn-cs"/>
            </a:rPr>
            <a:t>により、将来負担比率の分子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年度まで継続的に改善傾向にあった将来負担比率について、令和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はポイントが増加に転じたものの、マイナスの水準は維持した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地方債の新規発行については抑制してきたが、今後、前川公園整備事業費など、大規模事業が予定されており、それに伴う起債により将来負担額の増が見込まれる。</a:t>
          </a:r>
          <a:r>
            <a:rPr kumimoji="1" lang="en-US" altLang="ja-JP" sz="1400">
              <a:solidFill>
                <a:schemeClr val="dk1"/>
              </a:solidFill>
              <a:effectLst/>
              <a:latin typeface="ＭＳ ゴシック" pitchFamily="49" charset="-128"/>
              <a:ea typeface="ＭＳ ゴシック" pitchFamily="49" charset="-128"/>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基金」のほか「連続立体交差事業等推進基金」の繰り入れ額が大きく、一方の積み立て額は「子育てするなら東村山推進基金」や「寄附金基金」は増となったものの総体として繰入額の方が大きく、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・中長期的な財政運営を見据え、財政調整基金をはじめ基金全体についてはその残高を注視し、経済事情等の変動や災害等の緊急的な事態に備えるとともに今後見込まれる財政需要に備えた運用を行う。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・公共施設等再生基金：東村山市が所有する建築物、道路、橋りょう等の施設の老朽化に伴う更新、改修その他の再生整備。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・連続立体交差事業等推進基金：東村山駅付近における連続立体交差事業及びこれにあわせて行う都市計画道路等の整備の推進。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・公共施設等再生基金：将来の公共施設等の更新のため、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・連続立体交差事業等推進基金：連続立体交差事業の推進のため、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・公共施設等再生基金：将来の公共施設等の更新に備え、可能な範囲で積立てを行う。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・連続立体交差事業等推進基金：東村山駅付近における連続立体交差事業及びこれにあわせて行う都市計画道路等の整備の進捗状況により、年度間で繰入額は変動するが、可能な範囲で積立てを行う。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千円を繰り入れた一方で、決算剰余金等の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％以上の水準となるよう努めることとしている。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・健全な財政運営を行うため、決算状況を踏まえ可能な範囲で積み立てを行う。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過去に借入を行った起債対象施設の解体に伴う繰上償還のため全額を繰り入れし、皆減となった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・地方債の発行額を公債費の範囲内に抑える財政運営を行って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令和６年度で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廃止</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今後は財政調整基金においてその役割を担っていく。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71695909</v>
      </c>
      <c r="BO4" s="436"/>
      <c r="BP4" s="436"/>
      <c r="BQ4" s="436"/>
      <c r="BR4" s="436"/>
      <c r="BS4" s="436"/>
      <c r="BT4" s="436"/>
      <c r="BU4" s="437"/>
      <c r="BV4" s="435">
        <v>70577986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7.9</v>
      </c>
      <c r="CU4" s="576"/>
      <c r="CV4" s="576"/>
      <c r="CW4" s="576"/>
      <c r="CX4" s="576"/>
      <c r="CY4" s="576"/>
      <c r="CZ4" s="576"/>
      <c r="DA4" s="577"/>
      <c r="DB4" s="575">
        <v>8.4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68775794</v>
      </c>
      <c r="BO5" s="407"/>
      <c r="BP5" s="407"/>
      <c r="BQ5" s="407"/>
      <c r="BR5" s="407"/>
      <c r="BS5" s="407"/>
      <c r="BT5" s="407"/>
      <c r="BU5" s="408"/>
      <c r="BV5" s="406">
        <v>67875587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94.2</v>
      </c>
      <c r="CU5" s="404"/>
      <c r="CV5" s="404"/>
      <c r="CW5" s="404"/>
      <c r="CX5" s="404"/>
      <c r="CY5" s="404"/>
      <c r="CZ5" s="404"/>
      <c r="DA5" s="405"/>
      <c r="DB5" s="403">
        <v>92.5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2920115</v>
      </c>
      <c r="BO6" s="407"/>
      <c r="BP6" s="407"/>
      <c r="BQ6" s="407"/>
      <c r="BR6" s="407"/>
      <c r="BS6" s="407"/>
      <c r="BT6" s="407"/>
      <c r="BU6" s="408"/>
      <c r="BV6" s="406">
        <v>2702399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95.2</v>
      </c>
      <c r="CU6" s="550"/>
      <c r="CV6" s="550"/>
      <c r="CW6" s="550"/>
      <c r="CX6" s="550"/>
      <c r="CY6" s="550"/>
      <c r="CZ6" s="550"/>
      <c r="DA6" s="551"/>
      <c r="DB6" s="549">
        <v>94.7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440175</v>
      </c>
      <c r="BO7" s="407"/>
      <c r="BP7" s="407"/>
      <c r="BQ7" s="407"/>
      <c r="BR7" s="407"/>
      <c r="BS7" s="407"/>
      <c r="BT7" s="407"/>
      <c r="BU7" s="408"/>
      <c r="BV7" s="406">
        <v>100387</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31349247</v>
      </c>
      <c r="CU7" s="407"/>
      <c r="CV7" s="407"/>
      <c r="CW7" s="407"/>
      <c r="CX7" s="407"/>
      <c r="CY7" s="407"/>
      <c r="CZ7" s="407"/>
      <c r="DA7" s="408"/>
      <c r="DB7" s="406">
        <v>30916278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2479940</v>
      </c>
      <c r="BO8" s="407"/>
      <c r="BP8" s="407"/>
      <c r="BQ8" s="407"/>
      <c r="BR8" s="407"/>
      <c r="BS8" s="407"/>
      <c r="BT8" s="407"/>
      <c r="BU8" s="408"/>
      <c r="BV8" s="406">
        <v>2602012</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0.75</v>
      </c>
      <c r="CU8" s="510"/>
      <c r="CV8" s="510"/>
      <c r="CW8" s="510"/>
      <c r="CX8" s="510"/>
      <c r="CY8" s="510"/>
      <c r="CZ8" s="510"/>
      <c r="DA8" s="511"/>
      <c r="DB8" s="509">
        <v>0.76</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151815</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-122072</v>
      </c>
      <c r="BO9" s="407"/>
      <c r="BP9" s="407"/>
      <c r="BQ9" s="407"/>
      <c r="BR9" s="407"/>
      <c r="BS9" s="407"/>
      <c r="BT9" s="407"/>
      <c r="BU9" s="408"/>
      <c r="BV9" s="406">
        <v>-704942</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8.8000000000000007</v>
      </c>
      <c r="CU9" s="404"/>
      <c r="CV9" s="404"/>
      <c r="CW9" s="404"/>
      <c r="CX9" s="404"/>
      <c r="CY9" s="404"/>
      <c r="CZ9" s="404"/>
      <c r="DA9" s="405"/>
      <c r="DB9" s="403">
        <v>9.1999999999999993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149956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1400000</v>
      </c>
      <c r="BO10" s="407"/>
      <c r="BP10" s="407"/>
      <c r="BQ10" s="407"/>
      <c r="BR10" s="407"/>
      <c r="BS10" s="407"/>
      <c r="BT10" s="407"/>
      <c r="BU10" s="408"/>
      <c r="BV10" s="406">
        <v>1700001</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20088</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151751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1525386</v>
      </c>
      <c r="BO12" s="407"/>
      <c r="BP12" s="407"/>
      <c r="BQ12" s="407"/>
      <c r="BR12" s="407"/>
      <c r="BS12" s="407"/>
      <c r="BT12" s="407"/>
      <c r="BU12" s="408"/>
      <c r="BV12" s="406">
        <v>1620830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148041</v>
      </c>
      <c r="S13" s="494"/>
      <c r="T13" s="494"/>
      <c r="U13" s="494"/>
      <c r="V13" s="495"/>
      <c r="W13" s="496" t="s">
        <v>131</v>
      </c>
      <c r="X13" s="392"/>
      <c r="Y13" s="392"/>
      <c r="Z13" s="392"/>
      <c r="AA13" s="392"/>
      <c r="AB13" s="393"/>
      <c r="AC13" s="359">
        <v>517</v>
      </c>
      <c r="AD13" s="360"/>
      <c r="AE13" s="360"/>
      <c r="AF13" s="360"/>
      <c r="AG13" s="361"/>
      <c r="AH13" s="359">
        <v>569</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-227370</v>
      </c>
      <c r="BO13" s="407"/>
      <c r="BP13" s="407"/>
      <c r="BQ13" s="407"/>
      <c r="BR13" s="407"/>
      <c r="BS13" s="407"/>
      <c r="BT13" s="407"/>
      <c r="BU13" s="408"/>
      <c r="BV13" s="406">
        <v>-625771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2.2000000000000002</v>
      </c>
      <c r="CU13" s="404"/>
      <c r="CV13" s="404"/>
      <c r="CW13" s="404"/>
      <c r="CX13" s="404"/>
      <c r="CY13" s="404"/>
      <c r="CZ13" s="404"/>
      <c r="DA13" s="405"/>
      <c r="DB13" s="403">
        <v>2.6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151814</v>
      </c>
      <c r="S14" s="494"/>
      <c r="T14" s="494"/>
      <c r="U14" s="494"/>
      <c r="V14" s="495"/>
      <c r="W14" s="497"/>
      <c r="X14" s="395"/>
      <c r="Y14" s="395"/>
      <c r="Z14" s="395"/>
      <c r="AA14" s="395"/>
      <c r="AB14" s="396"/>
      <c r="AC14" s="486">
        <v>0.8</v>
      </c>
      <c r="AD14" s="487"/>
      <c r="AE14" s="487"/>
      <c r="AF14" s="487"/>
      <c r="AG14" s="488"/>
      <c r="AH14" s="486">
        <v>0.9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148522</v>
      </c>
      <c r="S15" s="494"/>
      <c r="T15" s="494"/>
      <c r="U15" s="494"/>
      <c r="V15" s="495"/>
      <c r="W15" s="496" t="s">
        <v>137</v>
      </c>
      <c r="X15" s="392"/>
      <c r="Y15" s="392"/>
      <c r="Z15" s="392"/>
      <c r="AA15" s="392"/>
      <c r="AB15" s="393"/>
      <c r="AC15" s="359">
        <v>10394</v>
      </c>
      <c r="AD15" s="360"/>
      <c r="AE15" s="360"/>
      <c r="AF15" s="360"/>
      <c r="AG15" s="361"/>
      <c r="AH15" s="359">
        <v>11295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19545280</v>
      </c>
      <c r="BO15" s="436"/>
      <c r="BP15" s="436"/>
      <c r="BQ15" s="436"/>
      <c r="BR15" s="436"/>
      <c r="BS15" s="436"/>
      <c r="BT15" s="436"/>
      <c r="BU15" s="437"/>
      <c r="BV15" s="435">
        <v>18880891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16.8</v>
      </c>
      <c r="AD16" s="487"/>
      <c r="AE16" s="487"/>
      <c r="AF16" s="487"/>
      <c r="AG16" s="488"/>
      <c r="AH16" s="486">
        <v>18.399999999999999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25827758</v>
      </c>
      <c r="BO16" s="407"/>
      <c r="BP16" s="407"/>
      <c r="BQ16" s="407"/>
      <c r="BR16" s="407"/>
      <c r="BS16" s="407"/>
      <c r="BT16" s="407"/>
      <c r="BU16" s="408"/>
      <c r="BV16" s="406">
        <v>25169006</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51108</v>
      </c>
      <c r="AD17" s="360"/>
      <c r="AE17" s="360"/>
      <c r="AF17" s="360"/>
      <c r="AG17" s="361"/>
      <c r="AH17" s="359">
        <v>49533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24759300</v>
      </c>
      <c r="BO17" s="407"/>
      <c r="BP17" s="407"/>
      <c r="BQ17" s="407"/>
      <c r="BR17" s="407"/>
      <c r="BS17" s="407"/>
      <c r="BT17" s="407"/>
      <c r="BU17" s="408"/>
      <c r="BV17" s="406">
        <v>23920699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17.14</v>
      </c>
      <c r="M18" s="459"/>
      <c r="N18" s="459"/>
      <c r="O18" s="459"/>
      <c r="P18" s="459"/>
      <c r="Q18" s="459"/>
      <c r="R18" s="460"/>
      <c r="S18" s="460"/>
      <c r="T18" s="460"/>
      <c r="U18" s="460"/>
      <c r="V18" s="461"/>
      <c r="W18" s="477"/>
      <c r="X18" s="478"/>
      <c r="Y18" s="478"/>
      <c r="Z18" s="478"/>
      <c r="AA18" s="478"/>
      <c r="AB18" s="502"/>
      <c r="AC18" s="376">
        <v>82.4</v>
      </c>
      <c r="AD18" s="377"/>
      <c r="AE18" s="377"/>
      <c r="AF18" s="377"/>
      <c r="AG18" s="462"/>
      <c r="AH18" s="376">
        <v>80.7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29663737</v>
      </c>
      <c r="BO18" s="407"/>
      <c r="BP18" s="407"/>
      <c r="BQ18" s="407"/>
      <c r="BR18" s="407"/>
      <c r="BS18" s="407"/>
      <c r="BT18" s="407"/>
      <c r="BU18" s="408"/>
      <c r="BV18" s="406">
        <v>29153845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8857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42612489</v>
      </c>
      <c r="BO19" s="407"/>
      <c r="BP19" s="407"/>
      <c r="BQ19" s="407"/>
      <c r="BR19" s="407"/>
      <c r="BS19" s="407"/>
      <c r="BT19" s="407"/>
      <c r="BU19" s="408"/>
      <c r="BV19" s="406">
        <v>41044104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68478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37715596</v>
      </c>
      <c r="BO22" s="436"/>
      <c r="BP22" s="436"/>
      <c r="BQ22" s="436"/>
      <c r="BR22" s="436"/>
      <c r="BS22" s="436"/>
      <c r="BT22" s="436"/>
      <c r="BU22" s="437"/>
      <c r="BV22" s="435">
        <v>39151047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33184273</v>
      </c>
      <c r="BO23" s="407"/>
      <c r="BP23" s="407"/>
      <c r="BQ23" s="407"/>
      <c r="BR23" s="407"/>
      <c r="BS23" s="407"/>
      <c r="BT23" s="407"/>
      <c r="BU23" s="408"/>
      <c r="BV23" s="406">
        <v>33649966</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9430</v>
      </c>
      <c r="R24" s="360"/>
      <c r="S24" s="360"/>
      <c r="T24" s="360"/>
      <c r="U24" s="360"/>
      <c r="V24" s="361"/>
      <c r="W24" s="449"/>
      <c r="X24" s="386"/>
      <c r="Y24" s="387"/>
      <c r="Z24" s="362" t="s">
        <v>162</v>
      </c>
      <c r="AA24" s="363"/>
      <c r="AB24" s="363"/>
      <c r="AC24" s="363"/>
      <c r="AD24" s="363"/>
      <c r="AE24" s="363"/>
      <c r="AF24" s="363"/>
      <c r="AG24" s="364"/>
      <c r="AH24" s="359">
        <v>739</v>
      </c>
      <c r="AI24" s="360"/>
      <c r="AJ24" s="360"/>
      <c r="AK24" s="360"/>
      <c r="AL24" s="361"/>
      <c r="AM24" s="359">
        <v>2369234</v>
      </c>
      <c r="AN24" s="360"/>
      <c r="AO24" s="360"/>
      <c r="AP24" s="360"/>
      <c r="AQ24" s="360"/>
      <c r="AR24" s="361"/>
      <c r="AS24" s="359">
        <v>3206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15700900</v>
      </c>
      <c r="BO24" s="407"/>
      <c r="BP24" s="407"/>
      <c r="BQ24" s="407"/>
      <c r="BR24" s="407"/>
      <c r="BS24" s="407"/>
      <c r="BT24" s="407"/>
      <c r="BU24" s="408"/>
      <c r="BV24" s="406">
        <v>15523883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8010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3224287</v>
      </c>
      <c r="BO25" s="436"/>
      <c r="BP25" s="436"/>
      <c r="BQ25" s="436"/>
      <c r="BR25" s="436"/>
      <c r="BS25" s="436"/>
      <c r="BT25" s="436"/>
      <c r="BU25" s="437"/>
      <c r="BV25" s="435">
        <v>1721872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7400</v>
      </c>
      <c r="R26" s="360"/>
      <c r="S26" s="360"/>
      <c r="T26" s="360"/>
      <c r="U26" s="360"/>
      <c r="V26" s="361"/>
      <c r="W26" s="449"/>
      <c r="X26" s="386"/>
      <c r="Y26" s="387"/>
      <c r="Z26" s="362" t="s">
        <v>168</v>
      </c>
      <c r="AA26" s="417"/>
      <c r="AB26" s="417"/>
      <c r="AC26" s="417"/>
      <c r="AD26" s="417"/>
      <c r="AE26" s="417"/>
      <c r="AF26" s="417"/>
      <c r="AG26" s="418"/>
      <c r="AH26" s="359">
        <v>26</v>
      </c>
      <c r="AI26" s="360"/>
      <c r="AJ26" s="360"/>
      <c r="AK26" s="360"/>
      <c r="AL26" s="361"/>
      <c r="AM26" s="359">
        <v>87776</v>
      </c>
      <c r="AN26" s="360"/>
      <c r="AO26" s="360"/>
      <c r="AP26" s="360"/>
      <c r="AQ26" s="360"/>
      <c r="AR26" s="361"/>
      <c r="AS26" s="359">
        <v>3376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180000</v>
      </c>
      <c r="BO26" s="407"/>
      <c r="BP26" s="407"/>
      <c r="BQ26" s="407"/>
      <c r="BR26" s="407"/>
      <c r="BS26" s="407"/>
      <c r="BT26" s="407"/>
      <c r="BU26" s="408"/>
      <c r="BV26" s="406">
        <v>160000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5580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17883</v>
      </c>
      <c r="AN27" s="360"/>
      <c r="AO27" s="360"/>
      <c r="AP27" s="360"/>
      <c r="AQ27" s="360"/>
      <c r="AR27" s="361"/>
      <c r="AS27" s="359">
        <v>4471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5060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3644114</v>
      </c>
      <c r="BO28" s="436"/>
      <c r="BP28" s="436"/>
      <c r="BQ28" s="436"/>
      <c r="BR28" s="436"/>
      <c r="BS28" s="436"/>
      <c r="BT28" s="436"/>
      <c r="BU28" s="437"/>
      <c r="BV28" s="435">
        <v>3769500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23</v>
      </c>
      <c r="M29" s="360"/>
      <c r="N29" s="360"/>
      <c r="O29" s="360"/>
      <c r="P29" s="361"/>
      <c r="Q29" s="359">
        <v>4850</v>
      </c>
      <c r="R29" s="360"/>
      <c r="S29" s="360"/>
      <c r="T29" s="360"/>
      <c r="U29" s="360"/>
      <c r="V29" s="361"/>
      <c r="W29" s="450"/>
      <c r="X29" s="451"/>
      <c r="Y29" s="452"/>
      <c r="Z29" s="362" t="s">
        <v>177</v>
      </c>
      <c r="AA29" s="363"/>
      <c r="AB29" s="363"/>
      <c r="AC29" s="363"/>
      <c r="AD29" s="363"/>
      <c r="AE29" s="363"/>
      <c r="AF29" s="363"/>
      <c r="AG29" s="364"/>
      <c r="AH29" s="359">
        <v>743</v>
      </c>
      <c r="AI29" s="360"/>
      <c r="AJ29" s="360"/>
      <c r="AK29" s="360"/>
      <c r="AL29" s="361"/>
      <c r="AM29" s="359">
        <v>2387117</v>
      </c>
      <c r="AN29" s="360"/>
      <c r="AO29" s="360"/>
      <c r="AP29" s="360"/>
      <c r="AQ29" s="360"/>
      <c r="AR29" s="361"/>
      <c r="AS29" s="359">
        <v>3213</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v>18299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7114873</v>
      </c>
      <c r="BO30" s="441"/>
      <c r="BP30" s="441"/>
      <c r="BQ30" s="441"/>
      <c r="BR30" s="441"/>
      <c r="BS30" s="441"/>
      <c r="BT30" s="441"/>
      <c r="BU30" s="442"/>
      <c r="BV30" s="440">
        <v>7899950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東京たま広域資源循環組合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東村山市土地開発公社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東京市町村総合事務組合（一般会計）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東村山市勤労者福祉サービスセンター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東京市町村総合事務組合（交通災害共済事業特別会計）</v>
      </c>
      <c r="BZ36" s="355"/>
      <c r="CA36" s="355"/>
      <c r="CB36" s="355"/>
      <c r="CC36" s="355"/>
      <c r="CD36" s="355"/>
      <c r="CE36" s="355"/>
      <c r="CF36" s="355"/>
      <c r="CG36" s="355"/>
      <c r="CH36" s="355"/>
      <c r="CI36" s="355"/>
      <c r="CJ36" s="355"/>
      <c r="CK36" s="355"/>
      <c r="CL36" s="355"/>
      <c r="CM36" s="355"/>
      <c r="CN36" s="175"/>
      <c r="CO36" s="354">
        <f t="shared" si="3"/>
        <v>17</v>
      </c>
      <c r="CP36" s="354"/>
      <c r="CQ36" s="355" t="str">
        <f>IF('各会計、関係団体の財政状況及び健全化判断比率'!BS9="","",'各会計、関係団体の財政状況及び健全化判断比率'!BS9)</f>
        <v>東村山市体育協会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多摩六都科学館組合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東京都十一市競輪事業組合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東京都四市競艇事業組合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昭和病院企業団</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東京都後期高齢者医療広域連合（一般会計）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東京都後期高齢者医療広域連合
（後期高齢者医療特別会計）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GfAZ4o1tzd6SgAFLdoHu1gM6jA1BTcO7SMJqx/TIVNmDzIi8tKsJqqe4f+wM3BermAaygsi+iCbVH7lzEiRkEg==" saltValue="TlgxRT0KcyVrDX+0Ryho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21685860</v>
      </c>
      <c r="S5" s="661"/>
      <c r="T5" s="661"/>
      <c r="U5" s="661"/>
      <c r="V5" s="661"/>
      <c r="W5" s="661"/>
      <c r="X5" s="661"/>
      <c r="Y5" s="689"/>
      <c r="Z5" s="702">
        <v>30.2</v>
      </c>
      <c r="AA5" s="702"/>
      <c r="AB5" s="702"/>
      <c r="AC5" s="702"/>
      <c r="AD5" s="703">
        <v>19844400</v>
      </c>
      <c r="AE5" s="703"/>
      <c r="AF5" s="703"/>
      <c r="AG5" s="703"/>
      <c r="AH5" s="703"/>
      <c r="AI5" s="703"/>
      <c r="AJ5" s="703"/>
      <c r="AK5" s="703"/>
      <c r="AL5" s="690">
        <v>63.7</v>
      </c>
      <c r="AM5" s="672"/>
      <c r="AN5" s="672"/>
      <c r="AO5" s="691"/>
      <c r="AP5" s="663" t="s">
        <v>216</v>
      </c>
      <c r="AQ5" s="664"/>
      <c r="AR5" s="664"/>
      <c r="AS5" s="664"/>
      <c r="AT5" s="664"/>
      <c r="AU5" s="664"/>
      <c r="AV5" s="664"/>
      <c r="AW5" s="664"/>
      <c r="AX5" s="664"/>
      <c r="AY5" s="664"/>
      <c r="AZ5" s="664"/>
      <c r="BA5" s="664"/>
      <c r="BB5" s="664"/>
      <c r="BC5" s="664"/>
      <c r="BD5" s="664"/>
      <c r="BE5" s="664"/>
      <c r="BF5" s="665"/>
      <c r="BG5" s="608">
        <v>19844400</v>
      </c>
      <c r="BH5" s="609"/>
      <c r="BI5" s="609"/>
      <c r="BJ5" s="609"/>
      <c r="BK5" s="609"/>
      <c r="BL5" s="609"/>
      <c r="BM5" s="609"/>
      <c r="BN5" s="610"/>
      <c r="BO5" s="646">
        <v>91.5</v>
      </c>
      <c r="BP5" s="646"/>
      <c r="BQ5" s="646"/>
      <c r="BR5" s="646"/>
      <c r="BS5" s="647">
        <v>67267</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05" t="s">
        <v>220</v>
      </c>
      <c r="C6" s="606"/>
      <c r="D6" s="606"/>
      <c r="E6" s="606"/>
      <c r="F6" s="606"/>
      <c r="G6" s="606"/>
      <c r="H6" s="606"/>
      <c r="I6" s="606"/>
      <c r="J6" s="606"/>
      <c r="K6" s="606"/>
      <c r="L6" s="606"/>
      <c r="M6" s="606"/>
      <c r="N6" s="606"/>
      <c r="O6" s="606"/>
      <c r="P6" s="606"/>
      <c r="Q6" s="607"/>
      <c r="R6" s="608">
        <v>247390</v>
      </c>
      <c r="S6" s="609"/>
      <c r="T6" s="609"/>
      <c r="U6" s="609"/>
      <c r="V6" s="609"/>
      <c r="W6" s="609"/>
      <c r="X6" s="609"/>
      <c r="Y6" s="610"/>
      <c r="Z6" s="646">
        <v>0.3</v>
      </c>
      <c r="AA6" s="646"/>
      <c r="AB6" s="646"/>
      <c r="AC6" s="646"/>
      <c r="AD6" s="647">
        <v>247390</v>
      </c>
      <c r="AE6" s="647"/>
      <c r="AF6" s="647"/>
      <c r="AG6" s="647"/>
      <c r="AH6" s="647"/>
      <c r="AI6" s="647"/>
      <c r="AJ6" s="647"/>
      <c r="AK6" s="647"/>
      <c r="AL6" s="611">
        <v>0.8</v>
      </c>
      <c r="AM6" s="612"/>
      <c r="AN6" s="612"/>
      <c r="AO6" s="648"/>
      <c r="AP6" s="605" t="s">
        <v>221</v>
      </c>
      <c r="AQ6" s="606"/>
      <c r="AR6" s="606"/>
      <c r="AS6" s="606"/>
      <c r="AT6" s="606"/>
      <c r="AU6" s="606"/>
      <c r="AV6" s="606"/>
      <c r="AW6" s="606"/>
      <c r="AX6" s="606"/>
      <c r="AY6" s="606"/>
      <c r="AZ6" s="606"/>
      <c r="BA6" s="606"/>
      <c r="BB6" s="606"/>
      <c r="BC6" s="606"/>
      <c r="BD6" s="606"/>
      <c r="BE6" s="606"/>
      <c r="BF6" s="607"/>
      <c r="BG6" s="608">
        <v>19844400</v>
      </c>
      <c r="BH6" s="609"/>
      <c r="BI6" s="609"/>
      <c r="BJ6" s="609"/>
      <c r="BK6" s="609"/>
      <c r="BL6" s="609"/>
      <c r="BM6" s="609"/>
      <c r="BN6" s="610"/>
      <c r="BO6" s="646">
        <v>91.5</v>
      </c>
      <c r="BP6" s="646"/>
      <c r="BQ6" s="646"/>
      <c r="BR6" s="646"/>
      <c r="BS6" s="647">
        <v>67267</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345761</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343119</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41152</v>
      </c>
      <c r="S7" s="609"/>
      <c r="T7" s="609"/>
      <c r="U7" s="609"/>
      <c r="V7" s="609"/>
      <c r="W7" s="609"/>
      <c r="X7" s="609"/>
      <c r="Y7" s="610"/>
      <c r="Z7" s="646">
        <v>0.1</v>
      </c>
      <c r="AA7" s="646"/>
      <c r="AB7" s="646"/>
      <c r="AC7" s="646"/>
      <c r="AD7" s="647">
        <v>41152</v>
      </c>
      <c r="AE7" s="647"/>
      <c r="AF7" s="647"/>
      <c r="AG7" s="647"/>
      <c r="AH7" s="647"/>
      <c r="AI7" s="647"/>
      <c r="AJ7" s="647"/>
      <c r="AK7" s="647"/>
      <c r="AL7" s="611">
        <v>0.1</v>
      </c>
      <c r="AM7" s="612"/>
      <c r="AN7" s="612"/>
      <c r="AO7" s="648"/>
      <c r="AP7" s="605" t="s">
        <v>224</v>
      </c>
      <c r="AQ7" s="606"/>
      <c r="AR7" s="606"/>
      <c r="AS7" s="606"/>
      <c r="AT7" s="606"/>
      <c r="AU7" s="606"/>
      <c r="AV7" s="606"/>
      <c r="AW7" s="606"/>
      <c r="AX7" s="606"/>
      <c r="AY7" s="606"/>
      <c r="AZ7" s="606"/>
      <c r="BA7" s="606"/>
      <c r="BB7" s="606"/>
      <c r="BC7" s="606"/>
      <c r="BD7" s="606"/>
      <c r="BE7" s="606"/>
      <c r="BF7" s="607"/>
      <c r="BG7" s="608">
        <v>10654765</v>
      </c>
      <c r="BH7" s="609"/>
      <c r="BI7" s="609"/>
      <c r="BJ7" s="609"/>
      <c r="BK7" s="609"/>
      <c r="BL7" s="609"/>
      <c r="BM7" s="609"/>
      <c r="BN7" s="610"/>
      <c r="BO7" s="646">
        <v>49.1</v>
      </c>
      <c r="BP7" s="646"/>
      <c r="BQ7" s="646"/>
      <c r="BR7" s="646"/>
      <c r="BS7" s="647">
        <v>67267</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7403568</v>
      </c>
      <c r="CS7" s="609"/>
      <c r="CT7" s="609"/>
      <c r="CU7" s="609"/>
      <c r="CV7" s="609"/>
      <c r="CW7" s="609"/>
      <c r="CX7" s="609"/>
      <c r="CY7" s="610"/>
      <c r="CZ7" s="646">
        <v>10.8</v>
      </c>
      <c r="DA7" s="646"/>
      <c r="DB7" s="646"/>
      <c r="DC7" s="646"/>
      <c r="DD7" s="614">
        <v>217855</v>
      </c>
      <c r="DE7" s="609"/>
      <c r="DF7" s="609"/>
      <c r="DG7" s="609"/>
      <c r="DH7" s="609"/>
      <c r="DI7" s="609"/>
      <c r="DJ7" s="609"/>
      <c r="DK7" s="609"/>
      <c r="DL7" s="609"/>
      <c r="DM7" s="609"/>
      <c r="DN7" s="609"/>
      <c r="DO7" s="609"/>
      <c r="DP7" s="610"/>
      <c r="DQ7" s="614">
        <v>6189133</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218810</v>
      </c>
      <c r="S8" s="609"/>
      <c r="T8" s="609"/>
      <c r="U8" s="609"/>
      <c r="V8" s="609"/>
      <c r="W8" s="609"/>
      <c r="X8" s="609"/>
      <c r="Y8" s="610"/>
      <c r="Z8" s="646">
        <v>0.3</v>
      </c>
      <c r="AA8" s="646"/>
      <c r="AB8" s="646"/>
      <c r="AC8" s="646"/>
      <c r="AD8" s="647">
        <v>218810</v>
      </c>
      <c r="AE8" s="647"/>
      <c r="AF8" s="647"/>
      <c r="AG8" s="647"/>
      <c r="AH8" s="647"/>
      <c r="AI8" s="647"/>
      <c r="AJ8" s="647"/>
      <c r="AK8" s="647"/>
      <c r="AL8" s="611">
        <v>0.7</v>
      </c>
      <c r="AM8" s="612"/>
      <c r="AN8" s="612"/>
      <c r="AO8" s="648"/>
      <c r="AP8" s="605" t="s">
        <v>227</v>
      </c>
      <c r="AQ8" s="606"/>
      <c r="AR8" s="606"/>
      <c r="AS8" s="606"/>
      <c r="AT8" s="606"/>
      <c r="AU8" s="606"/>
      <c r="AV8" s="606"/>
      <c r="AW8" s="606"/>
      <c r="AX8" s="606"/>
      <c r="AY8" s="606"/>
      <c r="AZ8" s="606"/>
      <c r="BA8" s="606"/>
      <c r="BB8" s="606"/>
      <c r="BC8" s="606"/>
      <c r="BD8" s="606"/>
      <c r="BE8" s="606"/>
      <c r="BF8" s="607"/>
      <c r="BG8" s="608">
        <v>273229</v>
      </c>
      <c r="BH8" s="609"/>
      <c r="BI8" s="609"/>
      <c r="BJ8" s="609"/>
      <c r="BK8" s="609"/>
      <c r="BL8" s="609"/>
      <c r="BM8" s="609"/>
      <c r="BN8" s="610"/>
      <c r="BO8" s="646">
        <v>1.3</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34942977</v>
      </c>
      <c r="CS8" s="609"/>
      <c r="CT8" s="609"/>
      <c r="CU8" s="609"/>
      <c r="CV8" s="609"/>
      <c r="CW8" s="609"/>
      <c r="CX8" s="609"/>
      <c r="CY8" s="610"/>
      <c r="CZ8" s="646">
        <v>50.8</v>
      </c>
      <c r="DA8" s="646"/>
      <c r="DB8" s="646"/>
      <c r="DC8" s="646"/>
      <c r="DD8" s="614">
        <v>269166</v>
      </c>
      <c r="DE8" s="609"/>
      <c r="DF8" s="609"/>
      <c r="DG8" s="609"/>
      <c r="DH8" s="609"/>
      <c r="DI8" s="609"/>
      <c r="DJ8" s="609"/>
      <c r="DK8" s="609"/>
      <c r="DL8" s="609"/>
      <c r="DM8" s="609"/>
      <c r="DN8" s="609"/>
      <c r="DO8" s="609"/>
      <c r="DP8" s="610"/>
      <c r="DQ8" s="614">
        <v>17230189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234720</v>
      </c>
      <c r="S9" s="609"/>
      <c r="T9" s="609"/>
      <c r="U9" s="609"/>
      <c r="V9" s="609"/>
      <c r="W9" s="609"/>
      <c r="X9" s="609"/>
      <c r="Y9" s="610"/>
      <c r="Z9" s="646">
        <v>0.3</v>
      </c>
      <c r="AA9" s="646"/>
      <c r="AB9" s="646"/>
      <c r="AC9" s="646"/>
      <c r="AD9" s="647">
        <v>234720</v>
      </c>
      <c r="AE9" s="647"/>
      <c r="AF9" s="647"/>
      <c r="AG9" s="647"/>
      <c r="AH9" s="647"/>
      <c r="AI9" s="647"/>
      <c r="AJ9" s="647"/>
      <c r="AK9" s="647"/>
      <c r="AL9" s="611">
        <v>0.8</v>
      </c>
      <c r="AM9" s="612"/>
      <c r="AN9" s="612"/>
      <c r="AO9" s="648"/>
      <c r="AP9" s="605" t="s">
        <v>230</v>
      </c>
      <c r="AQ9" s="606"/>
      <c r="AR9" s="606"/>
      <c r="AS9" s="606"/>
      <c r="AT9" s="606"/>
      <c r="AU9" s="606"/>
      <c r="AV9" s="606"/>
      <c r="AW9" s="606"/>
      <c r="AX9" s="606"/>
      <c r="AY9" s="606"/>
      <c r="AZ9" s="606"/>
      <c r="BA9" s="606"/>
      <c r="BB9" s="606"/>
      <c r="BC9" s="606"/>
      <c r="BD9" s="606"/>
      <c r="BE9" s="606"/>
      <c r="BF9" s="607"/>
      <c r="BG9" s="608">
        <v>9694561</v>
      </c>
      <c r="BH9" s="609"/>
      <c r="BI9" s="609"/>
      <c r="BJ9" s="609"/>
      <c r="BK9" s="609"/>
      <c r="BL9" s="609"/>
      <c r="BM9" s="609"/>
      <c r="BN9" s="610"/>
      <c r="BO9" s="646">
        <v>44.7</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5149393</v>
      </c>
      <c r="CS9" s="609"/>
      <c r="CT9" s="609"/>
      <c r="CU9" s="609"/>
      <c r="CV9" s="609"/>
      <c r="CW9" s="609"/>
      <c r="CX9" s="609"/>
      <c r="CY9" s="610"/>
      <c r="CZ9" s="646">
        <v>7.5</v>
      </c>
      <c r="DA9" s="646"/>
      <c r="DB9" s="646"/>
      <c r="DC9" s="646"/>
      <c r="DD9" s="614">
        <v>188098</v>
      </c>
      <c r="DE9" s="609"/>
      <c r="DF9" s="609"/>
      <c r="DG9" s="609"/>
      <c r="DH9" s="609"/>
      <c r="DI9" s="609"/>
      <c r="DJ9" s="609"/>
      <c r="DK9" s="609"/>
      <c r="DL9" s="609"/>
      <c r="DM9" s="609"/>
      <c r="DN9" s="609"/>
      <c r="DO9" s="609"/>
      <c r="DP9" s="610"/>
      <c r="DQ9" s="614">
        <v>3054617</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303083</v>
      </c>
      <c r="BH10" s="609"/>
      <c r="BI10" s="609"/>
      <c r="BJ10" s="609"/>
      <c r="BK10" s="609"/>
      <c r="BL10" s="609"/>
      <c r="BM10" s="609"/>
      <c r="BN10" s="610"/>
      <c r="BO10" s="646">
        <v>1.4</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430978</v>
      </c>
      <c r="CS10" s="609"/>
      <c r="CT10" s="609"/>
      <c r="CU10" s="609"/>
      <c r="CV10" s="609"/>
      <c r="CW10" s="609"/>
      <c r="CX10" s="609"/>
      <c r="CY10" s="610"/>
      <c r="CZ10" s="646">
        <v>0.6</v>
      </c>
      <c r="DA10" s="646"/>
      <c r="DB10" s="646"/>
      <c r="DC10" s="646"/>
      <c r="DD10" s="614" t="s">
        <v>122</v>
      </c>
      <c r="DE10" s="609"/>
      <c r="DF10" s="609"/>
      <c r="DG10" s="609"/>
      <c r="DH10" s="609"/>
      <c r="DI10" s="609"/>
      <c r="DJ10" s="609"/>
      <c r="DK10" s="609"/>
      <c r="DL10" s="609"/>
      <c r="DM10" s="609"/>
      <c r="DN10" s="609"/>
      <c r="DO10" s="609"/>
      <c r="DP10" s="610"/>
      <c r="DQ10" s="614">
        <v>407739</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3454967</v>
      </c>
      <c r="S11" s="609"/>
      <c r="T11" s="609"/>
      <c r="U11" s="609"/>
      <c r="V11" s="609"/>
      <c r="W11" s="609"/>
      <c r="X11" s="609"/>
      <c r="Y11" s="610"/>
      <c r="Z11" s="611">
        <v>4.8</v>
      </c>
      <c r="AA11" s="612"/>
      <c r="AB11" s="612"/>
      <c r="AC11" s="613"/>
      <c r="AD11" s="614">
        <v>3454967</v>
      </c>
      <c r="AE11" s="609"/>
      <c r="AF11" s="609"/>
      <c r="AG11" s="609"/>
      <c r="AH11" s="609"/>
      <c r="AI11" s="609"/>
      <c r="AJ11" s="609"/>
      <c r="AK11" s="610"/>
      <c r="AL11" s="611">
        <v>11.1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383892</v>
      </c>
      <c r="BH11" s="609"/>
      <c r="BI11" s="609"/>
      <c r="BJ11" s="609"/>
      <c r="BK11" s="609"/>
      <c r="BL11" s="609"/>
      <c r="BM11" s="609"/>
      <c r="BN11" s="610"/>
      <c r="BO11" s="646">
        <v>1.8</v>
      </c>
      <c r="BP11" s="646"/>
      <c r="BQ11" s="646"/>
      <c r="BR11" s="646"/>
      <c r="BS11" s="647">
        <v>67267</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131221</v>
      </c>
      <c r="CS11" s="609"/>
      <c r="CT11" s="609"/>
      <c r="CU11" s="609"/>
      <c r="CV11" s="609"/>
      <c r="CW11" s="609"/>
      <c r="CX11" s="609"/>
      <c r="CY11" s="610"/>
      <c r="CZ11" s="646">
        <v>0.2</v>
      </c>
      <c r="DA11" s="646"/>
      <c r="DB11" s="646"/>
      <c r="DC11" s="646"/>
      <c r="DD11" s="614">
        <v>52027</v>
      </c>
      <c r="DE11" s="609"/>
      <c r="DF11" s="609"/>
      <c r="DG11" s="609"/>
      <c r="DH11" s="609"/>
      <c r="DI11" s="609"/>
      <c r="DJ11" s="609"/>
      <c r="DK11" s="609"/>
      <c r="DL11" s="609"/>
      <c r="DM11" s="609"/>
      <c r="DN11" s="609"/>
      <c r="DO11" s="609"/>
      <c r="DP11" s="610"/>
      <c r="DQ11" s="614">
        <v>90994</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8263062</v>
      </c>
      <c r="BH12" s="609"/>
      <c r="BI12" s="609"/>
      <c r="BJ12" s="609"/>
      <c r="BK12" s="609"/>
      <c r="BL12" s="609"/>
      <c r="BM12" s="609"/>
      <c r="BN12" s="610"/>
      <c r="BO12" s="646">
        <v>38.1</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191795</v>
      </c>
      <c r="CS12" s="609"/>
      <c r="CT12" s="609"/>
      <c r="CU12" s="609"/>
      <c r="CV12" s="609"/>
      <c r="CW12" s="609"/>
      <c r="CX12" s="609"/>
      <c r="CY12" s="610"/>
      <c r="CZ12" s="646">
        <v>0.3</v>
      </c>
      <c r="DA12" s="646"/>
      <c r="DB12" s="646"/>
      <c r="DC12" s="646"/>
      <c r="DD12" s="614">
        <v>184</v>
      </c>
      <c r="DE12" s="609"/>
      <c r="DF12" s="609"/>
      <c r="DG12" s="609"/>
      <c r="DH12" s="609"/>
      <c r="DI12" s="609"/>
      <c r="DJ12" s="609"/>
      <c r="DK12" s="609"/>
      <c r="DL12" s="609"/>
      <c r="DM12" s="609"/>
      <c r="DN12" s="609"/>
      <c r="DO12" s="609"/>
      <c r="DP12" s="610"/>
      <c r="DQ12" s="614">
        <v>113861</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7596018</v>
      </c>
      <c r="BH13" s="609"/>
      <c r="BI13" s="609"/>
      <c r="BJ13" s="609"/>
      <c r="BK13" s="609"/>
      <c r="BL13" s="609"/>
      <c r="BM13" s="609"/>
      <c r="BN13" s="610"/>
      <c r="BO13" s="646">
        <v>35</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8133214</v>
      </c>
      <c r="CS13" s="609"/>
      <c r="CT13" s="609"/>
      <c r="CU13" s="609"/>
      <c r="CV13" s="609"/>
      <c r="CW13" s="609"/>
      <c r="CX13" s="609"/>
      <c r="CY13" s="610"/>
      <c r="CZ13" s="646">
        <v>11.8</v>
      </c>
      <c r="DA13" s="646"/>
      <c r="DB13" s="646"/>
      <c r="DC13" s="646"/>
      <c r="DD13" s="614">
        <v>5478636</v>
      </c>
      <c r="DE13" s="609"/>
      <c r="DF13" s="609"/>
      <c r="DG13" s="609"/>
      <c r="DH13" s="609"/>
      <c r="DI13" s="609"/>
      <c r="DJ13" s="609"/>
      <c r="DK13" s="609"/>
      <c r="DL13" s="609"/>
      <c r="DM13" s="609"/>
      <c r="DN13" s="609"/>
      <c r="DO13" s="609"/>
      <c r="DP13" s="610"/>
      <c r="DQ13" s="614">
        <v>2844511</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1843</v>
      </c>
      <c r="S14" s="609"/>
      <c r="T14" s="609"/>
      <c r="U14" s="609"/>
      <c r="V14" s="609"/>
      <c r="W14" s="609"/>
      <c r="X14" s="609"/>
      <c r="Y14" s="610"/>
      <c r="Z14" s="646">
        <v>0</v>
      </c>
      <c r="AA14" s="646"/>
      <c r="AB14" s="646"/>
      <c r="AC14" s="646"/>
      <c r="AD14" s="647">
        <v>1843</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174981</v>
      </c>
      <c r="BH14" s="609"/>
      <c r="BI14" s="609"/>
      <c r="BJ14" s="609"/>
      <c r="BK14" s="609"/>
      <c r="BL14" s="609"/>
      <c r="BM14" s="609"/>
      <c r="BN14" s="610"/>
      <c r="BO14" s="646">
        <v>0.8</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1714341</v>
      </c>
      <c r="CS14" s="609"/>
      <c r="CT14" s="609"/>
      <c r="CU14" s="609"/>
      <c r="CV14" s="609"/>
      <c r="CW14" s="609"/>
      <c r="CX14" s="609"/>
      <c r="CY14" s="610"/>
      <c r="CZ14" s="646">
        <v>2.5</v>
      </c>
      <c r="DA14" s="646"/>
      <c r="DB14" s="646"/>
      <c r="DC14" s="646"/>
      <c r="DD14" s="614">
        <v>1838</v>
      </c>
      <c r="DE14" s="609"/>
      <c r="DF14" s="609"/>
      <c r="DG14" s="609"/>
      <c r="DH14" s="609"/>
      <c r="DI14" s="609"/>
      <c r="DJ14" s="609"/>
      <c r="DK14" s="609"/>
      <c r="DL14" s="609"/>
      <c r="DM14" s="609"/>
      <c r="DN14" s="609"/>
      <c r="DO14" s="609"/>
      <c r="DP14" s="610"/>
      <c r="DQ14" s="614">
        <v>853078</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751592</v>
      </c>
      <c r="BH15" s="609"/>
      <c r="BI15" s="609"/>
      <c r="BJ15" s="609"/>
      <c r="BK15" s="609"/>
      <c r="BL15" s="609"/>
      <c r="BM15" s="609"/>
      <c r="BN15" s="610"/>
      <c r="BO15" s="646">
        <v>3.5</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6603629</v>
      </c>
      <c r="CS15" s="609"/>
      <c r="CT15" s="609"/>
      <c r="CU15" s="609"/>
      <c r="CV15" s="609"/>
      <c r="CW15" s="609"/>
      <c r="CX15" s="609"/>
      <c r="CY15" s="610"/>
      <c r="CZ15" s="646">
        <v>9.6</v>
      </c>
      <c r="DA15" s="646"/>
      <c r="DB15" s="646"/>
      <c r="DC15" s="646"/>
      <c r="DD15" s="614">
        <v>817785</v>
      </c>
      <c r="DE15" s="609"/>
      <c r="DF15" s="609"/>
      <c r="DG15" s="609"/>
      <c r="DH15" s="609"/>
      <c r="DI15" s="609"/>
      <c r="DJ15" s="609"/>
      <c r="DK15" s="609"/>
      <c r="DL15" s="609"/>
      <c r="DM15" s="609"/>
      <c r="DN15" s="609"/>
      <c r="DO15" s="609"/>
      <c r="DP15" s="610"/>
      <c r="DQ15" s="614">
        <v>4836216</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68974</v>
      </c>
      <c r="S16" s="609"/>
      <c r="T16" s="609"/>
      <c r="U16" s="609"/>
      <c r="V16" s="609"/>
      <c r="W16" s="609"/>
      <c r="X16" s="609"/>
      <c r="Y16" s="610"/>
      <c r="Z16" s="646">
        <v>0.1</v>
      </c>
      <c r="AA16" s="646"/>
      <c r="AB16" s="646"/>
      <c r="AC16" s="646"/>
      <c r="AD16" s="647">
        <v>68974</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435883</v>
      </c>
      <c r="S17" s="609"/>
      <c r="T17" s="609"/>
      <c r="U17" s="609"/>
      <c r="V17" s="609"/>
      <c r="W17" s="609"/>
      <c r="X17" s="609"/>
      <c r="Y17" s="610"/>
      <c r="Z17" s="646">
        <v>0.6</v>
      </c>
      <c r="AA17" s="646"/>
      <c r="AB17" s="646"/>
      <c r="AC17" s="646"/>
      <c r="AD17" s="647">
        <v>435883</v>
      </c>
      <c r="AE17" s="647"/>
      <c r="AF17" s="647"/>
      <c r="AG17" s="647"/>
      <c r="AH17" s="647"/>
      <c r="AI17" s="647"/>
      <c r="AJ17" s="647"/>
      <c r="AK17" s="647"/>
      <c r="AL17" s="611">
        <v>1.4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3728917</v>
      </c>
      <c r="CS17" s="609"/>
      <c r="CT17" s="609"/>
      <c r="CU17" s="609"/>
      <c r="CV17" s="609"/>
      <c r="CW17" s="609"/>
      <c r="CX17" s="609"/>
      <c r="CY17" s="610"/>
      <c r="CZ17" s="646">
        <v>5.4</v>
      </c>
      <c r="DA17" s="646"/>
      <c r="DB17" s="646"/>
      <c r="DC17" s="646"/>
      <c r="DD17" s="614" t="s">
        <v>122</v>
      </c>
      <c r="DE17" s="609"/>
      <c r="DF17" s="609"/>
      <c r="DG17" s="609"/>
      <c r="DH17" s="609"/>
      <c r="DI17" s="609"/>
      <c r="DJ17" s="609"/>
      <c r="DK17" s="609"/>
      <c r="DL17" s="609"/>
      <c r="DM17" s="609"/>
      <c r="DN17" s="609"/>
      <c r="DO17" s="609"/>
      <c r="DP17" s="610"/>
      <c r="DQ17" s="614">
        <v>3728917</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208314</v>
      </c>
      <c r="S18" s="609"/>
      <c r="T18" s="609"/>
      <c r="U18" s="609"/>
      <c r="V18" s="609"/>
      <c r="W18" s="609"/>
      <c r="X18" s="609"/>
      <c r="Y18" s="610"/>
      <c r="Z18" s="646">
        <v>0.3</v>
      </c>
      <c r="AA18" s="646"/>
      <c r="AB18" s="646"/>
      <c r="AC18" s="646"/>
      <c r="AD18" s="647">
        <v>208314</v>
      </c>
      <c r="AE18" s="647"/>
      <c r="AF18" s="647"/>
      <c r="AG18" s="647"/>
      <c r="AH18" s="647"/>
      <c r="AI18" s="647"/>
      <c r="AJ18" s="647"/>
      <c r="AK18" s="647"/>
      <c r="AL18" s="611">
        <v>0.7</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203489</v>
      </c>
      <c r="S19" s="609"/>
      <c r="T19" s="609"/>
      <c r="U19" s="609"/>
      <c r="V19" s="609"/>
      <c r="W19" s="609"/>
      <c r="X19" s="609"/>
      <c r="Y19" s="610"/>
      <c r="Z19" s="646">
        <v>0.3</v>
      </c>
      <c r="AA19" s="646"/>
      <c r="AB19" s="646"/>
      <c r="AC19" s="646"/>
      <c r="AD19" s="647">
        <v>203489</v>
      </c>
      <c r="AE19" s="647"/>
      <c r="AF19" s="647"/>
      <c r="AG19" s="647"/>
      <c r="AH19" s="647"/>
      <c r="AI19" s="647"/>
      <c r="AJ19" s="647"/>
      <c r="AK19" s="647"/>
      <c r="AL19" s="611">
        <v>0.7</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1841460</v>
      </c>
      <c r="BH19" s="609"/>
      <c r="BI19" s="609"/>
      <c r="BJ19" s="609"/>
      <c r="BK19" s="609"/>
      <c r="BL19" s="609"/>
      <c r="BM19" s="609"/>
      <c r="BN19" s="610"/>
      <c r="BO19" s="646">
        <v>8.5</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4825</v>
      </c>
      <c r="S20" s="609"/>
      <c r="T20" s="609"/>
      <c r="U20" s="609"/>
      <c r="V20" s="609"/>
      <c r="W20" s="609"/>
      <c r="X20" s="609"/>
      <c r="Y20" s="610"/>
      <c r="Z20" s="646">
        <v>0</v>
      </c>
      <c r="AA20" s="646"/>
      <c r="AB20" s="646"/>
      <c r="AC20" s="646"/>
      <c r="AD20" s="647">
        <v>4825</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1841460</v>
      </c>
      <c r="BH20" s="609"/>
      <c r="BI20" s="609"/>
      <c r="BJ20" s="609"/>
      <c r="BK20" s="609"/>
      <c r="BL20" s="609"/>
      <c r="BM20" s="609"/>
      <c r="BN20" s="610"/>
      <c r="BO20" s="646">
        <v>8.5</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68775794</v>
      </c>
      <c r="CS20" s="609"/>
      <c r="CT20" s="609"/>
      <c r="CU20" s="609"/>
      <c r="CV20" s="609"/>
      <c r="CW20" s="609"/>
      <c r="CX20" s="609"/>
      <c r="CY20" s="610"/>
      <c r="CZ20" s="646">
        <v>100</v>
      </c>
      <c r="DA20" s="646"/>
      <c r="DB20" s="646"/>
      <c r="DC20" s="646"/>
      <c r="DD20" s="614">
        <v>7025589</v>
      </c>
      <c r="DE20" s="609"/>
      <c r="DF20" s="609"/>
      <c r="DG20" s="609"/>
      <c r="DH20" s="609"/>
      <c r="DI20" s="609"/>
      <c r="DJ20" s="609"/>
      <c r="DK20" s="609"/>
      <c r="DL20" s="609"/>
      <c r="DM20" s="609"/>
      <c r="DN20" s="609"/>
      <c r="DO20" s="609"/>
      <c r="DP20" s="610"/>
      <c r="DQ20" s="614">
        <v>39692374</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6458876</v>
      </c>
      <c r="S21" s="609"/>
      <c r="T21" s="609"/>
      <c r="U21" s="609"/>
      <c r="V21" s="609"/>
      <c r="W21" s="609"/>
      <c r="X21" s="609"/>
      <c r="Y21" s="610"/>
      <c r="Z21" s="646">
        <v>9</v>
      </c>
      <c r="AA21" s="646"/>
      <c r="AB21" s="646"/>
      <c r="AC21" s="646"/>
      <c r="AD21" s="647">
        <v>6284465</v>
      </c>
      <c r="AE21" s="647"/>
      <c r="AF21" s="647"/>
      <c r="AG21" s="647"/>
      <c r="AH21" s="647"/>
      <c r="AI21" s="647"/>
      <c r="AJ21" s="647"/>
      <c r="AK21" s="647"/>
      <c r="AL21" s="611">
        <v>20.2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6284465</v>
      </c>
      <c r="S22" s="609"/>
      <c r="T22" s="609"/>
      <c r="U22" s="609"/>
      <c r="V22" s="609"/>
      <c r="W22" s="609"/>
      <c r="X22" s="609"/>
      <c r="Y22" s="610"/>
      <c r="Z22" s="646">
        <v>8.8000000000000007</v>
      </c>
      <c r="AA22" s="646"/>
      <c r="AB22" s="646"/>
      <c r="AC22" s="646"/>
      <c r="AD22" s="647">
        <v>6284465</v>
      </c>
      <c r="AE22" s="647"/>
      <c r="AF22" s="647"/>
      <c r="AG22" s="647"/>
      <c r="AH22" s="647"/>
      <c r="AI22" s="647"/>
      <c r="AJ22" s="647"/>
      <c r="AK22" s="647"/>
      <c r="AL22" s="611">
        <v>20.2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270</v>
      </c>
      <c r="C23" s="606"/>
      <c r="D23" s="606"/>
      <c r="E23" s="606"/>
      <c r="F23" s="606"/>
      <c r="G23" s="606"/>
      <c r="H23" s="606"/>
      <c r="I23" s="606"/>
      <c r="J23" s="606"/>
      <c r="K23" s="606"/>
      <c r="L23" s="606"/>
      <c r="M23" s="606"/>
      <c r="N23" s="606"/>
      <c r="O23" s="606"/>
      <c r="P23" s="606"/>
      <c r="Q23" s="607"/>
      <c r="R23" s="608">
        <v>174411</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1841460</v>
      </c>
      <c r="BH23" s="609"/>
      <c r="BI23" s="609"/>
      <c r="BJ23" s="609"/>
      <c r="BK23" s="609"/>
      <c r="BL23" s="609"/>
      <c r="BM23" s="609"/>
      <c r="BN23" s="610"/>
      <c r="BO23" s="646">
        <v>8.5</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34071015</v>
      </c>
      <c r="CS24" s="661"/>
      <c r="CT24" s="661"/>
      <c r="CU24" s="661"/>
      <c r="CV24" s="661"/>
      <c r="CW24" s="661"/>
      <c r="CX24" s="661"/>
      <c r="CY24" s="689"/>
      <c r="CZ24" s="690">
        <v>49.5</v>
      </c>
      <c r="DA24" s="672"/>
      <c r="DB24" s="672"/>
      <c r="DC24" s="692"/>
      <c r="DD24" s="688">
        <v>18189660</v>
      </c>
      <c r="DE24" s="661"/>
      <c r="DF24" s="661"/>
      <c r="DG24" s="661"/>
      <c r="DH24" s="661"/>
      <c r="DI24" s="661"/>
      <c r="DJ24" s="661"/>
      <c r="DK24" s="689"/>
      <c r="DL24" s="688">
        <v>15561529</v>
      </c>
      <c r="DM24" s="661"/>
      <c r="DN24" s="661"/>
      <c r="DO24" s="661"/>
      <c r="DP24" s="661"/>
      <c r="DQ24" s="661"/>
      <c r="DR24" s="661"/>
      <c r="DS24" s="661"/>
      <c r="DT24" s="661"/>
      <c r="DU24" s="661"/>
      <c r="DV24" s="689"/>
      <c r="DW24" s="690">
        <v>49.4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33056789</v>
      </c>
      <c r="S25" s="609"/>
      <c r="T25" s="609"/>
      <c r="U25" s="609"/>
      <c r="V25" s="609"/>
      <c r="W25" s="609"/>
      <c r="X25" s="609"/>
      <c r="Y25" s="610"/>
      <c r="Z25" s="646">
        <v>46.1</v>
      </c>
      <c r="AA25" s="646"/>
      <c r="AB25" s="646"/>
      <c r="AC25" s="646"/>
      <c r="AD25" s="647">
        <v>31040918</v>
      </c>
      <c r="AE25" s="647"/>
      <c r="AF25" s="647"/>
      <c r="AG25" s="647"/>
      <c r="AH25" s="647"/>
      <c r="AI25" s="647"/>
      <c r="AJ25" s="647"/>
      <c r="AK25" s="647"/>
      <c r="AL25" s="611">
        <v>99.6</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8704447</v>
      </c>
      <c r="CS25" s="621"/>
      <c r="CT25" s="621"/>
      <c r="CU25" s="621"/>
      <c r="CV25" s="621"/>
      <c r="CW25" s="621"/>
      <c r="CX25" s="621"/>
      <c r="CY25" s="622"/>
      <c r="CZ25" s="611">
        <v>12.7</v>
      </c>
      <c r="DA25" s="623"/>
      <c r="DB25" s="623"/>
      <c r="DC25" s="624"/>
      <c r="DD25" s="614">
        <v>7615317</v>
      </c>
      <c r="DE25" s="621"/>
      <c r="DF25" s="621"/>
      <c r="DG25" s="621"/>
      <c r="DH25" s="621"/>
      <c r="DI25" s="621"/>
      <c r="DJ25" s="621"/>
      <c r="DK25" s="622"/>
      <c r="DL25" s="614">
        <v>6989554</v>
      </c>
      <c r="DM25" s="621"/>
      <c r="DN25" s="621"/>
      <c r="DO25" s="621"/>
      <c r="DP25" s="621"/>
      <c r="DQ25" s="621"/>
      <c r="DR25" s="621"/>
      <c r="DS25" s="621"/>
      <c r="DT25" s="621"/>
      <c r="DU25" s="621"/>
      <c r="DV25" s="622"/>
      <c r="DW25" s="611">
        <v>22.2</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13344</v>
      </c>
      <c r="S26" s="609"/>
      <c r="T26" s="609"/>
      <c r="U26" s="609"/>
      <c r="V26" s="609"/>
      <c r="W26" s="609"/>
      <c r="X26" s="609"/>
      <c r="Y26" s="610"/>
      <c r="Z26" s="646">
        <v>0</v>
      </c>
      <c r="AA26" s="646"/>
      <c r="AB26" s="646"/>
      <c r="AC26" s="646"/>
      <c r="AD26" s="647">
        <v>13344</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4955242</v>
      </c>
      <c r="CS26" s="609"/>
      <c r="CT26" s="609"/>
      <c r="CU26" s="609"/>
      <c r="CV26" s="609"/>
      <c r="CW26" s="609"/>
      <c r="CX26" s="609"/>
      <c r="CY26" s="610"/>
      <c r="CZ26" s="611">
        <v>7.2</v>
      </c>
      <c r="DA26" s="623"/>
      <c r="DB26" s="623"/>
      <c r="DC26" s="624"/>
      <c r="DD26" s="614">
        <v>4399464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160949</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21685860</v>
      </c>
      <c r="BH27" s="609"/>
      <c r="BI27" s="609"/>
      <c r="BJ27" s="609"/>
      <c r="BK27" s="609"/>
      <c r="BL27" s="609"/>
      <c r="BM27" s="609"/>
      <c r="BN27" s="610"/>
      <c r="BO27" s="646">
        <v>100</v>
      </c>
      <c r="BP27" s="646"/>
      <c r="BQ27" s="646"/>
      <c r="BR27" s="646"/>
      <c r="BS27" s="647">
        <v>67267</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21637651</v>
      </c>
      <c r="CS27" s="621"/>
      <c r="CT27" s="621"/>
      <c r="CU27" s="621"/>
      <c r="CV27" s="621"/>
      <c r="CW27" s="621"/>
      <c r="CX27" s="621"/>
      <c r="CY27" s="622"/>
      <c r="CZ27" s="611">
        <v>31.5</v>
      </c>
      <c r="DA27" s="623"/>
      <c r="DB27" s="623"/>
      <c r="DC27" s="624"/>
      <c r="DD27" s="614">
        <v>6845426</v>
      </c>
      <c r="DE27" s="621"/>
      <c r="DF27" s="621"/>
      <c r="DG27" s="621"/>
      <c r="DH27" s="621"/>
      <c r="DI27" s="621"/>
      <c r="DJ27" s="621"/>
      <c r="DK27" s="622"/>
      <c r="DL27" s="614">
        <v>4863146</v>
      </c>
      <c r="DM27" s="621"/>
      <c r="DN27" s="621"/>
      <c r="DO27" s="621"/>
      <c r="DP27" s="621"/>
      <c r="DQ27" s="621"/>
      <c r="DR27" s="621"/>
      <c r="DS27" s="621"/>
      <c r="DT27" s="621"/>
      <c r="DU27" s="621"/>
      <c r="DV27" s="622"/>
      <c r="DW27" s="611">
        <v>15.4</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334759</v>
      </c>
      <c r="S28" s="609"/>
      <c r="T28" s="609"/>
      <c r="U28" s="609"/>
      <c r="V28" s="609"/>
      <c r="W28" s="609"/>
      <c r="X28" s="609"/>
      <c r="Y28" s="610"/>
      <c r="Z28" s="646">
        <v>0.5</v>
      </c>
      <c r="AA28" s="646"/>
      <c r="AB28" s="646"/>
      <c r="AC28" s="646"/>
      <c r="AD28" s="647">
        <v>101741</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3728917</v>
      </c>
      <c r="CS28" s="609"/>
      <c r="CT28" s="609"/>
      <c r="CU28" s="609"/>
      <c r="CV28" s="609"/>
      <c r="CW28" s="609"/>
      <c r="CX28" s="609"/>
      <c r="CY28" s="610"/>
      <c r="CZ28" s="611">
        <v>5.4</v>
      </c>
      <c r="DA28" s="623"/>
      <c r="DB28" s="623"/>
      <c r="DC28" s="624"/>
      <c r="DD28" s="614">
        <v>3728917</v>
      </c>
      <c r="DE28" s="609"/>
      <c r="DF28" s="609"/>
      <c r="DG28" s="609"/>
      <c r="DH28" s="609"/>
      <c r="DI28" s="609"/>
      <c r="DJ28" s="609"/>
      <c r="DK28" s="610"/>
      <c r="DL28" s="614">
        <v>3708829</v>
      </c>
      <c r="DM28" s="609"/>
      <c r="DN28" s="609"/>
      <c r="DO28" s="609"/>
      <c r="DP28" s="609"/>
      <c r="DQ28" s="609"/>
      <c r="DR28" s="609"/>
      <c r="DS28" s="609"/>
      <c r="DT28" s="609"/>
      <c r="DU28" s="609"/>
      <c r="DV28" s="610"/>
      <c r="DW28" s="611">
        <v>11.8</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558168</v>
      </c>
      <c r="S29" s="609"/>
      <c r="T29" s="609"/>
      <c r="U29" s="609"/>
      <c r="V29" s="609"/>
      <c r="W29" s="609"/>
      <c r="X29" s="609"/>
      <c r="Y29" s="610"/>
      <c r="Z29" s="646">
        <v>0.8</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3728917</v>
      </c>
      <c r="CS29" s="621"/>
      <c r="CT29" s="621"/>
      <c r="CU29" s="621"/>
      <c r="CV29" s="621"/>
      <c r="CW29" s="621"/>
      <c r="CX29" s="621"/>
      <c r="CY29" s="622"/>
      <c r="CZ29" s="611">
        <v>5.4</v>
      </c>
      <c r="DA29" s="623"/>
      <c r="DB29" s="623"/>
      <c r="DC29" s="624"/>
      <c r="DD29" s="614">
        <v>3728917</v>
      </c>
      <c r="DE29" s="621"/>
      <c r="DF29" s="621"/>
      <c r="DG29" s="621"/>
      <c r="DH29" s="621"/>
      <c r="DI29" s="621"/>
      <c r="DJ29" s="621"/>
      <c r="DK29" s="622"/>
      <c r="DL29" s="614">
        <v>3708829</v>
      </c>
      <c r="DM29" s="621"/>
      <c r="DN29" s="621"/>
      <c r="DO29" s="621"/>
      <c r="DP29" s="621"/>
      <c r="DQ29" s="621"/>
      <c r="DR29" s="621"/>
      <c r="DS29" s="621"/>
      <c r="DT29" s="621"/>
      <c r="DU29" s="621"/>
      <c r="DV29" s="622"/>
      <c r="DW29" s="611">
        <v>11.8</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16090893</v>
      </c>
      <c r="S30" s="609"/>
      <c r="T30" s="609"/>
      <c r="U30" s="609"/>
      <c r="V30" s="609"/>
      <c r="W30" s="609"/>
      <c r="X30" s="609"/>
      <c r="Y30" s="610"/>
      <c r="Z30" s="646">
        <v>22.4</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3609733</v>
      </c>
      <c r="CS30" s="609"/>
      <c r="CT30" s="609"/>
      <c r="CU30" s="609"/>
      <c r="CV30" s="609"/>
      <c r="CW30" s="609"/>
      <c r="CX30" s="609"/>
      <c r="CY30" s="610"/>
      <c r="CZ30" s="611">
        <v>5.2</v>
      </c>
      <c r="DA30" s="623"/>
      <c r="DB30" s="623"/>
      <c r="DC30" s="624"/>
      <c r="DD30" s="614">
        <v>3609733</v>
      </c>
      <c r="DE30" s="609"/>
      <c r="DF30" s="609"/>
      <c r="DG30" s="609"/>
      <c r="DH30" s="609"/>
      <c r="DI30" s="609"/>
      <c r="DJ30" s="609"/>
      <c r="DK30" s="610"/>
      <c r="DL30" s="614">
        <v>3589645</v>
      </c>
      <c r="DM30" s="609"/>
      <c r="DN30" s="609"/>
      <c r="DO30" s="609"/>
      <c r="DP30" s="609"/>
      <c r="DQ30" s="609"/>
      <c r="DR30" s="609"/>
      <c r="DS30" s="609"/>
      <c r="DT30" s="609"/>
      <c r="DU30" s="609"/>
      <c r="DV30" s="610"/>
      <c r="DW30" s="611">
        <v>11.4</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99.3</v>
      </c>
      <c r="BH31" s="671"/>
      <c r="BI31" s="671"/>
      <c r="BJ31" s="671"/>
      <c r="BK31" s="671"/>
      <c r="BL31" s="671"/>
      <c r="BM31" s="672">
        <v>98.4</v>
      </c>
      <c r="BN31" s="671"/>
      <c r="BO31" s="671"/>
      <c r="BP31" s="671"/>
      <c r="BQ31" s="673"/>
      <c r="BR31" s="670">
        <v>99.3</v>
      </c>
      <c r="BS31" s="671"/>
      <c r="BT31" s="671"/>
      <c r="BU31" s="671"/>
      <c r="BV31" s="671"/>
      <c r="BW31" s="671"/>
      <c r="BX31" s="672">
        <v>98.5</v>
      </c>
      <c r="BY31" s="671"/>
      <c r="BZ31" s="671"/>
      <c r="CA31" s="671"/>
      <c r="CB31" s="673"/>
      <c r="CD31" s="629"/>
      <c r="CE31" s="630"/>
      <c r="CF31" s="605" t="s">
        <v>300</v>
      </c>
      <c r="CG31" s="606"/>
      <c r="CH31" s="606"/>
      <c r="CI31" s="606"/>
      <c r="CJ31" s="606"/>
      <c r="CK31" s="606"/>
      <c r="CL31" s="606"/>
      <c r="CM31" s="606"/>
      <c r="CN31" s="606"/>
      <c r="CO31" s="606"/>
      <c r="CP31" s="606"/>
      <c r="CQ31" s="607"/>
      <c r="CR31" s="608">
        <v>119184</v>
      </c>
      <c r="CS31" s="621"/>
      <c r="CT31" s="621"/>
      <c r="CU31" s="621"/>
      <c r="CV31" s="621"/>
      <c r="CW31" s="621"/>
      <c r="CX31" s="621"/>
      <c r="CY31" s="622"/>
      <c r="CZ31" s="611">
        <v>0.2</v>
      </c>
      <c r="DA31" s="623"/>
      <c r="DB31" s="623"/>
      <c r="DC31" s="624"/>
      <c r="DD31" s="614">
        <v>119184</v>
      </c>
      <c r="DE31" s="621"/>
      <c r="DF31" s="621"/>
      <c r="DG31" s="621"/>
      <c r="DH31" s="621"/>
      <c r="DI31" s="621"/>
      <c r="DJ31" s="621"/>
      <c r="DK31" s="622"/>
      <c r="DL31" s="614">
        <v>119184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11403664</v>
      </c>
      <c r="S32" s="609"/>
      <c r="T32" s="609"/>
      <c r="U32" s="609"/>
      <c r="V32" s="609"/>
      <c r="W32" s="609"/>
      <c r="X32" s="609"/>
      <c r="Y32" s="610"/>
      <c r="Z32" s="646">
        <v>15.9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98.9</v>
      </c>
      <c r="BH32" s="621"/>
      <c r="BI32" s="621"/>
      <c r="BJ32" s="621"/>
      <c r="BK32" s="621"/>
      <c r="BL32" s="621"/>
      <c r="BM32" s="612">
        <v>97.7</v>
      </c>
      <c r="BN32" s="621"/>
      <c r="BO32" s="621"/>
      <c r="BP32" s="621"/>
      <c r="BQ32" s="644"/>
      <c r="BR32" s="679">
        <v>99</v>
      </c>
      <c r="BS32" s="621"/>
      <c r="BT32" s="621"/>
      <c r="BU32" s="621"/>
      <c r="BV32" s="621"/>
      <c r="BW32" s="621"/>
      <c r="BX32" s="612">
        <v>97.9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598574</v>
      </c>
      <c r="S33" s="609"/>
      <c r="T33" s="609"/>
      <c r="U33" s="609"/>
      <c r="V33" s="609"/>
      <c r="W33" s="609"/>
      <c r="X33" s="609"/>
      <c r="Y33" s="610"/>
      <c r="Z33" s="646">
        <v>0.8</v>
      </c>
      <c r="AA33" s="646"/>
      <c r="AB33" s="646"/>
      <c r="AC33" s="646"/>
      <c r="AD33" s="647">
        <v>1804</v>
      </c>
      <c r="AE33" s="647"/>
      <c r="AF33" s="647"/>
      <c r="AG33" s="647"/>
      <c r="AH33" s="647"/>
      <c r="AI33" s="647"/>
      <c r="AJ33" s="647"/>
      <c r="AK33" s="647"/>
      <c r="AL33" s="611">
        <v>0</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99.5</v>
      </c>
      <c r="BH33" s="593"/>
      <c r="BI33" s="593"/>
      <c r="BJ33" s="593"/>
      <c r="BK33" s="593"/>
      <c r="BL33" s="593"/>
      <c r="BM33" s="639">
        <v>98.9</v>
      </c>
      <c r="BN33" s="593"/>
      <c r="BO33" s="593"/>
      <c r="BP33" s="593"/>
      <c r="BQ33" s="656"/>
      <c r="BR33" s="669">
        <v>99.5</v>
      </c>
      <c r="BS33" s="593"/>
      <c r="BT33" s="593"/>
      <c r="BU33" s="593"/>
      <c r="BV33" s="593"/>
      <c r="BW33" s="593"/>
      <c r="BX33" s="639">
        <v>98.9</v>
      </c>
      <c r="BY33" s="593"/>
      <c r="BZ33" s="593"/>
      <c r="CA33" s="593"/>
      <c r="CB33" s="656"/>
      <c r="CD33" s="605" t="s">
        <v>307</v>
      </c>
      <c r="CE33" s="606"/>
      <c r="CF33" s="606"/>
      <c r="CG33" s="606"/>
      <c r="CH33" s="606"/>
      <c r="CI33" s="606"/>
      <c r="CJ33" s="606"/>
      <c r="CK33" s="606"/>
      <c r="CL33" s="606"/>
      <c r="CM33" s="606"/>
      <c r="CN33" s="606"/>
      <c r="CO33" s="606"/>
      <c r="CP33" s="606"/>
      <c r="CQ33" s="607"/>
      <c r="CR33" s="608">
        <v>27679190</v>
      </c>
      <c r="CS33" s="621"/>
      <c r="CT33" s="621"/>
      <c r="CU33" s="621"/>
      <c r="CV33" s="621"/>
      <c r="CW33" s="621"/>
      <c r="CX33" s="621"/>
      <c r="CY33" s="622"/>
      <c r="CZ33" s="611">
        <v>40.200000000000003</v>
      </c>
      <c r="DA33" s="623"/>
      <c r="DB33" s="623"/>
      <c r="DC33" s="624"/>
      <c r="DD33" s="614">
        <v>20928099</v>
      </c>
      <c r="DE33" s="621"/>
      <c r="DF33" s="621"/>
      <c r="DG33" s="621"/>
      <c r="DH33" s="621"/>
      <c r="DI33" s="621"/>
      <c r="DJ33" s="621"/>
      <c r="DK33" s="622"/>
      <c r="DL33" s="614">
        <v>14102208</v>
      </c>
      <c r="DM33" s="621"/>
      <c r="DN33" s="621"/>
      <c r="DO33" s="621"/>
      <c r="DP33" s="621"/>
      <c r="DQ33" s="621"/>
      <c r="DR33" s="621"/>
      <c r="DS33" s="621"/>
      <c r="DT33" s="621"/>
      <c r="DU33" s="621"/>
      <c r="DV33" s="622"/>
      <c r="DW33" s="611">
        <v>44.8</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307315</v>
      </c>
      <c r="S34" s="609"/>
      <c r="T34" s="609"/>
      <c r="U34" s="609"/>
      <c r="V34" s="609"/>
      <c r="W34" s="609"/>
      <c r="X34" s="609"/>
      <c r="Y34" s="610"/>
      <c r="Z34" s="646">
        <v>0.4</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10588337</v>
      </c>
      <c r="CS34" s="609"/>
      <c r="CT34" s="609"/>
      <c r="CU34" s="609"/>
      <c r="CV34" s="609"/>
      <c r="CW34" s="609"/>
      <c r="CX34" s="609"/>
      <c r="CY34" s="610"/>
      <c r="CZ34" s="611">
        <v>15.4</v>
      </c>
      <c r="DA34" s="623"/>
      <c r="DB34" s="623"/>
      <c r="DC34" s="624"/>
      <c r="DD34" s="614">
        <v>7296530</v>
      </c>
      <c r="DE34" s="609"/>
      <c r="DF34" s="609"/>
      <c r="DG34" s="609"/>
      <c r="DH34" s="609"/>
      <c r="DI34" s="609"/>
      <c r="DJ34" s="609"/>
      <c r="DK34" s="610"/>
      <c r="DL34" s="614">
        <v>6287031</v>
      </c>
      <c r="DM34" s="609"/>
      <c r="DN34" s="609"/>
      <c r="DO34" s="609"/>
      <c r="DP34" s="609"/>
      <c r="DQ34" s="609"/>
      <c r="DR34" s="609"/>
      <c r="DS34" s="609"/>
      <c r="DT34" s="609"/>
      <c r="DU34" s="609"/>
      <c r="DV34" s="610"/>
      <c r="DW34" s="611">
        <v>20</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3596747</v>
      </c>
      <c r="S35" s="609"/>
      <c r="T35" s="609"/>
      <c r="U35" s="609"/>
      <c r="V35" s="609"/>
      <c r="W35" s="609"/>
      <c r="X35" s="609"/>
      <c r="Y35" s="610"/>
      <c r="Z35" s="646">
        <v>5</v>
      </c>
      <c r="AA35" s="646"/>
      <c r="AB35" s="646"/>
      <c r="AC35" s="646"/>
      <c r="AD35" s="647" t="s">
        <v>122</v>
      </c>
      <c r="AE35" s="647"/>
      <c r="AF35" s="647"/>
      <c r="AG35" s="647"/>
      <c r="AH35" s="647"/>
      <c r="AI35" s="647"/>
      <c r="AJ35" s="647"/>
      <c r="AK35" s="647"/>
      <c r="AL35" s="611" t="s">
        <v>122</v>
      </c>
      <c r="AM35" s="612"/>
      <c r="AN35" s="612"/>
      <c r="AO35" s="648"/>
      <c r="AP35" s="216"/>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220344</v>
      </c>
      <c r="CS35" s="621"/>
      <c r="CT35" s="621"/>
      <c r="CU35" s="621"/>
      <c r="CV35" s="621"/>
      <c r="CW35" s="621"/>
      <c r="CX35" s="621"/>
      <c r="CY35" s="622"/>
      <c r="CZ35" s="611">
        <v>0.3</v>
      </c>
      <c r="DA35" s="623"/>
      <c r="DB35" s="623"/>
      <c r="DC35" s="624"/>
      <c r="DD35" s="614">
        <v>215538</v>
      </c>
      <c r="DE35" s="621"/>
      <c r="DF35" s="621"/>
      <c r="DG35" s="621"/>
      <c r="DH35" s="621"/>
      <c r="DI35" s="621"/>
      <c r="DJ35" s="621"/>
      <c r="DK35" s="622"/>
      <c r="DL35" s="614">
        <v>215538</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2702399</v>
      </c>
      <c r="S36" s="609"/>
      <c r="T36" s="609"/>
      <c r="U36" s="609"/>
      <c r="V36" s="609"/>
      <c r="W36" s="609"/>
      <c r="X36" s="609"/>
      <c r="Y36" s="610"/>
      <c r="Z36" s="646">
        <v>3.8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0">
        <v>8091431</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319718</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7649959</v>
      </c>
      <c r="CS36" s="609"/>
      <c r="CT36" s="609"/>
      <c r="CU36" s="609"/>
      <c r="CV36" s="609"/>
      <c r="CW36" s="609"/>
      <c r="CX36" s="609"/>
      <c r="CY36" s="610"/>
      <c r="CZ36" s="611">
        <v>11.1</v>
      </c>
      <c r="DA36" s="623"/>
      <c r="DB36" s="623"/>
      <c r="DC36" s="624"/>
      <c r="DD36" s="614">
        <v>5139179</v>
      </c>
      <c r="DE36" s="609"/>
      <c r="DF36" s="609"/>
      <c r="DG36" s="609"/>
      <c r="DH36" s="609"/>
      <c r="DI36" s="609"/>
      <c r="DJ36" s="609"/>
      <c r="DK36" s="610"/>
      <c r="DL36" s="614">
        <v>3436848</v>
      </c>
      <c r="DM36" s="609"/>
      <c r="DN36" s="609"/>
      <c r="DO36" s="609"/>
      <c r="DP36" s="609"/>
      <c r="DQ36" s="609"/>
      <c r="DR36" s="609"/>
      <c r="DS36" s="609"/>
      <c r="DT36" s="609"/>
      <c r="DU36" s="609"/>
      <c r="DV36" s="610"/>
      <c r="DW36" s="611">
        <v>10.9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698026</v>
      </c>
      <c r="S37" s="609"/>
      <c r="T37" s="609"/>
      <c r="U37" s="609"/>
      <c r="V37" s="609"/>
      <c r="W37" s="609"/>
      <c r="X37" s="609"/>
      <c r="Y37" s="610"/>
      <c r="Z37" s="646">
        <v>1</v>
      </c>
      <c r="AA37" s="646"/>
      <c r="AB37" s="646"/>
      <c r="AC37" s="646"/>
      <c r="AD37" s="647">
        <v>14449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1008304</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-984899</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396713</v>
      </c>
      <c r="CS37" s="621"/>
      <c r="CT37" s="621"/>
      <c r="CU37" s="621"/>
      <c r="CV37" s="621"/>
      <c r="CW37" s="621"/>
      <c r="CX37" s="621"/>
      <c r="CY37" s="622"/>
      <c r="CZ37" s="611">
        <v>0.6</v>
      </c>
      <c r="DA37" s="623"/>
      <c r="DB37" s="623"/>
      <c r="DC37" s="624"/>
      <c r="DD37" s="614">
        <v>357618</v>
      </c>
      <c r="DE37" s="621"/>
      <c r="DF37" s="621"/>
      <c r="DG37" s="621"/>
      <c r="DH37" s="621"/>
      <c r="DI37" s="621"/>
      <c r="DJ37" s="621"/>
      <c r="DK37" s="622"/>
      <c r="DL37" s="614">
        <v>336975</v>
      </c>
      <c r="DM37" s="621"/>
      <c r="DN37" s="621"/>
      <c r="DO37" s="621"/>
      <c r="DP37" s="621"/>
      <c r="DQ37" s="621"/>
      <c r="DR37" s="621"/>
      <c r="DS37" s="621"/>
      <c r="DT37" s="621"/>
      <c r="DU37" s="621"/>
      <c r="DV37" s="622"/>
      <c r="DW37" s="611">
        <v>1.1000000000000001</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2174282</v>
      </c>
      <c r="S38" s="609"/>
      <c r="T38" s="609"/>
      <c r="U38" s="609"/>
      <c r="V38" s="609"/>
      <c r="W38" s="609"/>
      <c r="X38" s="609"/>
      <c r="Y38" s="610"/>
      <c r="Z38" s="646">
        <v>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295887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20349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6758546</v>
      </c>
      <c r="CS38" s="609"/>
      <c r="CT38" s="609"/>
      <c r="CU38" s="609"/>
      <c r="CV38" s="609"/>
      <c r="CW38" s="609"/>
      <c r="CX38" s="609"/>
      <c r="CY38" s="610"/>
      <c r="CZ38" s="611">
        <v>9.8000000000000007</v>
      </c>
      <c r="DA38" s="623"/>
      <c r="DB38" s="623"/>
      <c r="DC38" s="624"/>
      <c r="DD38" s="614">
        <v>5830489</v>
      </c>
      <c r="DE38" s="609"/>
      <c r="DF38" s="609"/>
      <c r="DG38" s="609"/>
      <c r="DH38" s="609"/>
      <c r="DI38" s="609"/>
      <c r="DJ38" s="609"/>
      <c r="DK38" s="610"/>
      <c r="DL38" s="614">
        <v>4162791</v>
      </c>
      <c r="DM38" s="609"/>
      <c r="DN38" s="609"/>
      <c r="DO38" s="609"/>
      <c r="DP38" s="609"/>
      <c r="DQ38" s="609"/>
      <c r="DR38" s="609"/>
      <c r="DS38" s="609"/>
      <c r="DT38" s="609"/>
      <c r="DU38" s="609"/>
      <c r="DV38" s="610"/>
      <c r="DW38" s="611">
        <v>13.2</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28694</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29081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2447004</v>
      </c>
      <c r="CS39" s="621"/>
      <c r="CT39" s="621"/>
      <c r="CU39" s="621"/>
      <c r="CV39" s="621"/>
      <c r="CW39" s="621"/>
      <c r="CX39" s="621"/>
      <c r="CY39" s="622"/>
      <c r="CZ39" s="611">
        <v>3.6</v>
      </c>
      <c r="DA39" s="623"/>
      <c r="DB39" s="623"/>
      <c r="DC39" s="624"/>
      <c r="DD39" s="614">
        <v>2431363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305482</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15000</v>
      </c>
      <c r="CS40" s="609"/>
      <c r="CT40" s="609"/>
      <c r="CU40" s="609"/>
      <c r="CV40" s="609"/>
      <c r="CW40" s="609"/>
      <c r="CX40" s="609"/>
      <c r="CY40" s="610"/>
      <c r="CZ40" s="611">
        <v>0</v>
      </c>
      <c r="DA40" s="623"/>
      <c r="DB40" s="623"/>
      <c r="DC40" s="624"/>
      <c r="DD40" s="614">
        <v>15000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71695909</v>
      </c>
      <c r="S41" s="633"/>
      <c r="T41" s="633"/>
      <c r="U41" s="633"/>
      <c r="V41" s="633"/>
      <c r="W41" s="633"/>
      <c r="X41" s="633"/>
      <c r="Y41" s="636"/>
      <c r="Z41" s="637">
        <v>100</v>
      </c>
      <c r="AA41" s="637"/>
      <c r="AB41" s="637"/>
      <c r="AC41" s="637"/>
      <c r="AD41" s="638">
        <v>31172256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2250627</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4507919</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348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7025589</v>
      </c>
      <c r="CS42" s="621"/>
      <c r="CT42" s="621"/>
      <c r="CU42" s="621"/>
      <c r="CV42" s="621"/>
      <c r="CW42" s="621"/>
      <c r="CX42" s="621"/>
      <c r="CY42" s="622"/>
      <c r="CZ42" s="611">
        <v>10.199999999999999</v>
      </c>
      <c r="DA42" s="623"/>
      <c r="DB42" s="623"/>
      <c r="DC42" s="624"/>
      <c r="DD42" s="614">
        <v>574615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127458</v>
      </c>
      <c r="CS43" s="621"/>
      <c r="CT43" s="621"/>
      <c r="CU43" s="621"/>
      <c r="CV43" s="621"/>
      <c r="CW43" s="621"/>
      <c r="CX43" s="621"/>
      <c r="CY43" s="622"/>
      <c r="CZ43" s="611">
        <v>0.2</v>
      </c>
      <c r="DA43" s="623"/>
      <c r="DB43" s="623"/>
      <c r="DC43" s="624"/>
      <c r="DD43" s="614">
        <v>83015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7025589</v>
      </c>
      <c r="CS44" s="609"/>
      <c r="CT44" s="609"/>
      <c r="CU44" s="609"/>
      <c r="CV44" s="609"/>
      <c r="CW44" s="609"/>
      <c r="CX44" s="609"/>
      <c r="CY44" s="610"/>
      <c r="CZ44" s="611">
        <v>10.199999999999999</v>
      </c>
      <c r="DA44" s="612"/>
      <c r="DB44" s="612"/>
      <c r="DC44" s="613"/>
      <c r="DD44" s="614">
        <v>574615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1963571</v>
      </c>
      <c r="CS45" s="621"/>
      <c r="CT45" s="621"/>
      <c r="CU45" s="621"/>
      <c r="CV45" s="621"/>
      <c r="CW45" s="621"/>
      <c r="CX45" s="621"/>
      <c r="CY45" s="622"/>
      <c r="CZ45" s="611">
        <v>2.9</v>
      </c>
      <c r="DA45" s="623"/>
      <c r="DB45" s="623"/>
      <c r="DC45" s="624"/>
      <c r="DD45" s="614">
        <v>23901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3823620</v>
      </c>
      <c r="CS46" s="609"/>
      <c r="CT46" s="609"/>
      <c r="CU46" s="609"/>
      <c r="CV46" s="609"/>
      <c r="CW46" s="609"/>
      <c r="CX46" s="609"/>
      <c r="CY46" s="610"/>
      <c r="CZ46" s="611">
        <v>5.6</v>
      </c>
      <c r="DA46" s="612"/>
      <c r="DB46" s="612"/>
      <c r="DC46" s="613"/>
      <c r="DD46" s="614">
        <v>550714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68775794</v>
      </c>
      <c r="CS49" s="593"/>
      <c r="CT49" s="593"/>
      <c r="CU49" s="593"/>
      <c r="CV49" s="593"/>
      <c r="CW49" s="593"/>
      <c r="CX49" s="593"/>
      <c r="CY49" s="594"/>
      <c r="CZ49" s="595">
        <v>100</v>
      </c>
      <c r="DA49" s="596"/>
      <c r="DB49" s="596"/>
      <c r="DC49" s="597"/>
      <c r="DD49" s="598">
        <v>39692374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W+PH1t8lY5EWG72NqhqnIp/lfJowNb3CHs2T3rwoSEhhwKZzV+EYynEpi4s0HiF0MGTbcVK3BUQa+ftD+BbbJQ==" saltValue="Fcb3giE4vWP6WFYKY2Lb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71696</v>
      </c>
      <c r="R7" s="1090"/>
      <c r="S7" s="1090"/>
      <c r="T7" s="1090"/>
      <c r="U7" s="1090"/>
      <c r="V7" s="1090">
        <v>68776</v>
      </c>
      <c r="W7" s="1090"/>
      <c r="X7" s="1090"/>
      <c r="Y7" s="1090"/>
      <c r="Z7" s="1090"/>
      <c r="AA7" s="1090">
        <v>2920</v>
      </c>
      <c r="AB7" s="1090"/>
      <c r="AC7" s="1090"/>
      <c r="AD7" s="1090"/>
      <c r="AE7" s="1091"/>
      <c r="AF7" s="1092">
        <v>2480</v>
      </c>
      <c r="AG7" s="1093"/>
      <c r="AH7" s="1093"/>
      <c r="AI7" s="1093"/>
      <c r="AJ7" s="1094"/>
      <c r="AK7" s="1095">
        <v>221</v>
      </c>
      <c r="AL7" s="1096"/>
      <c r="AM7" s="1096"/>
      <c r="AN7" s="1096"/>
      <c r="AO7" s="1096"/>
      <c r="AP7" s="1096">
        <v>37716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561</v>
      </c>
      <c r="BS7" s="1086" t="s">
        <v>558</v>
      </c>
      <c r="BT7" s="1087"/>
      <c r="BU7" s="1087"/>
      <c r="BV7" s="1087"/>
      <c r="BW7" s="1087"/>
      <c r="BX7" s="1087"/>
      <c r="BY7" s="1087"/>
      <c r="BZ7" s="1087"/>
      <c r="CA7" s="1087"/>
      <c r="CB7" s="1087"/>
      <c r="CC7" s="1087"/>
      <c r="CD7" s="1087"/>
      <c r="CE7" s="1087"/>
      <c r="CF7" s="1087"/>
      <c r="CG7" s="1099"/>
      <c r="CH7" s="1083" t="s">
        <v>485</v>
      </c>
      <c r="CI7" s="1084"/>
      <c r="CJ7" s="1084"/>
      <c r="CK7" s="1084"/>
      <c r="CL7" s="1085"/>
      <c r="CM7" s="1083">
        <v>10</v>
      </c>
      <c r="CN7" s="1084"/>
      <c r="CO7" s="1084"/>
      <c r="CP7" s="1084"/>
      <c r="CQ7" s="1085"/>
      <c r="CR7" s="1083">
        <v>5</v>
      </c>
      <c r="CS7" s="1084"/>
      <c r="CT7" s="1084"/>
      <c r="CU7" s="1084"/>
      <c r="CV7" s="1085"/>
      <c r="CW7" s="1083">
        <v>22</v>
      </c>
      <c r="CX7" s="1084"/>
      <c r="CY7" s="1084"/>
      <c r="CZ7" s="1084"/>
      <c r="DA7" s="1085"/>
      <c r="DB7" s="1083" t="s">
        <v>485</v>
      </c>
      <c r="DC7" s="1084"/>
      <c r="DD7" s="1084"/>
      <c r="DE7" s="1084"/>
      <c r="DF7" s="1085"/>
      <c r="DG7" s="1083">
        <v>2970</v>
      </c>
      <c r="DH7" s="1084"/>
      <c r="DI7" s="1084"/>
      <c r="DJ7" s="1084"/>
      <c r="DK7" s="1085"/>
      <c r="DL7" s="1083" t="s">
        <v>485</v>
      </c>
      <c r="DM7" s="1084"/>
      <c r="DN7" s="1084"/>
      <c r="DO7" s="1084"/>
      <c r="DP7" s="1085"/>
      <c r="DQ7" s="1083" t="s">
        <v>485</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559</v>
      </c>
      <c r="BT8" s="980"/>
      <c r="BU8" s="980"/>
      <c r="BV8" s="980"/>
      <c r="BW8" s="980"/>
      <c r="BX8" s="980"/>
      <c r="BY8" s="980"/>
      <c r="BZ8" s="980"/>
      <c r="CA8" s="980"/>
      <c r="CB8" s="980"/>
      <c r="CC8" s="980"/>
      <c r="CD8" s="980"/>
      <c r="CE8" s="980"/>
      <c r="CF8" s="980"/>
      <c r="CG8" s="1001"/>
      <c r="CH8" s="976">
        <v>-1</v>
      </c>
      <c r="CI8" s="977"/>
      <c r="CJ8" s="977"/>
      <c r="CK8" s="977"/>
      <c r="CL8" s="978"/>
      <c r="CM8" s="976">
        <v>531</v>
      </c>
      <c r="CN8" s="977"/>
      <c r="CO8" s="977"/>
      <c r="CP8" s="977"/>
      <c r="CQ8" s="978"/>
      <c r="CR8" s="976">
        <v>500</v>
      </c>
      <c r="CS8" s="977"/>
      <c r="CT8" s="977"/>
      <c r="CU8" s="977"/>
      <c r="CV8" s="978"/>
      <c r="CW8" s="976">
        <v>23</v>
      </c>
      <c r="CX8" s="977"/>
      <c r="CY8" s="977"/>
      <c r="CZ8" s="977"/>
      <c r="DA8" s="978"/>
      <c r="DB8" s="976" t="s">
        <v>485</v>
      </c>
      <c r="DC8" s="977"/>
      <c r="DD8" s="977"/>
      <c r="DE8" s="977"/>
      <c r="DF8" s="978"/>
      <c r="DG8" s="976" t="s">
        <v>485</v>
      </c>
      <c r="DH8" s="977"/>
      <c r="DI8" s="977"/>
      <c r="DJ8" s="977"/>
      <c r="DK8" s="978"/>
      <c r="DL8" s="976" t="s">
        <v>485</v>
      </c>
      <c r="DM8" s="977"/>
      <c r="DN8" s="977"/>
      <c r="DO8" s="977"/>
      <c r="DP8" s="978"/>
      <c r="DQ8" s="976" t="s">
        <v>485</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560</v>
      </c>
      <c r="BT9" s="980"/>
      <c r="BU9" s="980"/>
      <c r="BV9" s="980"/>
      <c r="BW9" s="980"/>
      <c r="BX9" s="980"/>
      <c r="BY9" s="980"/>
      <c r="BZ9" s="980"/>
      <c r="CA9" s="980"/>
      <c r="CB9" s="980"/>
      <c r="CC9" s="980"/>
      <c r="CD9" s="980"/>
      <c r="CE9" s="980"/>
      <c r="CF9" s="980"/>
      <c r="CG9" s="1001"/>
      <c r="CH9" s="976" t="s">
        <v>485</v>
      </c>
      <c r="CI9" s="977"/>
      <c r="CJ9" s="977"/>
      <c r="CK9" s="977"/>
      <c r="CL9" s="978"/>
      <c r="CM9" s="976">
        <v>54</v>
      </c>
      <c r="CN9" s="977"/>
      <c r="CO9" s="977"/>
      <c r="CP9" s="977"/>
      <c r="CQ9" s="978"/>
      <c r="CR9" s="976">
        <v>30</v>
      </c>
      <c r="CS9" s="977"/>
      <c r="CT9" s="977"/>
      <c r="CU9" s="977"/>
      <c r="CV9" s="978"/>
      <c r="CW9" s="976">
        <v>34</v>
      </c>
      <c r="CX9" s="977"/>
      <c r="CY9" s="977"/>
      <c r="CZ9" s="977"/>
      <c r="DA9" s="978"/>
      <c r="DB9" s="976" t="s">
        <v>485</v>
      </c>
      <c r="DC9" s="977"/>
      <c r="DD9" s="977"/>
      <c r="DE9" s="977"/>
      <c r="DF9" s="978"/>
      <c r="DG9" s="976" t="s">
        <v>485</v>
      </c>
      <c r="DH9" s="977"/>
      <c r="DI9" s="977"/>
      <c r="DJ9" s="977"/>
      <c r="DK9" s="978"/>
      <c r="DL9" s="976" t="s">
        <v>485</v>
      </c>
      <c r="DM9" s="977"/>
      <c r="DN9" s="977"/>
      <c r="DO9" s="977"/>
      <c r="DP9" s="978"/>
      <c r="DQ9" s="976" t="s">
        <v>485</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71696</v>
      </c>
      <c r="R23" s="1048"/>
      <c r="S23" s="1048"/>
      <c r="T23" s="1048"/>
      <c r="U23" s="1048"/>
      <c r="V23" s="1048">
        <v>68776</v>
      </c>
      <c r="W23" s="1048"/>
      <c r="X23" s="1048"/>
      <c r="Y23" s="1048"/>
      <c r="Z23" s="1048"/>
      <c r="AA23" s="1048">
        <v>2920</v>
      </c>
      <c r="AB23" s="1048"/>
      <c r="AC23" s="1048"/>
      <c r="AD23" s="1048"/>
      <c r="AE23" s="1055"/>
      <c r="AF23" s="1056">
        <v>2480</v>
      </c>
      <c r="AG23" s="1048"/>
      <c r="AH23" s="1048"/>
      <c r="AI23" s="1048"/>
      <c r="AJ23" s="1057"/>
      <c r="AK23" s="1058"/>
      <c r="AL23" s="1059"/>
      <c r="AM23" s="1059"/>
      <c r="AN23" s="1059"/>
      <c r="AO23" s="1059"/>
      <c r="AP23" s="1048">
        <v>37716</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16289</v>
      </c>
      <c r="R28" s="1038"/>
      <c r="S28" s="1038"/>
      <c r="T28" s="1038"/>
      <c r="U28" s="1038"/>
      <c r="V28" s="1038">
        <v>15970</v>
      </c>
      <c r="W28" s="1038"/>
      <c r="X28" s="1038"/>
      <c r="Y28" s="1038"/>
      <c r="Z28" s="1038"/>
      <c r="AA28" s="1038">
        <v>320</v>
      </c>
      <c r="AB28" s="1038"/>
      <c r="AC28" s="1038"/>
      <c r="AD28" s="1038"/>
      <c r="AE28" s="1039"/>
      <c r="AF28" s="1040">
        <v>320</v>
      </c>
      <c r="AG28" s="1038"/>
      <c r="AH28" s="1038"/>
      <c r="AI28" s="1038"/>
      <c r="AJ28" s="1041"/>
      <c r="AK28" s="1029">
        <v>2523</v>
      </c>
      <c r="AL28" s="1030"/>
      <c r="AM28" s="1030"/>
      <c r="AN28" s="1030"/>
      <c r="AO28" s="1030"/>
      <c r="AP28" s="1030" t="s">
        <v>485</v>
      </c>
      <c r="AQ28" s="1030"/>
      <c r="AR28" s="1030"/>
      <c r="AS28" s="1030"/>
      <c r="AT28" s="1030"/>
      <c r="AU28" s="1030" t="s">
        <v>485</v>
      </c>
      <c r="AV28" s="1030"/>
      <c r="AW28" s="1030"/>
      <c r="AX28" s="1030"/>
      <c r="AY28" s="1030"/>
      <c r="AZ28" s="1031" t="s">
        <v>485</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15291</v>
      </c>
      <c r="R29" s="1026"/>
      <c r="S29" s="1026"/>
      <c r="T29" s="1026"/>
      <c r="U29" s="1026"/>
      <c r="V29" s="1026">
        <v>14110</v>
      </c>
      <c r="W29" s="1026"/>
      <c r="X29" s="1026"/>
      <c r="Y29" s="1026"/>
      <c r="Z29" s="1026"/>
      <c r="AA29" s="1026">
        <v>1181</v>
      </c>
      <c r="AB29" s="1026"/>
      <c r="AC29" s="1026"/>
      <c r="AD29" s="1026"/>
      <c r="AE29" s="1027"/>
      <c r="AF29" s="1022">
        <v>1181</v>
      </c>
      <c r="AG29" s="1023"/>
      <c r="AH29" s="1023"/>
      <c r="AI29" s="1023"/>
      <c r="AJ29" s="1024"/>
      <c r="AK29" s="967">
        <v>2822</v>
      </c>
      <c r="AL29" s="958"/>
      <c r="AM29" s="958"/>
      <c r="AN29" s="958"/>
      <c r="AO29" s="958"/>
      <c r="AP29" s="958" t="s">
        <v>485</v>
      </c>
      <c r="AQ29" s="958"/>
      <c r="AR29" s="958"/>
      <c r="AS29" s="958"/>
      <c r="AT29" s="958"/>
      <c r="AU29" s="958" t="s">
        <v>485</v>
      </c>
      <c r="AV29" s="958"/>
      <c r="AW29" s="958"/>
      <c r="AX29" s="958"/>
      <c r="AY29" s="958"/>
      <c r="AZ29" s="1028" t="s">
        <v>485</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4313</v>
      </c>
      <c r="R30" s="1026"/>
      <c r="S30" s="1026"/>
      <c r="T30" s="1026"/>
      <c r="U30" s="1026"/>
      <c r="V30" s="1026">
        <v>4278</v>
      </c>
      <c r="W30" s="1026"/>
      <c r="X30" s="1026"/>
      <c r="Y30" s="1026"/>
      <c r="Z30" s="1026"/>
      <c r="AA30" s="1026">
        <v>35</v>
      </c>
      <c r="AB30" s="1026"/>
      <c r="AC30" s="1026"/>
      <c r="AD30" s="1026"/>
      <c r="AE30" s="1027"/>
      <c r="AF30" s="1022">
        <v>35</v>
      </c>
      <c r="AG30" s="1023"/>
      <c r="AH30" s="1023"/>
      <c r="AI30" s="1023"/>
      <c r="AJ30" s="1024"/>
      <c r="AK30" s="967">
        <v>2166</v>
      </c>
      <c r="AL30" s="958"/>
      <c r="AM30" s="958"/>
      <c r="AN30" s="958"/>
      <c r="AO30" s="958"/>
      <c r="AP30" s="958" t="s">
        <v>485</v>
      </c>
      <c r="AQ30" s="958"/>
      <c r="AR30" s="958"/>
      <c r="AS30" s="958"/>
      <c r="AT30" s="958"/>
      <c r="AU30" s="958" t="s">
        <v>485</v>
      </c>
      <c r="AV30" s="958"/>
      <c r="AW30" s="958"/>
      <c r="AX30" s="958"/>
      <c r="AY30" s="958"/>
      <c r="AZ30" s="958" t="s">
        <v>485</v>
      </c>
      <c r="BA30" s="958"/>
      <c r="BB30" s="958"/>
      <c r="BC30" s="958"/>
      <c r="BD30" s="95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2704</v>
      </c>
      <c r="R31" s="1026"/>
      <c r="S31" s="1026"/>
      <c r="T31" s="1026"/>
      <c r="U31" s="1026"/>
      <c r="V31" s="1026">
        <v>2460</v>
      </c>
      <c r="W31" s="1026"/>
      <c r="X31" s="1026"/>
      <c r="Y31" s="1026"/>
      <c r="Z31" s="1026"/>
      <c r="AA31" s="1026">
        <v>244</v>
      </c>
      <c r="AB31" s="1026"/>
      <c r="AC31" s="1026"/>
      <c r="AD31" s="1026"/>
      <c r="AE31" s="1027"/>
      <c r="AF31" s="1022">
        <v>716</v>
      </c>
      <c r="AG31" s="1023"/>
      <c r="AH31" s="1023"/>
      <c r="AI31" s="1023"/>
      <c r="AJ31" s="1024"/>
      <c r="AK31" s="967">
        <v>379</v>
      </c>
      <c r="AL31" s="958"/>
      <c r="AM31" s="958"/>
      <c r="AN31" s="958"/>
      <c r="AO31" s="958"/>
      <c r="AP31" s="958">
        <v>8698</v>
      </c>
      <c r="AQ31" s="958"/>
      <c r="AR31" s="958"/>
      <c r="AS31" s="958"/>
      <c r="AT31" s="958"/>
      <c r="AU31" s="958">
        <v>5654</v>
      </c>
      <c r="AV31" s="958"/>
      <c r="AW31" s="958"/>
      <c r="AX31" s="958"/>
      <c r="AY31" s="958"/>
      <c r="AZ31" s="958" t="s">
        <v>485</v>
      </c>
      <c r="BA31" s="958"/>
      <c r="BB31" s="958"/>
      <c r="BC31" s="958"/>
      <c r="BD31" s="95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2252</v>
      </c>
      <c r="AG63" s="946"/>
      <c r="AH63" s="946"/>
      <c r="AI63" s="946"/>
      <c r="AJ63" s="1009"/>
      <c r="AK63" s="1010"/>
      <c r="AL63" s="950"/>
      <c r="AM63" s="950"/>
      <c r="AN63" s="950"/>
      <c r="AO63" s="950"/>
      <c r="AP63" s="946">
        <v>8698</v>
      </c>
      <c r="AQ63" s="946"/>
      <c r="AR63" s="946"/>
      <c r="AS63" s="946"/>
      <c r="AT63" s="946"/>
      <c r="AU63" s="946">
        <v>5654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549</v>
      </c>
      <c r="C68" s="973"/>
      <c r="D68" s="973"/>
      <c r="E68" s="973"/>
      <c r="F68" s="973"/>
      <c r="G68" s="973"/>
      <c r="H68" s="973"/>
      <c r="I68" s="973"/>
      <c r="J68" s="973"/>
      <c r="K68" s="973"/>
      <c r="L68" s="973"/>
      <c r="M68" s="973"/>
      <c r="N68" s="973"/>
      <c r="O68" s="973"/>
      <c r="P68" s="974"/>
      <c r="Q68" s="975">
        <v>9022</v>
      </c>
      <c r="R68" s="969"/>
      <c r="S68" s="969"/>
      <c r="T68" s="969"/>
      <c r="U68" s="969"/>
      <c r="V68" s="969">
        <v>8620</v>
      </c>
      <c r="W68" s="969"/>
      <c r="X68" s="969"/>
      <c r="Y68" s="969"/>
      <c r="Z68" s="969"/>
      <c r="AA68" s="969">
        <v>402</v>
      </c>
      <c r="AB68" s="969"/>
      <c r="AC68" s="969"/>
      <c r="AD68" s="969"/>
      <c r="AE68" s="969"/>
      <c r="AF68" s="969">
        <v>402</v>
      </c>
      <c r="AG68" s="969"/>
      <c r="AH68" s="969"/>
      <c r="AI68" s="969"/>
      <c r="AJ68" s="969"/>
      <c r="AK68" s="969" t="s">
        <v>485</v>
      </c>
      <c r="AL68" s="969"/>
      <c r="AM68" s="969"/>
      <c r="AN68" s="969"/>
      <c r="AO68" s="969"/>
      <c r="AP68" s="969">
        <v>158</v>
      </c>
      <c r="AQ68" s="969"/>
      <c r="AR68" s="969"/>
      <c r="AS68" s="969"/>
      <c r="AT68" s="969"/>
      <c r="AU68" s="969">
        <v>6</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550</v>
      </c>
      <c r="C69" s="962"/>
      <c r="D69" s="962"/>
      <c r="E69" s="962"/>
      <c r="F69" s="962"/>
      <c r="G69" s="962"/>
      <c r="H69" s="962"/>
      <c r="I69" s="962"/>
      <c r="J69" s="962"/>
      <c r="K69" s="962"/>
      <c r="L69" s="962"/>
      <c r="M69" s="962"/>
      <c r="N69" s="962"/>
      <c r="O69" s="962"/>
      <c r="P69" s="963"/>
      <c r="Q69" s="964">
        <v>992</v>
      </c>
      <c r="R69" s="958"/>
      <c r="S69" s="958"/>
      <c r="T69" s="958"/>
      <c r="U69" s="958"/>
      <c r="V69" s="958">
        <v>963</v>
      </c>
      <c r="W69" s="958"/>
      <c r="X69" s="958"/>
      <c r="Y69" s="958"/>
      <c r="Z69" s="958"/>
      <c r="AA69" s="958">
        <v>29</v>
      </c>
      <c r="AB69" s="958"/>
      <c r="AC69" s="958"/>
      <c r="AD69" s="958"/>
      <c r="AE69" s="958"/>
      <c r="AF69" s="958">
        <v>29</v>
      </c>
      <c r="AG69" s="958"/>
      <c r="AH69" s="958"/>
      <c r="AI69" s="958"/>
      <c r="AJ69" s="958"/>
      <c r="AK69" s="958">
        <v>50</v>
      </c>
      <c r="AL69" s="958"/>
      <c r="AM69" s="958"/>
      <c r="AN69" s="958"/>
      <c r="AO69" s="958"/>
      <c r="AP69" s="958" t="s">
        <v>485</v>
      </c>
      <c r="AQ69" s="958"/>
      <c r="AR69" s="958"/>
      <c r="AS69" s="958"/>
      <c r="AT69" s="958"/>
      <c r="AU69" s="958" t="s">
        <v>485</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551</v>
      </c>
      <c r="C70" s="962"/>
      <c r="D70" s="962"/>
      <c r="E70" s="962"/>
      <c r="F70" s="962"/>
      <c r="G70" s="962"/>
      <c r="H70" s="962"/>
      <c r="I70" s="962"/>
      <c r="J70" s="962"/>
      <c r="K70" s="962"/>
      <c r="L70" s="962"/>
      <c r="M70" s="962"/>
      <c r="N70" s="962"/>
      <c r="O70" s="962"/>
      <c r="P70" s="963"/>
      <c r="Q70" s="964">
        <v>249</v>
      </c>
      <c r="R70" s="958"/>
      <c r="S70" s="958"/>
      <c r="T70" s="958"/>
      <c r="U70" s="958"/>
      <c r="V70" s="958">
        <v>194</v>
      </c>
      <c r="W70" s="958"/>
      <c r="X70" s="958"/>
      <c r="Y70" s="958"/>
      <c r="Z70" s="958"/>
      <c r="AA70" s="958">
        <v>55</v>
      </c>
      <c r="AB70" s="958"/>
      <c r="AC70" s="958"/>
      <c r="AD70" s="958"/>
      <c r="AE70" s="958"/>
      <c r="AF70" s="958">
        <v>55</v>
      </c>
      <c r="AG70" s="958"/>
      <c r="AH70" s="958"/>
      <c r="AI70" s="958"/>
      <c r="AJ70" s="958"/>
      <c r="AK70" s="958">
        <v>17</v>
      </c>
      <c r="AL70" s="958"/>
      <c r="AM70" s="958"/>
      <c r="AN70" s="958"/>
      <c r="AO70" s="958"/>
      <c r="AP70" s="958" t="s">
        <v>485</v>
      </c>
      <c r="AQ70" s="958"/>
      <c r="AR70" s="958"/>
      <c r="AS70" s="958"/>
      <c r="AT70" s="958"/>
      <c r="AU70" s="958" t="s">
        <v>485</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552</v>
      </c>
      <c r="C71" s="962"/>
      <c r="D71" s="962"/>
      <c r="E71" s="962"/>
      <c r="F71" s="962"/>
      <c r="G71" s="962"/>
      <c r="H71" s="962"/>
      <c r="I71" s="962"/>
      <c r="J71" s="962"/>
      <c r="K71" s="962"/>
      <c r="L71" s="962"/>
      <c r="M71" s="962"/>
      <c r="N71" s="962"/>
      <c r="O71" s="962"/>
      <c r="P71" s="963"/>
      <c r="Q71" s="964">
        <v>470</v>
      </c>
      <c r="R71" s="958"/>
      <c r="S71" s="958"/>
      <c r="T71" s="958"/>
      <c r="U71" s="958"/>
      <c r="V71" s="958">
        <v>456</v>
      </c>
      <c r="W71" s="958"/>
      <c r="X71" s="958"/>
      <c r="Y71" s="958"/>
      <c r="Z71" s="958"/>
      <c r="AA71" s="958">
        <v>14</v>
      </c>
      <c r="AB71" s="958"/>
      <c r="AC71" s="958"/>
      <c r="AD71" s="958"/>
      <c r="AE71" s="958"/>
      <c r="AF71" s="958">
        <v>14</v>
      </c>
      <c r="AG71" s="958"/>
      <c r="AH71" s="958"/>
      <c r="AI71" s="958"/>
      <c r="AJ71" s="958"/>
      <c r="AK71" s="958">
        <v>27</v>
      </c>
      <c r="AL71" s="958"/>
      <c r="AM71" s="958"/>
      <c r="AN71" s="958"/>
      <c r="AO71" s="958"/>
      <c r="AP71" s="958">
        <v>306</v>
      </c>
      <c r="AQ71" s="958"/>
      <c r="AR71" s="958"/>
      <c r="AS71" s="958"/>
      <c r="AT71" s="958"/>
      <c r="AU71" s="958">
        <v>56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553</v>
      </c>
      <c r="C72" s="962"/>
      <c r="D72" s="962"/>
      <c r="E72" s="962"/>
      <c r="F72" s="962"/>
      <c r="G72" s="962"/>
      <c r="H72" s="962"/>
      <c r="I72" s="962"/>
      <c r="J72" s="962"/>
      <c r="K72" s="962"/>
      <c r="L72" s="962"/>
      <c r="M72" s="962"/>
      <c r="N72" s="962"/>
      <c r="O72" s="962"/>
      <c r="P72" s="963"/>
      <c r="Q72" s="964">
        <v>32420</v>
      </c>
      <c r="R72" s="958"/>
      <c r="S72" s="958"/>
      <c r="T72" s="958"/>
      <c r="U72" s="958"/>
      <c r="V72" s="958">
        <v>32253</v>
      </c>
      <c r="W72" s="958"/>
      <c r="X72" s="958"/>
      <c r="Y72" s="958"/>
      <c r="Z72" s="958"/>
      <c r="AA72" s="958">
        <v>168</v>
      </c>
      <c r="AB72" s="958"/>
      <c r="AC72" s="958"/>
      <c r="AD72" s="958"/>
      <c r="AE72" s="958"/>
      <c r="AF72" s="958">
        <v>168</v>
      </c>
      <c r="AG72" s="958"/>
      <c r="AH72" s="958"/>
      <c r="AI72" s="958"/>
      <c r="AJ72" s="958"/>
      <c r="AK72" s="958">
        <v>385</v>
      </c>
      <c r="AL72" s="958"/>
      <c r="AM72" s="958"/>
      <c r="AN72" s="958"/>
      <c r="AO72" s="958"/>
      <c r="AP72" s="958" t="s">
        <v>485</v>
      </c>
      <c r="AQ72" s="958"/>
      <c r="AR72" s="958"/>
      <c r="AS72" s="958"/>
      <c r="AT72" s="958"/>
      <c r="AU72" s="958" t="s">
        <v>485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554</v>
      </c>
      <c r="C73" s="962"/>
      <c r="D73" s="962"/>
      <c r="E73" s="962"/>
      <c r="F73" s="962"/>
      <c r="G73" s="962"/>
      <c r="H73" s="962"/>
      <c r="I73" s="962"/>
      <c r="J73" s="962"/>
      <c r="K73" s="962"/>
      <c r="L73" s="962"/>
      <c r="M73" s="962"/>
      <c r="N73" s="962"/>
      <c r="O73" s="962"/>
      <c r="P73" s="963"/>
      <c r="Q73" s="964">
        <v>10518</v>
      </c>
      <c r="R73" s="958"/>
      <c r="S73" s="958"/>
      <c r="T73" s="958"/>
      <c r="U73" s="958"/>
      <c r="V73" s="958">
        <v>10392</v>
      </c>
      <c r="W73" s="958"/>
      <c r="X73" s="958"/>
      <c r="Y73" s="958"/>
      <c r="Z73" s="958"/>
      <c r="AA73" s="958">
        <v>126</v>
      </c>
      <c r="AB73" s="958"/>
      <c r="AC73" s="958"/>
      <c r="AD73" s="958"/>
      <c r="AE73" s="958"/>
      <c r="AF73" s="958">
        <v>2457</v>
      </c>
      <c r="AG73" s="958"/>
      <c r="AH73" s="958"/>
      <c r="AI73" s="958"/>
      <c r="AJ73" s="958"/>
      <c r="AK73" s="958" t="s">
        <v>485</v>
      </c>
      <c r="AL73" s="958"/>
      <c r="AM73" s="958"/>
      <c r="AN73" s="958"/>
      <c r="AO73" s="958"/>
      <c r="AP73" s="958" t="s">
        <v>485</v>
      </c>
      <c r="AQ73" s="958"/>
      <c r="AR73" s="958"/>
      <c r="AS73" s="958"/>
      <c r="AT73" s="958"/>
      <c r="AU73" s="958" t="s">
        <v>485</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555</v>
      </c>
      <c r="C74" s="962"/>
      <c r="D74" s="962"/>
      <c r="E74" s="962"/>
      <c r="F74" s="962"/>
      <c r="G74" s="962"/>
      <c r="H74" s="962"/>
      <c r="I74" s="962"/>
      <c r="J74" s="962"/>
      <c r="K74" s="962"/>
      <c r="L74" s="962"/>
      <c r="M74" s="962"/>
      <c r="N74" s="962"/>
      <c r="O74" s="962"/>
      <c r="P74" s="963"/>
      <c r="Q74" s="964">
        <v>21044</v>
      </c>
      <c r="R74" s="958"/>
      <c r="S74" s="958"/>
      <c r="T74" s="958"/>
      <c r="U74" s="958"/>
      <c r="V74" s="958">
        <v>21292</v>
      </c>
      <c r="W74" s="958"/>
      <c r="X74" s="958"/>
      <c r="Y74" s="958"/>
      <c r="Z74" s="958"/>
      <c r="AA74" s="958">
        <v>-248</v>
      </c>
      <c r="AB74" s="958"/>
      <c r="AC74" s="958"/>
      <c r="AD74" s="958"/>
      <c r="AE74" s="958"/>
      <c r="AF74" s="958">
        <v>10300</v>
      </c>
      <c r="AG74" s="958"/>
      <c r="AH74" s="958"/>
      <c r="AI74" s="958"/>
      <c r="AJ74" s="958"/>
      <c r="AK74" s="958">
        <v>1533</v>
      </c>
      <c r="AL74" s="958"/>
      <c r="AM74" s="958"/>
      <c r="AN74" s="958"/>
      <c r="AO74" s="958"/>
      <c r="AP74" s="958">
        <v>5975</v>
      </c>
      <c r="AQ74" s="958"/>
      <c r="AR74" s="958"/>
      <c r="AS74" s="958"/>
      <c r="AT74" s="958"/>
      <c r="AU74" s="958">
        <v>143</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556</v>
      </c>
      <c r="C75" s="962"/>
      <c r="D75" s="962"/>
      <c r="E75" s="962"/>
      <c r="F75" s="962"/>
      <c r="G75" s="962"/>
      <c r="H75" s="962"/>
      <c r="I75" s="962"/>
      <c r="J75" s="962"/>
      <c r="K75" s="962"/>
      <c r="L75" s="962"/>
      <c r="M75" s="962"/>
      <c r="N75" s="962"/>
      <c r="O75" s="962"/>
      <c r="P75" s="963"/>
      <c r="Q75" s="965">
        <v>9878</v>
      </c>
      <c r="R75" s="966">
        <v>6933</v>
      </c>
      <c r="S75" s="966">
        <v>6933</v>
      </c>
      <c r="T75" s="966">
        <v>6933</v>
      </c>
      <c r="U75" s="967">
        <v>6933</v>
      </c>
      <c r="V75" s="968">
        <v>9787</v>
      </c>
      <c r="W75" s="966">
        <v>6850</v>
      </c>
      <c r="X75" s="966">
        <v>6850</v>
      </c>
      <c r="Y75" s="966">
        <v>6850</v>
      </c>
      <c r="Z75" s="967">
        <v>6850</v>
      </c>
      <c r="AA75" s="968">
        <v>92</v>
      </c>
      <c r="AB75" s="966">
        <v>82</v>
      </c>
      <c r="AC75" s="966">
        <v>82</v>
      </c>
      <c r="AD75" s="966">
        <v>82</v>
      </c>
      <c r="AE75" s="967">
        <v>82</v>
      </c>
      <c r="AF75" s="968">
        <v>92</v>
      </c>
      <c r="AG75" s="966">
        <v>82</v>
      </c>
      <c r="AH75" s="966">
        <v>82</v>
      </c>
      <c r="AI75" s="966">
        <v>82</v>
      </c>
      <c r="AJ75" s="967">
        <v>82</v>
      </c>
      <c r="AK75" s="968">
        <v>5083</v>
      </c>
      <c r="AL75" s="966">
        <v>2485</v>
      </c>
      <c r="AM75" s="966">
        <v>2485</v>
      </c>
      <c r="AN75" s="966">
        <v>2485</v>
      </c>
      <c r="AO75" s="967">
        <v>2485</v>
      </c>
      <c r="AP75" s="958" t="s">
        <v>485</v>
      </c>
      <c r="AQ75" s="958"/>
      <c r="AR75" s="958"/>
      <c r="AS75" s="958"/>
      <c r="AT75" s="958"/>
      <c r="AU75" s="968" t="s">
        <v>485</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557</v>
      </c>
      <c r="C76" s="962"/>
      <c r="D76" s="962"/>
      <c r="E76" s="962"/>
      <c r="F76" s="962"/>
      <c r="G76" s="962"/>
      <c r="H76" s="962"/>
      <c r="I76" s="962"/>
      <c r="J76" s="962"/>
      <c r="K76" s="962"/>
      <c r="L76" s="962"/>
      <c r="M76" s="962"/>
      <c r="N76" s="962"/>
      <c r="O76" s="962"/>
      <c r="P76" s="963"/>
      <c r="Q76" s="965">
        <v>1600855</v>
      </c>
      <c r="R76" s="966">
        <v>1385861</v>
      </c>
      <c r="S76" s="966">
        <v>1385861</v>
      </c>
      <c r="T76" s="966">
        <v>1385861</v>
      </c>
      <c r="U76" s="967">
        <v>1385861</v>
      </c>
      <c r="V76" s="968">
        <v>1567252</v>
      </c>
      <c r="W76" s="966">
        <v>1346246</v>
      </c>
      <c r="X76" s="966">
        <v>1346246</v>
      </c>
      <c r="Y76" s="966">
        <v>1346246</v>
      </c>
      <c r="Z76" s="967">
        <v>1346246</v>
      </c>
      <c r="AA76" s="968">
        <v>33603</v>
      </c>
      <c r="AB76" s="966">
        <v>39615</v>
      </c>
      <c r="AC76" s="966">
        <v>39615</v>
      </c>
      <c r="AD76" s="966">
        <v>39615</v>
      </c>
      <c r="AE76" s="967">
        <v>39615</v>
      </c>
      <c r="AF76" s="968">
        <v>33603</v>
      </c>
      <c r="AG76" s="966">
        <v>39615</v>
      </c>
      <c r="AH76" s="966">
        <v>39615</v>
      </c>
      <c r="AI76" s="966">
        <v>39615</v>
      </c>
      <c r="AJ76" s="967">
        <v>39615</v>
      </c>
      <c r="AK76" s="968">
        <v>22693</v>
      </c>
      <c r="AL76" s="966"/>
      <c r="AM76" s="966"/>
      <c r="AN76" s="966"/>
      <c r="AO76" s="967"/>
      <c r="AP76" s="958" t="s">
        <v>485</v>
      </c>
      <c r="AQ76" s="958"/>
      <c r="AR76" s="958"/>
      <c r="AS76" s="958"/>
      <c r="AT76" s="958"/>
      <c r="AU76" s="968" t="s">
        <v>485</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47120</v>
      </c>
      <c r="AG88" s="946"/>
      <c r="AH88" s="946"/>
      <c r="AI88" s="946"/>
      <c r="AJ88" s="946"/>
      <c r="AK88" s="950"/>
      <c r="AL88" s="950"/>
      <c r="AM88" s="950"/>
      <c r="AN88" s="950"/>
      <c r="AO88" s="950"/>
      <c r="AP88" s="946">
        <v>6439</v>
      </c>
      <c r="AQ88" s="946"/>
      <c r="AR88" s="946"/>
      <c r="AS88" s="946"/>
      <c r="AT88" s="946"/>
      <c r="AU88" s="946">
        <v>205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535</v>
      </c>
      <c r="CS102" s="940"/>
      <c r="CT102" s="940"/>
      <c r="CU102" s="940"/>
      <c r="CV102" s="941"/>
      <c r="CW102" s="939">
        <v>79</v>
      </c>
      <c r="CX102" s="940"/>
      <c r="CY102" s="940"/>
      <c r="CZ102" s="940"/>
      <c r="DA102" s="941"/>
      <c r="DB102" s="939" t="s">
        <v>485</v>
      </c>
      <c r="DC102" s="940"/>
      <c r="DD102" s="940"/>
      <c r="DE102" s="940"/>
      <c r="DF102" s="941"/>
      <c r="DG102" s="939">
        <v>2970</v>
      </c>
      <c r="DH102" s="940"/>
      <c r="DI102" s="940"/>
      <c r="DJ102" s="940"/>
      <c r="DK102" s="941"/>
      <c r="DL102" s="939" t="s">
        <v>485</v>
      </c>
      <c r="DM102" s="940"/>
      <c r="DN102" s="940"/>
      <c r="DO102" s="940"/>
      <c r="DP102" s="941"/>
      <c r="DQ102" s="939" t="s">
        <v>485</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15">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3988080</v>
      </c>
      <c r="AB110" s="876"/>
      <c r="AC110" s="876"/>
      <c r="AD110" s="876"/>
      <c r="AE110" s="877"/>
      <c r="AF110" s="878">
        <v>3785782</v>
      </c>
      <c r="AG110" s="876"/>
      <c r="AH110" s="876"/>
      <c r="AI110" s="876"/>
      <c r="AJ110" s="877"/>
      <c r="AK110" s="878">
        <v>3708829</v>
      </c>
      <c r="AL110" s="876"/>
      <c r="AM110" s="876"/>
      <c r="AN110" s="876"/>
      <c r="AO110" s="877"/>
      <c r="AP110" s="879">
        <v>13.1</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39940806</v>
      </c>
      <c r="BR110" s="829"/>
      <c r="BS110" s="829"/>
      <c r="BT110" s="829"/>
      <c r="BU110" s="829"/>
      <c r="BV110" s="829">
        <v>39151047</v>
      </c>
      <c r="BW110" s="829"/>
      <c r="BX110" s="829"/>
      <c r="BY110" s="829"/>
      <c r="BZ110" s="829"/>
      <c r="CA110" s="829">
        <v>37715596</v>
      </c>
      <c r="CB110" s="829"/>
      <c r="CC110" s="829"/>
      <c r="CD110" s="829"/>
      <c r="CE110" s="829"/>
      <c r="CF110" s="853">
        <v>133.4</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v>2581500</v>
      </c>
      <c r="BR111" s="804"/>
      <c r="BS111" s="804"/>
      <c r="BT111" s="804"/>
      <c r="BU111" s="804"/>
      <c r="BV111" s="804">
        <v>1667912</v>
      </c>
      <c r="BW111" s="804"/>
      <c r="BX111" s="804"/>
      <c r="BY111" s="804"/>
      <c r="BZ111" s="804"/>
      <c r="CA111" s="804">
        <v>2970426</v>
      </c>
      <c r="CB111" s="804"/>
      <c r="CC111" s="804"/>
      <c r="CD111" s="804"/>
      <c r="CE111" s="804"/>
      <c r="CF111" s="862">
        <v>10.5</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7141653</v>
      </c>
      <c r="BR112" s="804"/>
      <c r="BS112" s="804"/>
      <c r="BT112" s="804"/>
      <c r="BU112" s="804"/>
      <c r="BV112" s="804">
        <v>6256069</v>
      </c>
      <c r="BW112" s="804"/>
      <c r="BX112" s="804"/>
      <c r="BY112" s="804"/>
      <c r="BZ112" s="804"/>
      <c r="CA112" s="804">
        <v>5653835</v>
      </c>
      <c r="CB112" s="804"/>
      <c r="CC112" s="804"/>
      <c r="CD112" s="804"/>
      <c r="CE112" s="804"/>
      <c r="CF112" s="862">
        <v>20</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1300069</v>
      </c>
      <c r="AB113" s="906"/>
      <c r="AC113" s="906"/>
      <c r="AD113" s="906"/>
      <c r="AE113" s="907"/>
      <c r="AF113" s="908">
        <v>1179455</v>
      </c>
      <c r="AG113" s="906"/>
      <c r="AH113" s="906"/>
      <c r="AI113" s="906"/>
      <c r="AJ113" s="907"/>
      <c r="AK113" s="908">
        <v>939069</v>
      </c>
      <c r="AL113" s="906"/>
      <c r="AM113" s="906"/>
      <c r="AN113" s="906"/>
      <c r="AO113" s="907"/>
      <c r="AP113" s="909">
        <v>3.3</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250220</v>
      </c>
      <c r="BR113" s="804"/>
      <c r="BS113" s="804"/>
      <c r="BT113" s="804"/>
      <c r="BU113" s="804"/>
      <c r="BV113" s="804">
        <v>230804</v>
      </c>
      <c r="BW113" s="804"/>
      <c r="BX113" s="804"/>
      <c r="BY113" s="804"/>
      <c r="BZ113" s="804"/>
      <c r="CA113" s="804">
        <v>205307</v>
      </c>
      <c r="CB113" s="804"/>
      <c r="CC113" s="804"/>
      <c r="CD113" s="804"/>
      <c r="CE113" s="804"/>
      <c r="CF113" s="862">
        <v>0.7</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21408</v>
      </c>
      <c r="AB114" s="767"/>
      <c r="AC114" s="767"/>
      <c r="AD114" s="767"/>
      <c r="AE114" s="768"/>
      <c r="AF114" s="769">
        <v>20550</v>
      </c>
      <c r="AG114" s="767"/>
      <c r="AH114" s="767"/>
      <c r="AI114" s="767"/>
      <c r="AJ114" s="768"/>
      <c r="AK114" s="769">
        <v>20995</v>
      </c>
      <c r="AL114" s="767"/>
      <c r="AM114" s="767"/>
      <c r="AN114" s="767"/>
      <c r="AO114" s="768"/>
      <c r="AP114" s="811">
        <v>0.1</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6388266</v>
      </c>
      <c r="BR114" s="804"/>
      <c r="BS114" s="804"/>
      <c r="BT114" s="804"/>
      <c r="BU114" s="804"/>
      <c r="BV114" s="804">
        <v>6259722</v>
      </c>
      <c r="BW114" s="804"/>
      <c r="BX114" s="804"/>
      <c r="BY114" s="804"/>
      <c r="BZ114" s="804"/>
      <c r="CA114" s="804">
        <v>6545678</v>
      </c>
      <c r="CB114" s="804"/>
      <c r="CC114" s="804"/>
      <c r="CD114" s="804"/>
      <c r="CE114" s="804"/>
      <c r="CF114" s="862">
        <v>23.1</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399147</v>
      </c>
      <c r="AB115" s="906"/>
      <c r="AC115" s="906"/>
      <c r="AD115" s="906"/>
      <c r="AE115" s="907"/>
      <c r="AF115" s="908">
        <v>407676</v>
      </c>
      <c r="AG115" s="906"/>
      <c r="AH115" s="906"/>
      <c r="AI115" s="906"/>
      <c r="AJ115" s="907"/>
      <c r="AK115" s="908">
        <v>3645</v>
      </c>
      <c r="AL115" s="906"/>
      <c r="AM115" s="906"/>
      <c r="AN115" s="906"/>
      <c r="AO115" s="907"/>
      <c r="AP115" s="909">
        <v>0</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v>192909</v>
      </c>
      <c r="BW115" s="804"/>
      <c r="BX115" s="804"/>
      <c r="BY115" s="804"/>
      <c r="BZ115" s="804"/>
      <c r="CA115" s="804" t="s">
        <v>122</v>
      </c>
      <c r="CB115" s="804"/>
      <c r="CC115" s="804"/>
      <c r="CD115" s="804"/>
      <c r="CE115" s="804"/>
      <c r="CF115" s="862" t="s">
        <v>122</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2581500</v>
      </c>
      <c r="DH115" s="767"/>
      <c r="DI115" s="767"/>
      <c r="DJ115" s="767"/>
      <c r="DK115" s="768"/>
      <c r="DL115" s="769">
        <v>1667912</v>
      </c>
      <c r="DM115" s="767"/>
      <c r="DN115" s="767"/>
      <c r="DO115" s="767"/>
      <c r="DP115" s="768"/>
      <c r="DQ115" s="769">
        <v>2970426</v>
      </c>
      <c r="DR115" s="767"/>
      <c r="DS115" s="767"/>
      <c r="DT115" s="767"/>
      <c r="DU115" s="768"/>
      <c r="DV115" s="811">
        <v>10.5</v>
      </c>
      <c r="DW115" s="812"/>
      <c r="DX115" s="812"/>
      <c r="DY115" s="812"/>
      <c r="DZ115" s="813"/>
    </row>
    <row r="116" spans="1:130" s="224" customFormat="1" ht="26.25" customHeight="1" x14ac:dyDescent="0.15">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226</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5708930</v>
      </c>
      <c r="AB117" s="890"/>
      <c r="AC117" s="890"/>
      <c r="AD117" s="890"/>
      <c r="AE117" s="891"/>
      <c r="AF117" s="892">
        <v>5393463</v>
      </c>
      <c r="AG117" s="890"/>
      <c r="AH117" s="890"/>
      <c r="AI117" s="890"/>
      <c r="AJ117" s="891"/>
      <c r="AK117" s="892">
        <v>4672538</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56302445</v>
      </c>
      <c r="BR119" s="832"/>
      <c r="BS119" s="832"/>
      <c r="BT119" s="832"/>
      <c r="BU119" s="832"/>
      <c r="BV119" s="832">
        <v>53758463</v>
      </c>
      <c r="BW119" s="832"/>
      <c r="BX119" s="832"/>
      <c r="BY119" s="832"/>
      <c r="BZ119" s="832"/>
      <c r="CA119" s="832">
        <v>53090842</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12407849</v>
      </c>
      <c r="BR120" s="829"/>
      <c r="BS120" s="829"/>
      <c r="BT120" s="829"/>
      <c r="BU120" s="829"/>
      <c r="BV120" s="829">
        <v>13503378</v>
      </c>
      <c r="BW120" s="829"/>
      <c r="BX120" s="829"/>
      <c r="BY120" s="829"/>
      <c r="BZ120" s="829"/>
      <c r="CA120" s="829">
        <v>12517688</v>
      </c>
      <c r="CB120" s="829"/>
      <c r="CC120" s="829"/>
      <c r="CD120" s="829"/>
      <c r="CE120" s="829"/>
      <c r="CF120" s="853">
        <v>44.3</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7141653</v>
      </c>
      <c r="DH120" s="829"/>
      <c r="DI120" s="829"/>
      <c r="DJ120" s="829"/>
      <c r="DK120" s="829"/>
      <c r="DL120" s="829">
        <v>6256069</v>
      </c>
      <c r="DM120" s="829"/>
      <c r="DN120" s="829"/>
      <c r="DO120" s="829"/>
      <c r="DP120" s="829"/>
      <c r="DQ120" s="829">
        <v>5653835</v>
      </c>
      <c r="DR120" s="829"/>
      <c r="DS120" s="829"/>
      <c r="DT120" s="829"/>
      <c r="DU120" s="829"/>
      <c r="DV120" s="830">
        <v>20</v>
      </c>
      <c r="DW120" s="830"/>
      <c r="DX120" s="830"/>
      <c r="DY120" s="830"/>
      <c r="DZ120" s="831"/>
    </row>
    <row r="121" spans="1:130" s="224" customFormat="1" ht="26.25" customHeight="1" x14ac:dyDescent="0.15">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v>9636757</v>
      </c>
      <c r="BR121" s="804"/>
      <c r="BS121" s="804"/>
      <c r="BT121" s="804"/>
      <c r="BU121" s="804"/>
      <c r="BV121" s="804">
        <v>8290710</v>
      </c>
      <c r="BW121" s="804"/>
      <c r="BX121" s="804"/>
      <c r="BY121" s="804"/>
      <c r="BZ121" s="804"/>
      <c r="CA121" s="804">
        <v>10001556</v>
      </c>
      <c r="CB121" s="804"/>
      <c r="CC121" s="804"/>
      <c r="CD121" s="804"/>
      <c r="CE121" s="804"/>
      <c r="CF121" s="862">
        <v>35.4</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34978364</v>
      </c>
      <c r="BR122" s="832"/>
      <c r="BS122" s="832"/>
      <c r="BT122" s="832"/>
      <c r="BU122" s="832"/>
      <c r="BV122" s="832">
        <v>33365444</v>
      </c>
      <c r="BW122" s="832"/>
      <c r="BX122" s="832"/>
      <c r="BY122" s="832"/>
      <c r="BZ122" s="832"/>
      <c r="CA122" s="832">
        <v>31479869</v>
      </c>
      <c r="CB122" s="832"/>
      <c r="CC122" s="832"/>
      <c r="CD122" s="832"/>
      <c r="CE122" s="832"/>
      <c r="CF122" s="833">
        <v>111.3</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28</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57022970</v>
      </c>
      <c r="BR123" s="820"/>
      <c r="BS123" s="820"/>
      <c r="BT123" s="820"/>
      <c r="BU123" s="820"/>
      <c r="BV123" s="820">
        <v>55159532</v>
      </c>
      <c r="BW123" s="820"/>
      <c r="BX123" s="820"/>
      <c r="BY123" s="820"/>
      <c r="BZ123" s="820"/>
      <c r="CA123" s="820">
        <v>53999113</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399119</v>
      </c>
      <c r="AB126" s="767"/>
      <c r="AC126" s="767"/>
      <c r="AD126" s="767"/>
      <c r="AE126" s="768"/>
      <c r="AF126" s="769">
        <v>407676</v>
      </c>
      <c r="AG126" s="767"/>
      <c r="AH126" s="767"/>
      <c r="AI126" s="767"/>
      <c r="AJ126" s="768"/>
      <c r="AK126" s="769">
        <v>3645</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v>192909</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1486789</v>
      </c>
      <c r="AB128" s="788"/>
      <c r="AC128" s="788"/>
      <c r="AD128" s="788"/>
      <c r="AE128" s="789"/>
      <c r="AF128" s="790">
        <v>1383570</v>
      </c>
      <c r="AG128" s="788"/>
      <c r="AH128" s="788"/>
      <c r="AI128" s="788"/>
      <c r="AJ128" s="789"/>
      <c r="AK128" s="790">
        <v>1416918</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11.75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31643530</v>
      </c>
      <c r="AB129" s="767"/>
      <c r="AC129" s="767"/>
      <c r="AD129" s="767"/>
      <c r="AE129" s="768"/>
      <c r="AF129" s="769">
        <v>30916278</v>
      </c>
      <c r="AG129" s="767"/>
      <c r="AH129" s="767"/>
      <c r="AI129" s="767"/>
      <c r="AJ129" s="768"/>
      <c r="AK129" s="769">
        <v>31349247</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16.75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3312107</v>
      </c>
      <c r="AB130" s="767"/>
      <c r="AC130" s="767"/>
      <c r="AD130" s="767"/>
      <c r="AE130" s="768"/>
      <c r="AF130" s="769">
        <v>3218031</v>
      </c>
      <c r="AG130" s="767"/>
      <c r="AH130" s="767"/>
      <c r="AI130" s="767"/>
      <c r="AJ130" s="768"/>
      <c r="AK130" s="769">
        <v>3070635</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2.2000000000000002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28331423</v>
      </c>
      <c r="AB131" s="751"/>
      <c r="AC131" s="751"/>
      <c r="AD131" s="751"/>
      <c r="AE131" s="752"/>
      <c r="AF131" s="753">
        <v>27698247</v>
      </c>
      <c r="AG131" s="751"/>
      <c r="AH131" s="751"/>
      <c r="AI131" s="751"/>
      <c r="AJ131" s="752"/>
      <c r="AK131" s="753">
        <v>28278612</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3.2120997240000002</v>
      </c>
      <c r="AB132" s="732"/>
      <c r="AC132" s="732"/>
      <c r="AD132" s="732"/>
      <c r="AE132" s="733"/>
      <c r="AF132" s="734">
        <v>2.85888768</v>
      </c>
      <c r="AG132" s="732"/>
      <c r="AH132" s="732"/>
      <c r="AI132" s="732"/>
      <c r="AJ132" s="733"/>
      <c r="AK132" s="734">
        <v>0.65415162500000001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2.4</v>
      </c>
      <c r="AB133" s="711"/>
      <c r="AC133" s="711"/>
      <c r="AD133" s="711"/>
      <c r="AE133" s="712"/>
      <c r="AF133" s="710">
        <v>2.6</v>
      </c>
      <c r="AG133" s="711"/>
      <c r="AH133" s="711"/>
      <c r="AI133" s="711"/>
      <c r="AJ133" s="712"/>
      <c r="AK133" s="710">
        <v>2.2000000000000002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04NnRi7ZgX1u2JykXvAhNjslpbiUvuE4NXdlW8iznu+KOfQupbZAOxzXGCh7SgRCbmLtl1OUiU1isVMq6x4Mg==" saltValue="2gf7hYXIRUhDHrarQPmA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go6INpC0GcYY3/jp9LpbwKRmCDU7axstkzSqFDSfh0GjfaxdvI77wBcdkKmLmVaXYWPRewCX8tF6vb24ySWqA==" saltValue="M8ri1EqXNrR+cGU4IS0h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pB2B2x8BoDrW6tvZuEv+LSotl+AqfG/p81kEiTSC4qQUDkAWLUtO6Yai/8A2oONDvsvddRMBymQuPhVcxkV3w==" saltValue="XTfyxL7TY4xNNn30tM7K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5" t="s">
        <v>476</v>
      </c>
      <c r="AP7" s="265"/>
      <c r="AQ7" s="266" t="s">
        <v>477</v>
      </c>
      <c r="AR7" s="267"/>
    </row>
    <row r="8" spans="1:46" x14ac:dyDescent="0.15">
      <c r="A8" s="259"/>
      <c r="AK8" s="268"/>
      <c r="AL8" s="269"/>
      <c r="AM8" s="269"/>
      <c r="AN8" s="270"/>
      <c r="AO8" s="1106"/>
      <c r="AP8" s="271" t="s">
        <v>478</v>
      </c>
      <c r="AQ8" s="272" t="s">
        <v>479</v>
      </c>
      <c r="AR8" s="273" t="s">
        <v>480</v>
      </c>
    </row>
    <row r="9" spans="1:46" x14ac:dyDescent="0.15">
      <c r="A9" s="259"/>
      <c r="AK9" s="1117" t="s">
        <v>481</v>
      </c>
      <c r="AL9" s="1118"/>
      <c r="AM9" s="1118"/>
      <c r="AN9" s="1119"/>
      <c r="AO9" s="274">
        <v>8704447</v>
      </c>
      <c r="AP9" s="274">
        <v>57360</v>
      </c>
      <c r="AQ9" s="275">
        <v>61513</v>
      </c>
      <c r="AR9" s="276">
        <v>-6.8</v>
      </c>
    </row>
    <row r="10" spans="1:46" ht="13.5" customHeight="1" x14ac:dyDescent="0.15">
      <c r="A10" s="259"/>
      <c r="AK10" s="1117" t="s">
        <v>482</v>
      </c>
      <c r="AL10" s="1118"/>
      <c r="AM10" s="1118"/>
      <c r="AN10" s="1119"/>
      <c r="AO10" s="277">
        <v>28018</v>
      </c>
      <c r="AP10" s="277">
        <v>185</v>
      </c>
      <c r="AQ10" s="278">
        <v>1262</v>
      </c>
      <c r="AR10" s="279">
        <v>-85.3</v>
      </c>
    </row>
    <row r="11" spans="1:46" ht="13.5" customHeight="1" x14ac:dyDescent="0.15">
      <c r="A11" s="259"/>
      <c r="AK11" s="1117" t="s">
        <v>483</v>
      </c>
      <c r="AL11" s="1118"/>
      <c r="AM11" s="1118"/>
      <c r="AN11" s="1119"/>
      <c r="AO11" s="277">
        <v>179211</v>
      </c>
      <c r="AP11" s="277">
        <v>1181</v>
      </c>
      <c r="AQ11" s="278">
        <v>1079</v>
      </c>
      <c r="AR11" s="279">
        <v>9.5</v>
      </c>
    </row>
    <row r="12" spans="1:46" ht="13.5" customHeight="1" x14ac:dyDescent="0.15">
      <c r="A12" s="259"/>
      <c r="AK12" s="1117" t="s">
        <v>484</v>
      </c>
      <c r="AL12" s="1118"/>
      <c r="AM12" s="1118"/>
      <c r="AN12" s="1119"/>
      <c r="AO12" s="277" t="s">
        <v>485</v>
      </c>
      <c r="AP12" s="277" t="s">
        <v>485</v>
      </c>
      <c r="AQ12" s="278">
        <v>46</v>
      </c>
      <c r="AR12" s="279" t="s">
        <v>485</v>
      </c>
    </row>
    <row r="13" spans="1:46" ht="13.5" customHeight="1" x14ac:dyDescent="0.15">
      <c r="A13" s="259"/>
      <c r="AK13" s="1117" t="s">
        <v>486</v>
      </c>
      <c r="AL13" s="1118"/>
      <c r="AM13" s="1118"/>
      <c r="AN13" s="1119"/>
      <c r="AO13" s="277">
        <v>396617</v>
      </c>
      <c r="AP13" s="277">
        <v>2614</v>
      </c>
      <c r="AQ13" s="278">
        <v>2016</v>
      </c>
      <c r="AR13" s="279">
        <v>29.7</v>
      </c>
    </row>
    <row r="14" spans="1:46" ht="13.5" customHeight="1" x14ac:dyDescent="0.15">
      <c r="A14" s="259"/>
      <c r="AK14" s="1117" t="s">
        <v>487</v>
      </c>
      <c r="AL14" s="1118"/>
      <c r="AM14" s="1118"/>
      <c r="AN14" s="1119"/>
      <c r="AO14" s="277">
        <v>127458</v>
      </c>
      <c r="AP14" s="277">
        <v>840</v>
      </c>
      <c r="AQ14" s="278">
        <v>1290</v>
      </c>
      <c r="AR14" s="279">
        <v>-34.9</v>
      </c>
    </row>
    <row r="15" spans="1:46" ht="13.5" customHeight="1" x14ac:dyDescent="0.15">
      <c r="A15" s="259"/>
      <c r="AK15" s="1120" t="s">
        <v>488</v>
      </c>
      <c r="AL15" s="1121"/>
      <c r="AM15" s="1121"/>
      <c r="AN15" s="1122"/>
      <c r="AO15" s="277">
        <v>-258609</v>
      </c>
      <c r="AP15" s="277">
        <v>-1704</v>
      </c>
      <c r="AQ15" s="278">
        <v>-2388</v>
      </c>
      <c r="AR15" s="279">
        <v>-28.6</v>
      </c>
    </row>
    <row r="16" spans="1:46" x14ac:dyDescent="0.15">
      <c r="A16" s="259"/>
      <c r="AK16" s="1120" t="s">
        <v>177</v>
      </c>
      <c r="AL16" s="1121"/>
      <c r="AM16" s="1121"/>
      <c r="AN16" s="1122"/>
      <c r="AO16" s="277">
        <v>9177142</v>
      </c>
      <c r="AP16" s="277">
        <v>60475</v>
      </c>
      <c r="AQ16" s="278">
        <v>64818</v>
      </c>
      <c r="AR16" s="279">
        <v>-6.7</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23" t="s">
        <v>493</v>
      </c>
      <c r="AL21" s="1124"/>
      <c r="AM21" s="1124"/>
      <c r="AN21" s="1125"/>
      <c r="AO21" s="289">
        <v>4.9000000000000004</v>
      </c>
      <c r="AP21" s="290">
        <v>6.09</v>
      </c>
      <c r="AQ21" s="291">
        <v>-1.19</v>
      </c>
      <c r="AS21" s="292"/>
      <c r="AT21" s="288"/>
    </row>
    <row r="22" spans="1:46" s="260" customFormat="1" x14ac:dyDescent="0.15">
      <c r="A22" s="288"/>
      <c r="AK22" s="1123" t="s">
        <v>494</v>
      </c>
      <c r="AL22" s="1124"/>
      <c r="AM22" s="1124"/>
      <c r="AN22" s="1125"/>
      <c r="AO22" s="293">
        <v>100.1</v>
      </c>
      <c r="AP22" s="294">
        <v>99.7</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5" t="s">
        <v>476</v>
      </c>
      <c r="AP30" s="265"/>
      <c r="AQ30" s="266" t="s">
        <v>477</v>
      </c>
      <c r="AR30" s="267"/>
    </row>
    <row r="31" spans="1:46" x14ac:dyDescent="0.15">
      <c r="A31" s="259"/>
      <c r="AK31" s="268"/>
      <c r="AL31" s="269"/>
      <c r="AM31" s="269"/>
      <c r="AN31" s="270"/>
      <c r="AO31" s="1106"/>
      <c r="AP31" s="271" t="s">
        <v>478</v>
      </c>
      <c r="AQ31" s="272" t="s">
        <v>479</v>
      </c>
      <c r="AR31" s="273" t="s">
        <v>480</v>
      </c>
    </row>
    <row r="32" spans="1:46" ht="27" customHeight="1" x14ac:dyDescent="0.15">
      <c r="A32" s="259"/>
      <c r="AK32" s="1107" t="s">
        <v>498</v>
      </c>
      <c r="AL32" s="1108"/>
      <c r="AM32" s="1108"/>
      <c r="AN32" s="1109"/>
      <c r="AO32" s="303">
        <v>3708829</v>
      </c>
      <c r="AP32" s="303">
        <v>24440</v>
      </c>
      <c r="AQ32" s="304">
        <v>26619</v>
      </c>
      <c r="AR32" s="305">
        <v>-8.1999999999999993</v>
      </c>
    </row>
    <row r="33" spans="1:46" ht="13.5" customHeight="1" x14ac:dyDescent="0.15">
      <c r="A33" s="259"/>
      <c r="AK33" s="1107" t="s">
        <v>499</v>
      </c>
      <c r="AL33" s="1108"/>
      <c r="AM33" s="1108"/>
      <c r="AN33" s="1109"/>
      <c r="AO33" s="303" t="s">
        <v>485</v>
      </c>
      <c r="AP33" s="303" t="s">
        <v>485</v>
      </c>
      <c r="AQ33" s="304">
        <v>3</v>
      </c>
      <c r="AR33" s="305" t="s">
        <v>485</v>
      </c>
    </row>
    <row r="34" spans="1:46" ht="27" customHeight="1" x14ac:dyDescent="0.15">
      <c r="A34" s="259"/>
      <c r="AK34" s="1107" t="s">
        <v>500</v>
      </c>
      <c r="AL34" s="1108"/>
      <c r="AM34" s="1108"/>
      <c r="AN34" s="1109"/>
      <c r="AO34" s="303" t="s">
        <v>485</v>
      </c>
      <c r="AP34" s="303" t="s">
        <v>485</v>
      </c>
      <c r="AQ34" s="304">
        <v>28</v>
      </c>
      <c r="AR34" s="305" t="s">
        <v>485</v>
      </c>
    </row>
    <row r="35" spans="1:46" ht="27" customHeight="1" x14ac:dyDescent="0.15">
      <c r="A35" s="259"/>
      <c r="AK35" s="1107" t="s">
        <v>501</v>
      </c>
      <c r="AL35" s="1108"/>
      <c r="AM35" s="1108"/>
      <c r="AN35" s="1109"/>
      <c r="AO35" s="303">
        <v>939069</v>
      </c>
      <c r="AP35" s="303">
        <v>6188</v>
      </c>
      <c r="AQ35" s="304">
        <v>5266</v>
      </c>
      <c r="AR35" s="305">
        <v>17.5</v>
      </c>
    </row>
    <row r="36" spans="1:46" ht="27" customHeight="1" x14ac:dyDescent="0.15">
      <c r="A36" s="259"/>
      <c r="AK36" s="1107" t="s">
        <v>502</v>
      </c>
      <c r="AL36" s="1108"/>
      <c r="AM36" s="1108"/>
      <c r="AN36" s="1109"/>
      <c r="AO36" s="303">
        <v>20995</v>
      </c>
      <c r="AP36" s="303">
        <v>138</v>
      </c>
      <c r="AQ36" s="304">
        <v>468</v>
      </c>
      <c r="AR36" s="305">
        <v>-70.5</v>
      </c>
    </row>
    <row r="37" spans="1:46" ht="13.5" customHeight="1" x14ac:dyDescent="0.15">
      <c r="A37" s="259"/>
      <c r="AK37" s="1107" t="s">
        <v>503</v>
      </c>
      <c r="AL37" s="1108"/>
      <c r="AM37" s="1108"/>
      <c r="AN37" s="1109"/>
      <c r="AO37" s="303">
        <v>3645</v>
      </c>
      <c r="AP37" s="303">
        <v>24</v>
      </c>
      <c r="AQ37" s="304">
        <v>985</v>
      </c>
      <c r="AR37" s="305">
        <v>-97.6</v>
      </c>
    </row>
    <row r="38" spans="1:46" ht="27" customHeight="1" x14ac:dyDescent="0.15">
      <c r="A38" s="259"/>
      <c r="AK38" s="1110" t="s">
        <v>504</v>
      </c>
      <c r="AL38" s="1111"/>
      <c r="AM38" s="1111"/>
      <c r="AN38" s="1112"/>
      <c r="AO38" s="306" t="s">
        <v>485</v>
      </c>
      <c r="AP38" s="306" t="s">
        <v>485</v>
      </c>
      <c r="AQ38" s="307">
        <v>1</v>
      </c>
      <c r="AR38" s="295" t="s">
        <v>485</v>
      </c>
      <c r="AS38" s="302"/>
    </row>
    <row r="39" spans="1:46" x14ac:dyDescent="0.15">
      <c r="A39" s="259"/>
      <c r="AK39" s="1110" t="s">
        <v>505</v>
      </c>
      <c r="AL39" s="1111"/>
      <c r="AM39" s="1111"/>
      <c r="AN39" s="1112"/>
      <c r="AO39" s="303">
        <v>-1416918</v>
      </c>
      <c r="AP39" s="303">
        <v>-9337</v>
      </c>
      <c r="AQ39" s="304">
        <v>-7209</v>
      </c>
      <c r="AR39" s="305">
        <v>29.5</v>
      </c>
      <c r="AS39" s="302"/>
    </row>
    <row r="40" spans="1:46" ht="27" customHeight="1" x14ac:dyDescent="0.15">
      <c r="A40" s="259"/>
      <c r="AK40" s="1107" t="s">
        <v>506</v>
      </c>
      <c r="AL40" s="1108"/>
      <c r="AM40" s="1108"/>
      <c r="AN40" s="1109"/>
      <c r="AO40" s="303">
        <v>-3070635</v>
      </c>
      <c r="AP40" s="303">
        <v>-20235</v>
      </c>
      <c r="AQ40" s="304">
        <v>-18404</v>
      </c>
      <c r="AR40" s="305">
        <v>9.9</v>
      </c>
      <c r="AS40" s="302"/>
    </row>
    <row r="41" spans="1:46" x14ac:dyDescent="0.15">
      <c r="A41" s="259"/>
      <c r="AK41" s="1113" t="s">
        <v>287</v>
      </c>
      <c r="AL41" s="1114"/>
      <c r="AM41" s="1114"/>
      <c r="AN41" s="1115"/>
      <c r="AO41" s="303">
        <v>184985</v>
      </c>
      <c r="AP41" s="303">
        <v>1219</v>
      </c>
      <c r="AQ41" s="304">
        <v>7755</v>
      </c>
      <c r="AR41" s="305">
        <v>-84.3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00" t="s">
        <v>476</v>
      </c>
      <c r="AN49" s="1102" t="s">
        <v>509</v>
      </c>
      <c r="AO49" s="1103"/>
      <c r="AP49" s="1103"/>
      <c r="AQ49" s="1103"/>
      <c r="AR49" s="1104"/>
    </row>
    <row r="50" spans="1:44" x14ac:dyDescent="0.15">
      <c r="A50" s="259"/>
      <c r="AK50" s="317"/>
      <c r="AL50" s="318"/>
      <c r="AM50" s="1101"/>
      <c r="AN50" s="319" t="s">
        <v>510</v>
      </c>
      <c r="AO50" s="320" t="s">
        <v>511</v>
      </c>
      <c r="AP50" s="321" t="s">
        <v>512</v>
      </c>
      <c r="AQ50" s="322" t="s">
        <v>513</v>
      </c>
      <c r="AR50" s="323" t="s">
        <v>514</v>
      </c>
    </row>
    <row r="51" spans="1:44" x14ac:dyDescent="0.15">
      <c r="A51" s="259"/>
      <c r="AK51" s="315" t="s">
        <v>515</v>
      </c>
      <c r="AL51" s="316"/>
      <c r="AM51" s="324">
        <v>3590693</v>
      </c>
      <c r="AN51" s="325">
        <v>23739</v>
      </c>
      <c r="AO51" s="326">
        <v>-25.2</v>
      </c>
      <c r="AP51" s="327">
        <v>42836</v>
      </c>
      <c r="AQ51" s="328">
        <v>-0.9</v>
      </c>
      <c r="AR51" s="329">
        <v>-24.3</v>
      </c>
    </row>
    <row r="52" spans="1:44" x14ac:dyDescent="0.15">
      <c r="A52" s="259"/>
      <c r="AK52" s="330"/>
      <c r="AL52" s="331" t="s">
        <v>516</v>
      </c>
      <c r="AM52" s="332">
        <v>1956347</v>
      </c>
      <c r="AN52" s="333">
        <v>12934</v>
      </c>
      <c r="AO52" s="334">
        <v>-40.299999999999997</v>
      </c>
      <c r="AP52" s="335">
        <v>22936</v>
      </c>
      <c r="AQ52" s="336">
        <v>1.4</v>
      </c>
      <c r="AR52" s="337">
        <v>-41.7</v>
      </c>
    </row>
    <row r="53" spans="1:44" x14ac:dyDescent="0.15">
      <c r="A53" s="259"/>
      <c r="AK53" s="315" t="s">
        <v>517</v>
      </c>
      <c r="AL53" s="316"/>
      <c r="AM53" s="324">
        <v>5032220</v>
      </c>
      <c r="AN53" s="325">
        <v>33200</v>
      </c>
      <c r="AO53" s="326">
        <v>39.9</v>
      </c>
      <c r="AP53" s="327">
        <v>39221</v>
      </c>
      <c r="AQ53" s="328">
        <v>-8.4</v>
      </c>
      <c r="AR53" s="329">
        <v>48.3</v>
      </c>
    </row>
    <row r="54" spans="1:44" x14ac:dyDescent="0.15">
      <c r="A54" s="259"/>
      <c r="AK54" s="330"/>
      <c r="AL54" s="331" t="s">
        <v>516</v>
      </c>
      <c r="AM54" s="332">
        <v>2908167</v>
      </c>
      <c r="AN54" s="333">
        <v>19186</v>
      </c>
      <c r="AO54" s="334">
        <v>48.3</v>
      </c>
      <c r="AP54" s="335">
        <v>24821</v>
      </c>
      <c r="AQ54" s="336">
        <v>8.1999999999999993</v>
      </c>
      <c r="AR54" s="337">
        <v>40.1</v>
      </c>
    </row>
    <row r="55" spans="1:44" x14ac:dyDescent="0.15">
      <c r="A55" s="259"/>
      <c r="AK55" s="315" t="s">
        <v>518</v>
      </c>
      <c r="AL55" s="316"/>
      <c r="AM55" s="324">
        <v>4957919</v>
      </c>
      <c r="AN55" s="325">
        <v>32683</v>
      </c>
      <c r="AO55" s="326">
        <v>-1.6</v>
      </c>
      <c r="AP55" s="327">
        <v>38566</v>
      </c>
      <c r="AQ55" s="328">
        <v>-1.7</v>
      </c>
      <c r="AR55" s="329">
        <v>0.1</v>
      </c>
    </row>
    <row r="56" spans="1:44" x14ac:dyDescent="0.15">
      <c r="A56" s="259"/>
      <c r="AK56" s="330"/>
      <c r="AL56" s="331" t="s">
        <v>516</v>
      </c>
      <c r="AM56" s="332">
        <v>2667757</v>
      </c>
      <c r="AN56" s="333">
        <v>17586</v>
      </c>
      <c r="AO56" s="334">
        <v>-8.3000000000000007</v>
      </c>
      <c r="AP56" s="335">
        <v>24059</v>
      </c>
      <c r="AQ56" s="336">
        <v>-3.1</v>
      </c>
      <c r="AR56" s="337">
        <v>-5.2</v>
      </c>
    </row>
    <row r="57" spans="1:44" x14ac:dyDescent="0.15">
      <c r="A57" s="259"/>
      <c r="AK57" s="315" t="s">
        <v>519</v>
      </c>
      <c r="AL57" s="316"/>
      <c r="AM57" s="324">
        <v>6405747</v>
      </c>
      <c r="AN57" s="325">
        <v>42195</v>
      </c>
      <c r="AO57" s="326">
        <v>29.1</v>
      </c>
      <c r="AP57" s="327">
        <v>35156</v>
      </c>
      <c r="AQ57" s="328">
        <v>-8.8000000000000007</v>
      </c>
      <c r="AR57" s="329">
        <v>37.9</v>
      </c>
    </row>
    <row r="58" spans="1:44" x14ac:dyDescent="0.15">
      <c r="A58" s="259"/>
      <c r="AK58" s="330"/>
      <c r="AL58" s="331" t="s">
        <v>516</v>
      </c>
      <c r="AM58" s="332">
        <v>3028351</v>
      </c>
      <c r="AN58" s="333">
        <v>19948</v>
      </c>
      <c r="AO58" s="334">
        <v>13.4</v>
      </c>
      <c r="AP58" s="335">
        <v>22430</v>
      </c>
      <c r="AQ58" s="336">
        <v>-6.8</v>
      </c>
      <c r="AR58" s="337">
        <v>20.2</v>
      </c>
    </row>
    <row r="59" spans="1:44" x14ac:dyDescent="0.15">
      <c r="A59" s="259"/>
      <c r="AK59" s="315" t="s">
        <v>520</v>
      </c>
      <c r="AL59" s="316"/>
      <c r="AM59" s="324">
        <v>7025589</v>
      </c>
      <c r="AN59" s="325">
        <v>46297</v>
      </c>
      <c r="AO59" s="326">
        <v>9.6999999999999993</v>
      </c>
      <c r="AP59" s="327">
        <v>37029</v>
      </c>
      <c r="AQ59" s="328">
        <v>5.3</v>
      </c>
      <c r="AR59" s="329">
        <v>4.4000000000000004</v>
      </c>
    </row>
    <row r="60" spans="1:44" x14ac:dyDescent="0.15">
      <c r="A60" s="259"/>
      <c r="AK60" s="330"/>
      <c r="AL60" s="331" t="s">
        <v>516</v>
      </c>
      <c r="AM60" s="332">
        <v>3823620</v>
      </c>
      <c r="AN60" s="333">
        <v>25197</v>
      </c>
      <c r="AO60" s="334">
        <v>26.3</v>
      </c>
      <c r="AP60" s="335">
        <v>23232</v>
      </c>
      <c r="AQ60" s="336">
        <v>3.6</v>
      </c>
      <c r="AR60" s="337">
        <v>22.7</v>
      </c>
    </row>
    <row r="61" spans="1:44" x14ac:dyDescent="0.15">
      <c r="A61" s="259"/>
      <c r="AK61" s="315" t="s">
        <v>521</v>
      </c>
      <c r="AL61" s="338"/>
      <c r="AM61" s="324">
        <v>5402434</v>
      </c>
      <c r="AN61" s="325">
        <v>35623</v>
      </c>
      <c r="AO61" s="326">
        <v>10.4</v>
      </c>
      <c r="AP61" s="327">
        <v>38562</v>
      </c>
      <c r="AQ61" s="339">
        <v>-2.9</v>
      </c>
      <c r="AR61" s="329">
        <v>13.3</v>
      </c>
    </row>
    <row r="62" spans="1:44" x14ac:dyDescent="0.15">
      <c r="A62" s="259"/>
      <c r="AK62" s="330"/>
      <c r="AL62" s="331" t="s">
        <v>516</v>
      </c>
      <c r="AM62" s="332">
        <v>2876848</v>
      </c>
      <c r="AN62" s="333">
        <v>18970</v>
      </c>
      <c r="AO62" s="334">
        <v>7.9</v>
      </c>
      <c r="AP62" s="335">
        <v>23496</v>
      </c>
      <c r="AQ62" s="336">
        <v>0.7</v>
      </c>
      <c r="AR62" s="337">
        <v>7.2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SIbPOMgAdqUZleS4qeoCmcxwWlEGbtMmLFrkSuaT+FsXHhdMuuOr7/Q5c86xri9yz6YWkMLFRo/SZT2HdkTuA==" saltValue="jxRPeS6Fmc1rgtSbnM2y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XT9CA5DewJ2TOrllEvnqVcFuF23JLl3+Wk/fzyJ7YzCuFBOPlvnjSR6IBhHBdUYC5oLGESMY+IJKXsRQFKlk5Q==" saltValue="2V3fp2i1h33hAJNqxBJY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vLnsW5PKIe9HXVpg765gjkHE3tniilWdq+G20oF9SYUNBbuZRKfcRxlYy+IJ98Xiq7M2khS3+VfOc95Aa6gsAQ==" saltValue="W3YI+fnfxEwDfJbLGWmK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13.01</v>
      </c>
      <c r="G47" s="12">
        <v>11.3</v>
      </c>
      <c r="H47" s="12">
        <v>11.66</v>
      </c>
      <c r="I47" s="12">
        <v>12.19</v>
      </c>
      <c r="J47" s="13">
        <v>11.62</v>
      </c>
    </row>
    <row r="48" spans="2:10" ht="57.75" customHeight="1" x14ac:dyDescent="0.15">
      <c r="B48" s="14"/>
      <c r="C48" s="1128" t="s">
        <v>4</v>
      </c>
      <c r="D48" s="1128"/>
      <c r="E48" s="1129"/>
      <c r="F48" s="15">
        <v>6.68</v>
      </c>
      <c r="G48" s="16">
        <v>8.89</v>
      </c>
      <c r="H48" s="16">
        <v>10.45</v>
      </c>
      <c r="I48" s="16">
        <v>8.42</v>
      </c>
      <c r="J48" s="17">
        <v>7.91</v>
      </c>
    </row>
    <row r="49" spans="2:10" ht="57.75" customHeight="1" thickBot="1" x14ac:dyDescent="0.2">
      <c r="B49" s="18"/>
      <c r="C49" s="1130" t="s">
        <v>5</v>
      </c>
      <c r="D49" s="1130"/>
      <c r="E49" s="1131"/>
      <c r="F49" s="19" t="s">
        <v>528</v>
      </c>
      <c r="G49" s="20" t="s">
        <v>529</v>
      </c>
      <c r="H49" s="20">
        <v>1.07</v>
      </c>
      <c r="I49" s="20" t="s">
        <v>530</v>
      </c>
      <c r="J49" s="21" t="s">
        <v>531</v>
      </c>
    </row>
    <row r="50" spans="2:10" x14ac:dyDescent="0.15"/>
  </sheetData>
  <sheetProtection algorithmName="SHA-512" hashValue="wi4ISm72KmAu6BV1GgQLGOQnNhzaco/gISVfbqaxtiBycFsKcXOUj69YLwcHF0if6bSqYsbfUTUtJm2IxvGRgA==" saltValue="HhEGiDQ2ccJrf7tlytMG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532</v>
      </c>
      <c r="D34" s="1136"/>
      <c r="E34" s="1137"/>
      <c r="F34" s="32">
        <v>6.67</v>
      </c>
      <c r="G34" s="33">
        <v>8.8800000000000008</v>
      </c>
      <c r="H34" s="33">
        <v>10.45</v>
      </c>
      <c r="I34" s="33">
        <v>8.41</v>
      </c>
      <c r="J34" s="34">
        <v>7.91</v>
      </c>
      <c r="K34" s="22"/>
      <c r="L34" s="22"/>
      <c r="M34" s="22"/>
      <c r="N34" s="22"/>
      <c r="O34" s="22"/>
      <c r="P34" s="22"/>
    </row>
    <row r="35" spans="1:16" ht="39" customHeight="1" x14ac:dyDescent="0.15">
      <c r="A35" s="22"/>
      <c r="B35" s="35"/>
      <c r="C35" s="1132" t="s">
        <v>533</v>
      </c>
      <c r="D35" s="1132"/>
      <c r="E35" s="1133"/>
      <c r="F35" s="36">
        <v>0.85</v>
      </c>
      <c r="G35" s="37">
        <v>1.82</v>
      </c>
      <c r="H35" s="37">
        <v>3.25</v>
      </c>
      <c r="I35" s="37">
        <v>3.34</v>
      </c>
      <c r="J35" s="38">
        <v>3.76</v>
      </c>
      <c r="K35" s="22"/>
      <c r="L35" s="22"/>
      <c r="M35" s="22"/>
      <c r="N35" s="22"/>
      <c r="O35" s="22"/>
      <c r="P35" s="22"/>
    </row>
    <row r="36" spans="1:16" ht="39" customHeight="1" x14ac:dyDescent="0.15">
      <c r="A36" s="22"/>
      <c r="B36" s="35"/>
      <c r="C36" s="1132" t="s">
        <v>534</v>
      </c>
      <c r="D36" s="1132"/>
      <c r="E36" s="1133"/>
      <c r="F36" s="36" t="s">
        <v>485</v>
      </c>
      <c r="G36" s="37">
        <v>0.43</v>
      </c>
      <c r="H36" s="37">
        <v>0.89</v>
      </c>
      <c r="I36" s="37">
        <v>1.89</v>
      </c>
      <c r="J36" s="38">
        <v>2.2799999999999998</v>
      </c>
      <c r="K36" s="22"/>
      <c r="L36" s="22"/>
      <c r="M36" s="22"/>
      <c r="N36" s="22"/>
      <c r="O36" s="22"/>
      <c r="P36" s="22"/>
    </row>
    <row r="37" spans="1:16" ht="39" customHeight="1" x14ac:dyDescent="0.15">
      <c r="A37" s="22"/>
      <c r="B37" s="35"/>
      <c r="C37" s="1132" t="s">
        <v>535</v>
      </c>
      <c r="D37" s="1132"/>
      <c r="E37" s="1133"/>
      <c r="F37" s="36">
        <v>0.77</v>
      </c>
      <c r="G37" s="37">
        <v>1.29</v>
      </c>
      <c r="H37" s="37">
        <v>1</v>
      </c>
      <c r="I37" s="37">
        <v>0.79</v>
      </c>
      <c r="J37" s="38">
        <v>1.01</v>
      </c>
      <c r="K37" s="22"/>
      <c r="L37" s="22"/>
      <c r="M37" s="22"/>
      <c r="N37" s="22"/>
      <c r="O37" s="22"/>
      <c r="P37" s="22"/>
    </row>
    <row r="38" spans="1:16" ht="39" customHeight="1" x14ac:dyDescent="0.15">
      <c r="A38" s="22"/>
      <c r="B38" s="35"/>
      <c r="C38" s="1132" t="s">
        <v>536</v>
      </c>
      <c r="D38" s="1132"/>
      <c r="E38" s="1133"/>
      <c r="F38" s="36">
        <v>0.1</v>
      </c>
      <c r="G38" s="37">
        <v>0.14000000000000001</v>
      </c>
      <c r="H38" s="37">
        <v>0.28000000000000003</v>
      </c>
      <c r="I38" s="37">
        <v>0.11</v>
      </c>
      <c r="J38" s="38">
        <v>0.11</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538</v>
      </c>
      <c r="D43" s="1134"/>
      <c r="E43" s="1135"/>
      <c r="F43" s="41">
        <v>0.97</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mDo7+m82F9jw68T620gJ1tZTa2EdAiloRa2T2Wv7p2gCUN1FH38Y/Y0dOGQKdqOB+nQZHtaPZa/BVlaV8a8hQ==" saltValue="v8u/4PNRBEWqlnAnkc39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3995</v>
      </c>
      <c r="L45" s="58">
        <v>4000</v>
      </c>
      <c r="M45" s="58">
        <v>3988</v>
      </c>
      <c r="N45" s="58">
        <v>3786</v>
      </c>
      <c r="O45" s="59">
        <v>3709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15">
      <c r="A48" s="46"/>
      <c r="B48" s="1163"/>
      <c r="C48" s="1164"/>
      <c r="D48" s="60"/>
      <c r="E48" s="1140" t="s">
        <v>13</v>
      </c>
      <c r="F48" s="1140"/>
      <c r="G48" s="1140"/>
      <c r="H48" s="1140"/>
      <c r="I48" s="1140"/>
      <c r="J48" s="1141"/>
      <c r="K48" s="61">
        <v>1264</v>
      </c>
      <c r="L48" s="62">
        <v>1256</v>
      </c>
      <c r="M48" s="62">
        <v>1300</v>
      </c>
      <c r="N48" s="62">
        <v>1179</v>
      </c>
      <c r="O48" s="63">
        <v>939</v>
      </c>
      <c r="P48" s="46"/>
      <c r="Q48" s="46"/>
      <c r="R48" s="46"/>
      <c r="S48" s="46"/>
      <c r="T48" s="46"/>
      <c r="U48" s="46"/>
    </row>
    <row r="49" spans="1:21" ht="30.75" customHeight="1" x14ac:dyDescent="0.15">
      <c r="A49" s="46"/>
      <c r="B49" s="1163"/>
      <c r="C49" s="1164"/>
      <c r="D49" s="60"/>
      <c r="E49" s="1140" t="s">
        <v>14</v>
      </c>
      <c r="F49" s="1140"/>
      <c r="G49" s="1140"/>
      <c r="H49" s="1140"/>
      <c r="I49" s="1140"/>
      <c r="J49" s="1141"/>
      <c r="K49" s="61">
        <v>39</v>
      </c>
      <c r="L49" s="62">
        <v>23</v>
      </c>
      <c r="M49" s="62">
        <v>21</v>
      </c>
      <c r="N49" s="62">
        <v>21</v>
      </c>
      <c r="O49" s="63">
        <v>21</v>
      </c>
      <c r="P49" s="46"/>
      <c r="Q49" s="46"/>
      <c r="R49" s="46"/>
      <c r="S49" s="46"/>
      <c r="T49" s="46"/>
      <c r="U49" s="46"/>
    </row>
    <row r="50" spans="1:21" ht="30.75" customHeight="1" x14ac:dyDescent="0.15">
      <c r="A50" s="46"/>
      <c r="B50" s="1163"/>
      <c r="C50" s="1164"/>
      <c r="D50" s="60"/>
      <c r="E50" s="1140" t="s">
        <v>15</v>
      </c>
      <c r="F50" s="1140"/>
      <c r="G50" s="1140"/>
      <c r="H50" s="1140"/>
      <c r="I50" s="1140"/>
      <c r="J50" s="1141"/>
      <c r="K50" s="61">
        <v>29</v>
      </c>
      <c r="L50" s="62">
        <v>29</v>
      </c>
      <c r="M50" s="62">
        <v>399</v>
      </c>
      <c r="N50" s="62">
        <v>408</v>
      </c>
      <c r="O50" s="63">
        <v>4</v>
      </c>
      <c r="P50" s="46"/>
      <c r="Q50" s="46"/>
      <c r="R50" s="46"/>
      <c r="S50" s="46"/>
      <c r="T50" s="46"/>
      <c r="U50" s="46"/>
    </row>
    <row r="51" spans="1:21" ht="30.75" customHeight="1" x14ac:dyDescent="0.15">
      <c r="A51" s="46"/>
      <c r="B51" s="1165"/>
      <c r="C51" s="1166"/>
      <c r="D51" s="64"/>
      <c r="E51" s="1140" t="s">
        <v>16</v>
      </c>
      <c r="F51" s="1140"/>
      <c r="G51" s="1140"/>
      <c r="H51" s="1140"/>
      <c r="I51" s="1140"/>
      <c r="J51" s="1141"/>
      <c r="K51" s="61">
        <v>1</v>
      </c>
      <c r="L51" s="62">
        <v>0</v>
      </c>
      <c r="M51" s="62">
        <v>0</v>
      </c>
      <c r="N51" s="62" t="s">
        <v>485</v>
      </c>
      <c r="O51" s="63" t="s">
        <v>485</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4803</v>
      </c>
      <c r="L52" s="62">
        <v>4774</v>
      </c>
      <c r="M52" s="62">
        <v>4799</v>
      </c>
      <c r="N52" s="62">
        <v>4602</v>
      </c>
      <c r="O52" s="63">
        <v>4488</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525</v>
      </c>
      <c r="L53" s="67">
        <v>534</v>
      </c>
      <c r="M53" s="67">
        <v>909</v>
      </c>
      <c r="N53" s="67">
        <v>792</v>
      </c>
      <c r="O53" s="68">
        <v>185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7Pgpd69d1gxX928M3gyjkJKChwZZeGHZTLYjZhNC+9IhOsBzh6DEpQJtho9M4uduWmTkqfVTRQyO5UaS32MJPQ==" saltValue="54to1/5UaO5gQp/RjR+w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81" t="s">
        <v>30</v>
      </c>
      <c r="C41" s="1182"/>
      <c r="D41" s="103"/>
      <c r="E41" s="1183" t="s">
        <v>31</v>
      </c>
      <c r="F41" s="1183"/>
      <c r="G41" s="1183"/>
      <c r="H41" s="1184"/>
      <c r="I41" s="342">
        <v>40498</v>
      </c>
      <c r="J41" s="343">
        <v>40193</v>
      </c>
      <c r="K41" s="343">
        <v>39941</v>
      </c>
      <c r="L41" s="343">
        <v>39151</v>
      </c>
      <c r="M41" s="344">
        <v>37716</v>
      </c>
    </row>
    <row r="42" spans="2:13" ht="27.75" customHeight="1" x14ac:dyDescent="0.15">
      <c r="B42" s="1171"/>
      <c r="C42" s="1172"/>
      <c r="D42" s="104"/>
      <c r="E42" s="1175" t="s">
        <v>32</v>
      </c>
      <c r="F42" s="1175"/>
      <c r="G42" s="1175"/>
      <c r="H42" s="1176"/>
      <c r="I42" s="345">
        <v>2724</v>
      </c>
      <c r="J42" s="346">
        <v>2936</v>
      </c>
      <c r="K42" s="346">
        <v>2582</v>
      </c>
      <c r="L42" s="346">
        <v>1668</v>
      </c>
      <c r="M42" s="347">
        <v>2970</v>
      </c>
    </row>
    <row r="43" spans="2:13" ht="27.75" customHeight="1" x14ac:dyDescent="0.15">
      <c r="B43" s="1171"/>
      <c r="C43" s="1172"/>
      <c r="D43" s="104"/>
      <c r="E43" s="1175" t="s">
        <v>33</v>
      </c>
      <c r="F43" s="1175"/>
      <c r="G43" s="1175"/>
      <c r="H43" s="1176"/>
      <c r="I43" s="345">
        <v>7777</v>
      </c>
      <c r="J43" s="346">
        <v>7502</v>
      </c>
      <c r="K43" s="346">
        <v>7142</v>
      </c>
      <c r="L43" s="346">
        <v>6256</v>
      </c>
      <c r="M43" s="347">
        <v>5654</v>
      </c>
    </row>
    <row r="44" spans="2:13" ht="27.75" customHeight="1" x14ac:dyDescent="0.15">
      <c r="B44" s="1171"/>
      <c r="C44" s="1172"/>
      <c r="D44" s="104"/>
      <c r="E44" s="1175" t="s">
        <v>34</v>
      </c>
      <c r="F44" s="1175"/>
      <c r="G44" s="1175"/>
      <c r="H44" s="1176"/>
      <c r="I44" s="345">
        <v>316</v>
      </c>
      <c r="J44" s="346">
        <v>277</v>
      </c>
      <c r="K44" s="346">
        <v>250</v>
      </c>
      <c r="L44" s="346">
        <v>231</v>
      </c>
      <c r="M44" s="347">
        <v>205</v>
      </c>
    </row>
    <row r="45" spans="2:13" ht="27.75" customHeight="1" x14ac:dyDescent="0.15">
      <c r="B45" s="1171"/>
      <c r="C45" s="1172"/>
      <c r="D45" s="104"/>
      <c r="E45" s="1175" t="s">
        <v>35</v>
      </c>
      <c r="F45" s="1175"/>
      <c r="G45" s="1175"/>
      <c r="H45" s="1176"/>
      <c r="I45" s="345">
        <v>5987</v>
      </c>
      <c r="J45" s="346">
        <v>6447</v>
      </c>
      <c r="K45" s="346">
        <v>6388</v>
      </c>
      <c r="L45" s="346">
        <v>6260</v>
      </c>
      <c r="M45" s="347">
        <v>6546</v>
      </c>
    </row>
    <row r="46" spans="2:13" ht="27.75" customHeight="1" x14ac:dyDescent="0.15">
      <c r="B46" s="1171"/>
      <c r="C46" s="1172"/>
      <c r="D46" s="105"/>
      <c r="E46" s="1175" t="s">
        <v>36</v>
      </c>
      <c r="F46" s="1175"/>
      <c r="G46" s="1175"/>
      <c r="H46" s="1176"/>
      <c r="I46" s="345" t="s">
        <v>485</v>
      </c>
      <c r="J46" s="346" t="s">
        <v>485</v>
      </c>
      <c r="K46" s="346" t="s">
        <v>485</v>
      </c>
      <c r="L46" s="346">
        <v>193</v>
      </c>
      <c r="M46" s="347" t="s">
        <v>485</v>
      </c>
    </row>
    <row r="47" spans="2:13" ht="27.75" customHeight="1" x14ac:dyDescent="0.15">
      <c r="B47" s="1171"/>
      <c r="C47" s="1172"/>
      <c r="D47" s="106"/>
      <c r="E47" s="1185" t="s">
        <v>37</v>
      </c>
      <c r="F47" s="1186"/>
      <c r="G47" s="1186"/>
      <c r="H47" s="1187"/>
      <c r="I47" s="345" t="s">
        <v>485</v>
      </c>
      <c r="J47" s="346" t="s">
        <v>485</v>
      </c>
      <c r="K47" s="346" t="s">
        <v>485</v>
      </c>
      <c r="L47" s="346" t="s">
        <v>485</v>
      </c>
      <c r="M47" s="347" t="s">
        <v>485</v>
      </c>
    </row>
    <row r="48" spans="2:13" ht="27.75" customHeight="1" x14ac:dyDescent="0.15">
      <c r="B48" s="1171"/>
      <c r="C48" s="1172"/>
      <c r="D48" s="104"/>
      <c r="E48" s="1175" t="s">
        <v>38</v>
      </c>
      <c r="F48" s="1175"/>
      <c r="G48" s="1175"/>
      <c r="H48" s="1176"/>
      <c r="I48" s="345" t="s">
        <v>485</v>
      </c>
      <c r="J48" s="346" t="s">
        <v>485</v>
      </c>
      <c r="K48" s="346" t="s">
        <v>485</v>
      </c>
      <c r="L48" s="346" t="s">
        <v>485</v>
      </c>
      <c r="M48" s="347" t="s">
        <v>485</v>
      </c>
    </row>
    <row r="49" spans="2:13" ht="27.75" customHeight="1" x14ac:dyDescent="0.15">
      <c r="B49" s="1173"/>
      <c r="C49" s="1174"/>
      <c r="D49" s="104"/>
      <c r="E49" s="1175" t="s">
        <v>39</v>
      </c>
      <c r="F49" s="1175"/>
      <c r="G49" s="1175"/>
      <c r="H49" s="1176"/>
      <c r="I49" s="345" t="s">
        <v>485</v>
      </c>
      <c r="J49" s="346" t="s">
        <v>485</v>
      </c>
      <c r="K49" s="346" t="s">
        <v>485</v>
      </c>
      <c r="L49" s="346" t="s">
        <v>485</v>
      </c>
      <c r="M49" s="347" t="s">
        <v>485</v>
      </c>
    </row>
    <row r="50" spans="2:13" ht="27.75" customHeight="1" x14ac:dyDescent="0.15">
      <c r="B50" s="1169" t="s">
        <v>40</v>
      </c>
      <c r="C50" s="1170"/>
      <c r="D50" s="107"/>
      <c r="E50" s="1175" t="s">
        <v>41</v>
      </c>
      <c r="F50" s="1175"/>
      <c r="G50" s="1175"/>
      <c r="H50" s="1176"/>
      <c r="I50" s="345">
        <v>11341</v>
      </c>
      <c r="J50" s="346">
        <v>11867</v>
      </c>
      <c r="K50" s="346">
        <v>12408</v>
      </c>
      <c r="L50" s="346">
        <v>13503</v>
      </c>
      <c r="M50" s="347">
        <v>12518</v>
      </c>
    </row>
    <row r="51" spans="2:13" ht="27.75" customHeight="1" x14ac:dyDescent="0.15">
      <c r="B51" s="1171"/>
      <c r="C51" s="1172"/>
      <c r="D51" s="104"/>
      <c r="E51" s="1175" t="s">
        <v>42</v>
      </c>
      <c r="F51" s="1175"/>
      <c r="G51" s="1175"/>
      <c r="H51" s="1176"/>
      <c r="I51" s="345">
        <v>9896</v>
      </c>
      <c r="J51" s="346">
        <v>10378</v>
      </c>
      <c r="K51" s="346">
        <v>9637</v>
      </c>
      <c r="L51" s="346">
        <v>8291</v>
      </c>
      <c r="M51" s="347">
        <v>10002</v>
      </c>
    </row>
    <row r="52" spans="2:13" ht="27.75" customHeight="1" x14ac:dyDescent="0.15">
      <c r="B52" s="1173"/>
      <c r="C52" s="1174"/>
      <c r="D52" s="104"/>
      <c r="E52" s="1175" t="s">
        <v>43</v>
      </c>
      <c r="F52" s="1175"/>
      <c r="G52" s="1175"/>
      <c r="H52" s="1176"/>
      <c r="I52" s="345">
        <v>36000</v>
      </c>
      <c r="J52" s="346">
        <v>35577</v>
      </c>
      <c r="K52" s="346">
        <v>34978</v>
      </c>
      <c r="L52" s="346">
        <v>33365</v>
      </c>
      <c r="M52" s="347">
        <v>31480</v>
      </c>
    </row>
    <row r="53" spans="2:13" ht="27.75" customHeight="1" thickBot="1" x14ac:dyDescent="0.2">
      <c r="B53" s="1177" t="s">
        <v>19</v>
      </c>
      <c r="C53" s="1178"/>
      <c r="D53" s="108"/>
      <c r="E53" s="1179" t="s">
        <v>44</v>
      </c>
      <c r="F53" s="1179"/>
      <c r="G53" s="1179"/>
      <c r="H53" s="1180"/>
      <c r="I53" s="348">
        <v>65</v>
      </c>
      <c r="J53" s="349">
        <v>-467</v>
      </c>
      <c r="K53" s="349">
        <v>-721</v>
      </c>
      <c r="L53" s="349">
        <v>-1401</v>
      </c>
      <c r="M53" s="350">
        <v>-908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RH1A6yFHRxqRTPO7EF1aprk68UemS0bLFb1j52rzwNLdG6/EjoBoIMnqyafkJoVRoGoFMhCDacuEjmZciqmwKQ==" saltValue="eRUIoxjXiVjwz6B7k1A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3690</v>
      </c>
      <c r="G55" s="120">
        <v>3770</v>
      </c>
      <c r="H55" s="121">
        <v>3644</v>
      </c>
    </row>
    <row r="56" spans="2:8" ht="52.5" customHeight="1" x14ac:dyDescent="0.15">
      <c r="B56" s="122"/>
      <c r="C56" s="1198" t="s">
        <v>47</v>
      </c>
      <c r="D56" s="1198"/>
      <c r="E56" s="1199"/>
      <c r="F56" s="123">
        <v>18</v>
      </c>
      <c r="G56" s="123">
        <v>18</v>
      </c>
      <c r="H56" s="124" t="s">
        <v>485</v>
      </c>
    </row>
    <row r="57" spans="2:8" ht="53.25" customHeight="1" x14ac:dyDescent="0.15">
      <c r="B57" s="122"/>
      <c r="C57" s="1200" t="s">
        <v>48</v>
      </c>
      <c r="D57" s="1200"/>
      <c r="E57" s="1201"/>
      <c r="F57" s="125">
        <v>6771</v>
      </c>
      <c r="G57" s="125">
        <v>7900</v>
      </c>
      <c r="H57" s="126">
        <v>7115</v>
      </c>
    </row>
    <row r="58" spans="2:8" ht="45.75" customHeight="1" x14ac:dyDescent="0.15">
      <c r="B58" s="127"/>
      <c r="C58" s="1188" t="s">
        <v>548</v>
      </c>
      <c r="D58" s="1189"/>
      <c r="E58" s="1190"/>
      <c r="F58" s="128">
        <v>1639</v>
      </c>
      <c r="G58" s="128">
        <v>1912</v>
      </c>
      <c r="H58" s="129">
        <v>1435</v>
      </c>
    </row>
    <row r="59" spans="2:8" ht="45.75" customHeight="1" x14ac:dyDescent="0.15">
      <c r="B59" s="127"/>
      <c r="C59" s="1188" t="s">
        <v>544</v>
      </c>
      <c r="D59" s="1189"/>
      <c r="E59" s="1190"/>
      <c r="F59" s="128">
        <v>890</v>
      </c>
      <c r="G59" s="128">
        <v>1666</v>
      </c>
      <c r="H59" s="129">
        <v>1273</v>
      </c>
    </row>
    <row r="60" spans="2:8" ht="45.75" customHeight="1" x14ac:dyDescent="0.15">
      <c r="B60" s="127"/>
      <c r="C60" s="1188" t="s">
        <v>545</v>
      </c>
      <c r="D60" s="1189"/>
      <c r="E60" s="1190"/>
      <c r="F60" s="128">
        <v>929</v>
      </c>
      <c r="G60" s="128">
        <v>1012</v>
      </c>
      <c r="H60" s="129">
        <v>1079</v>
      </c>
    </row>
    <row r="61" spans="2:8" ht="45.75" customHeight="1" x14ac:dyDescent="0.15">
      <c r="B61" s="127"/>
      <c r="C61" s="1188" t="s">
        <v>546</v>
      </c>
      <c r="D61" s="1189"/>
      <c r="E61" s="1190"/>
      <c r="F61" s="128">
        <v>1198</v>
      </c>
      <c r="G61" s="128">
        <v>1372</v>
      </c>
      <c r="H61" s="129">
        <v>931</v>
      </c>
    </row>
    <row r="62" spans="2:8" ht="45.75" customHeight="1" thickBot="1" x14ac:dyDescent="0.2">
      <c r="B62" s="130"/>
      <c r="C62" s="1191" t="s">
        <v>547</v>
      </c>
      <c r="D62" s="1192"/>
      <c r="E62" s="1193"/>
      <c r="F62" s="131">
        <v>865</v>
      </c>
      <c r="G62" s="131">
        <v>765</v>
      </c>
      <c r="H62" s="132">
        <v>766</v>
      </c>
    </row>
    <row r="63" spans="2:8" ht="52.5" customHeight="1" thickBot="1" x14ac:dyDescent="0.2">
      <c r="B63" s="133"/>
      <c r="C63" s="1194" t="s">
        <v>49</v>
      </c>
      <c r="D63" s="1194"/>
      <c r="E63" s="1195"/>
      <c r="F63" s="134">
        <v>10479</v>
      </c>
      <c r="G63" s="134">
        <v>11688</v>
      </c>
      <c r="H63" s="135">
        <v>10759</v>
      </c>
    </row>
    <row r="64" spans="2:8" x14ac:dyDescent="0.15"/>
  </sheetData>
  <sheetProtection algorithmName="SHA-512" hashValue="J3fjIMicxwjcEtRLulaC0C2h6Q1dJf6vG/UQSXL7uYEqsMy8KHMdbByADqqqXdkDm0wSgY8sgTVtAzvA+Uq/vQ==" saltValue="PV/q1uoMtH9B0Cqx5yRR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23739</v>
      </c>
      <c r="E3" s="154"/>
      <c r="F3" s="155">
        <v>42836</v>
      </c>
      <c r="G3" s="156"/>
      <c r="H3" s="157"/>
    </row>
    <row r="4" spans="1:8" x14ac:dyDescent="0.15">
      <c r="A4" s="158"/>
      <c r="B4" s="159"/>
      <c r="C4" s="160"/>
      <c r="D4" s="161">
        <v>12934</v>
      </c>
      <c r="E4" s="162"/>
      <c r="F4" s="163">
        <v>22936</v>
      </c>
      <c r="G4" s="164"/>
      <c r="H4" s="165"/>
    </row>
    <row r="5" spans="1:8" x14ac:dyDescent="0.15">
      <c r="A5" s="146" t="s">
        <v>517</v>
      </c>
      <c r="B5" s="151"/>
      <c r="C5" s="152"/>
      <c r="D5" s="153">
        <v>33200</v>
      </c>
      <c r="E5" s="154"/>
      <c r="F5" s="155">
        <v>39221</v>
      </c>
      <c r="G5" s="156"/>
      <c r="H5" s="157"/>
    </row>
    <row r="6" spans="1:8" x14ac:dyDescent="0.15">
      <c r="A6" s="158"/>
      <c r="B6" s="159"/>
      <c r="C6" s="160"/>
      <c r="D6" s="161">
        <v>19186</v>
      </c>
      <c r="E6" s="162"/>
      <c r="F6" s="163">
        <v>24821</v>
      </c>
      <c r="G6" s="164"/>
      <c r="H6" s="165"/>
    </row>
    <row r="7" spans="1:8" x14ac:dyDescent="0.15">
      <c r="A7" s="146" t="s">
        <v>518</v>
      </c>
      <c r="B7" s="151"/>
      <c r="C7" s="152"/>
      <c r="D7" s="153">
        <v>32683</v>
      </c>
      <c r="E7" s="154"/>
      <c r="F7" s="155">
        <v>38566</v>
      </c>
      <c r="G7" s="156"/>
      <c r="H7" s="157"/>
    </row>
    <row r="8" spans="1:8" x14ac:dyDescent="0.15">
      <c r="A8" s="158"/>
      <c r="B8" s="159"/>
      <c r="C8" s="160"/>
      <c r="D8" s="161">
        <v>17586</v>
      </c>
      <c r="E8" s="162"/>
      <c r="F8" s="163">
        <v>24059</v>
      </c>
      <c r="G8" s="164"/>
      <c r="H8" s="165"/>
    </row>
    <row r="9" spans="1:8" x14ac:dyDescent="0.15">
      <c r="A9" s="146" t="s">
        <v>519</v>
      </c>
      <c r="B9" s="151"/>
      <c r="C9" s="152"/>
      <c r="D9" s="153">
        <v>42195</v>
      </c>
      <c r="E9" s="154"/>
      <c r="F9" s="155">
        <v>35156</v>
      </c>
      <c r="G9" s="156"/>
      <c r="H9" s="157"/>
    </row>
    <row r="10" spans="1:8" x14ac:dyDescent="0.15">
      <c r="A10" s="158"/>
      <c r="B10" s="159"/>
      <c r="C10" s="160"/>
      <c r="D10" s="161">
        <v>19948</v>
      </c>
      <c r="E10" s="162"/>
      <c r="F10" s="163">
        <v>22430</v>
      </c>
      <c r="G10" s="164"/>
      <c r="H10" s="165"/>
    </row>
    <row r="11" spans="1:8" x14ac:dyDescent="0.15">
      <c r="A11" s="146" t="s">
        <v>520</v>
      </c>
      <c r="B11" s="151"/>
      <c r="C11" s="152"/>
      <c r="D11" s="153">
        <v>46297</v>
      </c>
      <c r="E11" s="154"/>
      <c r="F11" s="155">
        <v>37029</v>
      </c>
      <c r="G11" s="156"/>
      <c r="H11" s="157"/>
    </row>
    <row r="12" spans="1:8" x14ac:dyDescent="0.15">
      <c r="A12" s="158"/>
      <c r="B12" s="159"/>
      <c r="C12" s="166"/>
      <c r="D12" s="161">
        <v>25197</v>
      </c>
      <c r="E12" s="162"/>
      <c r="F12" s="163">
        <v>23232</v>
      </c>
      <c r="G12" s="164"/>
      <c r="H12" s="165"/>
    </row>
    <row r="13" spans="1:8" x14ac:dyDescent="0.15">
      <c r="A13" s="146"/>
      <c r="B13" s="151"/>
      <c r="C13" s="152"/>
      <c r="D13" s="153">
        <v>35623</v>
      </c>
      <c r="E13" s="154"/>
      <c r="F13" s="155">
        <v>38562</v>
      </c>
      <c r="G13" s="167"/>
      <c r="H13" s="157"/>
    </row>
    <row r="14" spans="1:8" x14ac:dyDescent="0.15">
      <c r="A14" s="158"/>
      <c r="B14" s="159"/>
      <c r="C14" s="160"/>
      <c r="D14" s="161">
        <v>18970</v>
      </c>
      <c r="E14" s="162"/>
      <c r="F14" s="163">
        <v>23496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6.68</v>
      </c>
      <c r="C19" s="168">
        <f>ROUND(VALUE(SUBSTITUTE(実質収支比率等に係る経年分析!G$48,"▲","-")),2)</f>
        <v>8.89</v>
      </c>
      <c r="D19" s="168">
        <f>ROUND(VALUE(SUBSTITUTE(実質収支比率等に係る経年分析!H$48,"▲","-")),2)</f>
        <v>10.45</v>
      </c>
      <c r="E19" s="168">
        <f>ROUND(VALUE(SUBSTITUTE(実質収支比率等に係る経年分析!I$48,"▲","-")),2)</f>
        <v>8.42</v>
      </c>
      <c r="F19" s="168">
        <f>ROUND(VALUE(SUBSTITUTE(実質収支比率等に係る経年分析!J$48,"▲","-")),2)</f>
        <v>7.91</v>
      </c>
    </row>
    <row r="20" spans="1:11" x14ac:dyDescent="0.15">
      <c r="A20" s="168" t="s">
        <v>53</v>
      </c>
      <c r="B20" s="168">
        <f>ROUND(VALUE(SUBSTITUTE(実質収支比率等に係る経年分析!F$47,"▲","-")),2)</f>
        <v>13.01</v>
      </c>
      <c r="C20" s="168">
        <f>ROUND(VALUE(SUBSTITUTE(実質収支比率等に係る経年分析!G$47,"▲","-")),2)</f>
        <v>11.3</v>
      </c>
      <c r="D20" s="168">
        <f>ROUND(VALUE(SUBSTITUTE(実質収支比率等に係る経年分析!H$47,"▲","-")),2)</f>
        <v>11.66</v>
      </c>
      <c r="E20" s="168">
        <f>ROUND(VALUE(SUBSTITUTE(実質収支比率等に係る経年分析!I$47,"▲","-")),2)</f>
        <v>12.19</v>
      </c>
      <c r="F20" s="168">
        <f>ROUND(VALUE(SUBSTITUTE(実質収支比率等に係る経年分析!J$47,"▲","-")),2)</f>
        <v>11.62</v>
      </c>
    </row>
    <row r="21" spans="1:11" x14ac:dyDescent="0.15">
      <c r="A21" s="168" t="s">
        <v>54</v>
      </c>
      <c r="B21" s="168">
        <f>IF(ISNUMBER(VALUE(SUBSTITUTE(実質収支比率等に係る経年分析!F$49,"▲","-"))),ROUND(VALUE(SUBSTITUTE(実質収支比率等に係る経年分析!F$49,"▲","-")),2),NA())</f>
        <v>-4.46</v>
      </c>
      <c r="C21" s="168">
        <f>IF(ISNUMBER(VALUE(SUBSTITUTE(実質収支比率等に係る経年分析!G$49,"▲","-"))),ROUND(VALUE(SUBSTITUTE(実質収支比率等に係る経年分析!G$49,"▲","-")),2),NA())</f>
        <v>-2.25</v>
      </c>
      <c r="D21" s="168">
        <f>IF(ISNUMBER(VALUE(SUBSTITUTE(実質収支比率等に係る経年分析!H$49,"▲","-"))),ROUND(VALUE(SUBSTITUTE(実質収支比率等に係る経年分析!H$49,"▲","-")),2),NA())</f>
        <v>1.07</v>
      </c>
      <c r="E21" s="168">
        <f>IF(ISNUMBER(VALUE(SUBSTITUTE(実質収支比率等に係る経年分析!I$49,"▲","-"))),ROUND(VALUE(SUBSTITUTE(実質収支比率等に係る経年分析!I$49,"▲","-")),2),NA())</f>
        <v>-2.02</v>
      </c>
      <c r="F21" s="168">
        <f>IF(ISNUMBER(VALUE(SUBSTITUTE(実質収支比率等に係る経年分析!J$49,"▲","-"))),ROUND(VALUE(SUBSTITUTE(実質収支比率等に係る経年分析!J$49,"▲","-")),2),NA())</f>
        <v>-0.73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0.97</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0.14000000000000001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0.28000000000000003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1.01</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2.2799999999999998</v>
      </c>
    </row>
    <row r="35" spans="1:16" x14ac:dyDescent="0.15">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0.85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3.34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3.76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6.67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8.8800000000000008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10.45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8.41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7.91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4803</v>
      </c>
      <c r="E42" s="170"/>
      <c r="F42" s="170"/>
      <c r="G42" s="170">
        <f>'実質公債費比率（分子）の構造'!L$52</f>
        <v>4774</v>
      </c>
      <c r="H42" s="170"/>
      <c r="I42" s="170"/>
      <c r="J42" s="170">
        <f>'実質公債費比率（分子）の構造'!M$52</f>
        <v>4799</v>
      </c>
      <c r="K42" s="170"/>
      <c r="L42" s="170"/>
      <c r="M42" s="170">
        <f>'実質公債費比率（分子）の構造'!N$52</f>
        <v>4602</v>
      </c>
      <c r="N42" s="170"/>
      <c r="O42" s="170"/>
      <c r="P42" s="170">
        <f>'実質公債費比率（分子）の構造'!O$52</f>
        <v>4488</v>
      </c>
    </row>
    <row r="43" spans="1:16" x14ac:dyDescent="0.15">
      <c r="A43" s="170" t="s">
        <v>16</v>
      </c>
      <c r="B43" s="170">
        <f>'実質公債費比率（分子）の構造'!K$51</f>
        <v>1</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29</v>
      </c>
      <c r="C44" s="170"/>
      <c r="D44" s="170"/>
      <c r="E44" s="170">
        <f>'実質公債費比率（分子）の構造'!L$50</f>
        <v>29</v>
      </c>
      <c r="F44" s="170"/>
      <c r="G44" s="170"/>
      <c r="H44" s="170">
        <f>'実質公債費比率（分子）の構造'!M$50</f>
        <v>399</v>
      </c>
      <c r="I44" s="170"/>
      <c r="J44" s="170"/>
      <c r="K44" s="170">
        <f>'実質公債費比率（分子）の構造'!N$50</f>
        <v>408</v>
      </c>
      <c r="L44" s="170"/>
      <c r="M44" s="170"/>
      <c r="N44" s="170">
        <f>'実質公債費比率（分子）の構造'!O$50</f>
        <v>4</v>
      </c>
      <c r="O44" s="170"/>
      <c r="P44" s="170"/>
    </row>
    <row r="45" spans="1:16" x14ac:dyDescent="0.15">
      <c r="A45" s="170" t="s">
        <v>63</v>
      </c>
      <c r="B45" s="170">
        <f>'実質公債費比率（分子）の構造'!K$49</f>
        <v>39</v>
      </c>
      <c r="C45" s="170"/>
      <c r="D45" s="170"/>
      <c r="E45" s="170">
        <f>'実質公債費比率（分子）の構造'!L$49</f>
        <v>23</v>
      </c>
      <c r="F45" s="170"/>
      <c r="G45" s="170"/>
      <c r="H45" s="170">
        <f>'実質公債費比率（分子）の構造'!M$49</f>
        <v>21</v>
      </c>
      <c r="I45" s="170"/>
      <c r="J45" s="170"/>
      <c r="K45" s="170">
        <f>'実質公債費比率（分子）の構造'!N$49</f>
        <v>21</v>
      </c>
      <c r="L45" s="170"/>
      <c r="M45" s="170"/>
      <c r="N45" s="170">
        <f>'実質公債費比率（分子）の構造'!O$49</f>
        <v>21</v>
      </c>
      <c r="O45" s="170"/>
      <c r="P45" s="170"/>
    </row>
    <row r="46" spans="1:16" x14ac:dyDescent="0.15">
      <c r="A46" s="170" t="s">
        <v>64</v>
      </c>
      <c r="B46" s="170">
        <f>'実質公債費比率（分子）の構造'!K$48</f>
        <v>1264</v>
      </c>
      <c r="C46" s="170"/>
      <c r="D46" s="170"/>
      <c r="E46" s="170">
        <f>'実質公債費比率（分子）の構造'!L$48</f>
        <v>1256</v>
      </c>
      <c r="F46" s="170"/>
      <c r="G46" s="170"/>
      <c r="H46" s="170">
        <f>'実質公債費比率（分子）の構造'!M$48</f>
        <v>1300</v>
      </c>
      <c r="I46" s="170"/>
      <c r="J46" s="170"/>
      <c r="K46" s="170">
        <f>'実質公債費比率（分子）の構造'!N$48</f>
        <v>1179</v>
      </c>
      <c r="L46" s="170"/>
      <c r="M46" s="170"/>
      <c r="N46" s="170">
        <f>'実質公債費比率（分子）の構造'!O$48</f>
        <v>939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3995</v>
      </c>
      <c r="C49" s="170"/>
      <c r="D49" s="170"/>
      <c r="E49" s="170">
        <f>'実質公債費比率（分子）の構造'!L$45</f>
        <v>4000</v>
      </c>
      <c r="F49" s="170"/>
      <c r="G49" s="170"/>
      <c r="H49" s="170">
        <f>'実質公債費比率（分子）の構造'!M$45</f>
        <v>3988</v>
      </c>
      <c r="I49" s="170"/>
      <c r="J49" s="170"/>
      <c r="K49" s="170">
        <f>'実質公債費比率（分子）の構造'!N$45</f>
        <v>3786</v>
      </c>
      <c r="L49" s="170"/>
      <c r="M49" s="170"/>
      <c r="N49" s="170">
        <f>'実質公債費比率（分子）の構造'!O$45</f>
        <v>3709</v>
      </c>
      <c r="O49" s="170"/>
      <c r="P49" s="170"/>
    </row>
    <row r="50" spans="1:16" x14ac:dyDescent="0.15">
      <c r="A50" s="170" t="s">
        <v>67</v>
      </c>
      <c r="B50" s="170" t="e">
        <f>NA()</f>
        <v>#N/A</v>
      </c>
      <c r="C50" s="170">
        <f>IF(ISNUMBER('実質公債費比率（分子）の構造'!K$53),'実質公債費比率（分子）の構造'!K$53,NA())</f>
        <v>525</v>
      </c>
      <c r="D50" s="170" t="e">
        <f>NA()</f>
        <v>#N/A</v>
      </c>
      <c r="E50" s="170" t="e">
        <f>NA()</f>
        <v>#N/A</v>
      </c>
      <c r="F50" s="170">
        <f>IF(ISNUMBER('実質公債費比率（分子）の構造'!L$53),'実質公債費比率（分子）の構造'!L$53,NA())</f>
        <v>534</v>
      </c>
      <c r="G50" s="170" t="e">
        <f>NA()</f>
        <v>#N/A</v>
      </c>
      <c r="H50" s="170" t="e">
        <f>NA()</f>
        <v>#N/A</v>
      </c>
      <c r="I50" s="170">
        <f>IF(ISNUMBER('実質公債費比率（分子）の構造'!M$53),'実質公債費比率（分子）の構造'!M$53,NA())</f>
        <v>909</v>
      </c>
      <c r="J50" s="170" t="e">
        <f>NA()</f>
        <v>#N/A</v>
      </c>
      <c r="K50" s="170" t="e">
        <f>NA()</f>
        <v>#N/A</v>
      </c>
      <c r="L50" s="170">
        <f>IF(ISNUMBER('実質公債費比率（分子）の構造'!N$53),'実質公債費比率（分子）の構造'!N$53,NA())</f>
        <v>792</v>
      </c>
      <c r="M50" s="170" t="e">
        <f>NA()</f>
        <v>#N/A</v>
      </c>
      <c r="N50" s="170" t="e">
        <f>NA()</f>
        <v>#N/A</v>
      </c>
      <c r="O50" s="170">
        <f>IF(ISNUMBER('実質公債費比率（分子）の構造'!O$53),'実質公債費比率（分子）の構造'!O$53,NA())</f>
        <v>185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36000</v>
      </c>
      <c r="E56" s="169"/>
      <c r="F56" s="169"/>
      <c r="G56" s="169">
        <f>'将来負担比率（分子）の構造'!J$52</f>
        <v>35577</v>
      </c>
      <c r="H56" s="169"/>
      <c r="I56" s="169"/>
      <c r="J56" s="169">
        <f>'将来負担比率（分子）の構造'!K$52</f>
        <v>34978</v>
      </c>
      <c r="K56" s="169"/>
      <c r="L56" s="169"/>
      <c r="M56" s="169">
        <f>'将来負担比率（分子）の構造'!L$52</f>
        <v>33365</v>
      </c>
      <c r="N56" s="169"/>
      <c r="O56" s="169"/>
      <c r="P56" s="169">
        <f>'将来負担比率（分子）の構造'!M$52</f>
        <v>31480</v>
      </c>
    </row>
    <row r="57" spans="1:16" x14ac:dyDescent="0.15">
      <c r="A57" s="169" t="s">
        <v>42</v>
      </c>
      <c r="B57" s="169"/>
      <c r="C57" s="169"/>
      <c r="D57" s="169">
        <f>'将来負担比率（分子）の構造'!I$51</f>
        <v>9896</v>
      </c>
      <c r="E57" s="169"/>
      <c r="F57" s="169"/>
      <c r="G57" s="169">
        <f>'将来負担比率（分子）の構造'!J$51</f>
        <v>10378</v>
      </c>
      <c r="H57" s="169"/>
      <c r="I57" s="169"/>
      <c r="J57" s="169">
        <f>'将来負担比率（分子）の構造'!K$51</f>
        <v>9637</v>
      </c>
      <c r="K57" s="169"/>
      <c r="L57" s="169"/>
      <c r="M57" s="169">
        <f>'将来負担比率（分子）の構造'!L$51</f>
        <v>8291</v>
      </c>
      <c r="N57" s="169"/>
      <c r="O57" s="169"/>
      <c r="P57" s="169">
        <f>'将来負担比率（分子）の構造'!M$51</f>
        <v>10002</v>
      </c>
    </row>
    <row r="58" spans="1:16" x14ac:dyDescent="0.15">
      <c r="A58" s="169" t="s">
        <v>41</v>
      </c>
      <c r="B58" s="169"/>
      <c r="C58" s="169"/>
      <c r="D58" s="169">
        <f>'将来負担比率（分子）の構造'!I$50</f>
        <v>11341</v>
      </c>
      <c r="E58" s="169"/>
      <c r="F58" s="169"/>
      <c r="G58" s="169">
        <f>'将来負担比率（分子）の構造'!J$50</f>
        <v>11867</v>
      </c>
      <c r="H58" s="169"/>
      <c r="I58" s="169"/>
      <c r="J58" s="169">
        <f>'将来負担比率（分子）の構造'!K$50</f>
        <v>12408</v>
      </c>
      <c r="K58" s="169"/>
      <c r="L58" s="169"/>
      <c r="M58" s="169">
        <f>'将来負担比率（分子）の構造'!L$50</f>
        <v>13503</v>
      </c>
      <c r="N58" s="169"/>
      <c r="O58" s="169"/>
      <c r="P58" s="169">
        <f>'将来負担比率（分子）の構造'!M$50</f>
        <v>12518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f>'将来負担比率（分子）の構造'!L$46</f>
        <v>193</v>
      </c>
      <c r="L61" s="169"/>
      <c r="M61" s="169"/>
      <c r="N61" s="169" t="str">
        <f>'将来負担比率（分子）の構造'!M$46</f>
        <v>-</v>
      </c>
      <c r="O61" s="169"/>
      <c r="P61" s="169"/>
    </row>
    <row r="62" spans="1:16" x14ac:dyDescent="0.15">
      <c r="A62" s="169" t="s">
        <v>35</v>
      </c>
      <c r="B62" s="169">
        <f>'将来負担比率（分子）の構造'!I$45</f>
        <v>5987</v>
      </c>
      <c r="C62" s="169"/>
      <c r="D62" s="169"/>
      <c r="E62" s="169">
        <f>'将来負担比率（分子）の構造'!J$45</f>
        <v>6447</v>
      </c>
      <c r="F62" s="169"/>
      <c r="G62" s="169"/>
      <c r="H62" s="169">
        <f>'将来負担比率（分子）の構造'!K$45</f>
        <v>6388</v>
      </c>
      <c r="I62" s="169"/>
      <c r="J62" s="169"/>
      <c r="K62" s="169">
        <f>'将来負担比率（分子）の構造'!L$45</f>
        <v>6260</v>
      </c>
      <c r="L62" s="169"/>
      <c r="M62" s="169"/>
      <c r="N62" s="169">
        <f>'将来負担比率（分子）の構造'!M$45</f>
        <v>6546</v>
      </c>
      <c r="O62" s="169"/>
      <c r="P62" s="169"/>
    </row>
    <row r="63" spans="1:16" x14ac:dyDescent="0.15">
      <c r="A63" s="169" t="s">
        <v>34</v>
      </c>
      <c r="B63" s="169">
        <f>'将来負担比率（分子）の構造'!I$44</f>
        <v>316</v>
      </c>
      <c r="C63" s="169"/>
      <c r="D63" s="169"/>
      <c r="E63" s="169">
        <f>'将来負担比率（分子）の構造'!J$44</f>
        <v>277</v>
      </c>
      <c r="F63" s="169"/>
      <c r="G63" s="169"/>
      <c r="H63" s="169">
        <f>'将来負担比率（分子）の構造'!K$44</f>
        <v>250</v>
      </c>
      <c r="I63" s="169"/>
      <c r="J63" s="169"/>
      <c r="K63" s="169">
        <f>'将来負担比率（分子）の構造'!L$44</f>
        <v>231</v>
      </c>
      <c r="L63" s="169"/>
      <c r="M63" s="169"/>
      <c r="N63" s="169">
        <f>'将来負担比率（分子）の構造'!M$44</f>
        <v>205</v>
      </c>
      <c r="O63" s="169"/>
      <c r="P63" s="169"/>
    </row>
    <row r="64" spans="1:16" x14ac:dyDescent="0.15">
      <c r="A64" s="169" t="s">
        <v>33</v>
      </c>
      <c r="B64" s="169">
        <f>'将来負担比率（分子）の構造'!I$43</f>
        <v>7777</v>
      </c>
      <c r="C64" s="169"/>
      <c r="D64" s="169"/>
      <c r="E64" s="169">
        <f>'将来負担比率（分子）の構造'!J$43</f>
        <v>7502</v>
      </c>
      <c r="F64" s="169"/>
      <c r="G64" s="169"/>
      <c r="H64" s="169">
        <f>'将来負担比率（分子）の構造'!K$43</f>
        <v>7142</v>
      </c>
      <c r="I64" s="169"/>
      <c r="J64" s="169"/>
      <c r="K64" s="169">
        <f>'将来負担比率（分子）の構造'!L$43</f>
        <v>6256</v>
      </c>
      <c r="L64" s="169"/>
      <c r="M64" s="169"/>
      <c r="N64" s="169">
        <f>'将来負担比率（分子）の構造'!M$43</f>
        <v>5654</v>
      </c>
      <c r="O64" s="169"/>
      <c r="P64" s="169"/>
    </row>
    <row r="65" spans="1:16" x14ac:dyDescent="0.15">
      <c r="A65" s="169" t="s">
        <v>32</v>
      </c>
      <c r="B65" s="169">
        <f>'将来負担比率（分子）の構造'!I$42</f>
        <v>2724</v>
      </c>
      <c r="C65" s="169"/>
      <c r="D65" s="169"/>
      <c r="E65" s="169">
        <f>'将来負担比率（分子）の構造'!J$42</f>
        <v>2936</v>
      </c>
      <c r="F65" s="169"/>
      <c r="G65" s="169"/>
      <c r="H65" s="169">
        <f>'将来負担比率（分子）の構造'!K$42</f>
        <v>2582</v>
      </c>
      <c r="I65" s="169"/>
      <c r="J65" s="169"/>
      <c r="K65" s="169">
        <f>'将来負担比率（分子）の構造'!L$42</f>
        <v>1668</v>
      </c>
      <c r="L65" s="169"/>
      <c r="M65" s="169"/>
      <c r="N65" s="169">
        <f>'将来負担比率（分子）の構造'!M$42</f>
        <v>2970</v>
      </c>
      <c r="O65" s="169"/>
      <c r="P65" s="169"/>
    </row>
    <row r="66" spans="1:16" x14ac:dyDescent="0.15">
      <c r="A66" s="169" t="s">
        <v>31</v>
      </c>
      <c r="B66" s="169">
        <f>'将来負担比率（分子）の構造'!I$41</f>
        <v>40498</v>
      </c>
      <c r="C66" s="169"/>
      <c r="D66" s="169"/>
      <c r="E66" s="169">
        <f>'将来負担比率（分子）の構造'!J$41</f>
        <v>40193</v>
      </c>
      <c r="F66" s="169"/>
      <c r="G66" s="169"/>
      <c r="H66" s="169">
        <f>'将来負担比率（分子）の構造'!K$41</f>
        <v>39941</v>
      </c>
      <c r="I66" s="169"/>
      <c r="J66" s="169"/>
      <c r="K66" s="169">
        <f>'将来負担比率（分子）の構造'!L$41</f>
        <v>39151</v>
      </c>
      <c r="L66" s="169"/>
      <c r="M66" s="169"/>
      <c r="N66" s="169">
        <f>'将来負担比率（分子）の構造'!M$41</f>
        <v>37716</v>
      </c>
      <c r="O66" s="169"/>
      <c r="P66" s="169"/>
    </row>
    <row r="67" spans="1:16" x14ac:dyDescent="0.15">
      <c r="A67" s="169" t="s">
        <v>71</v>
      </c>
      <c r="B67" s="169" t="e">
        <f>NA()</f>
        <v>#N/A</v>
      </c>
      <c r="C67" s="169">
        <f>IF(ISNUMBER('将来負担比率（分子）の構造'!I$53), IF('将来負担比率（分子）の構造'!I$53 &lt; 0, 0, '将来負担比率（分子）の構造'!I$53), NA())</f>
        <v>65</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3690</v>
      </c>
      <c r="C72" s="173">
        <f>基金残高に係る経年分析!G55</f>
        <v>3770</v>
      </c>
      <c r="D72" s="173">
        <f>基金残高に係る経年分析!H55</f>
        <v>3644</v>
      </c>
    </row>
    <row r="73" spans="1:16" x14ac:dyDescent="0.15">
      <c r="A73" s="172" t="s">
        <v>74</v>
      </c>
      <c r="B73" s="173">
        <f>基金残高に係る経年分析!F56</f>
        <v>18</v>
      </c>
      <c r="C73" s="173">
        <f>基金残高に係る経年分析!G56</f>
        <v>18</v>
      </c>
      <c r="D73" s="173" t="str">
        <f>基金残高に係る経年分析!H56</f>
        <v>-</v>
      </c>
    </row>
    <row r="74" spans="1:16" x14ac:dyDescent="0.15">
      <c r="A74" s="172" t="s">
        <v>75</v>
      </c>
      <c r="B74" s="173">
        <f>基金残高に係る経年分析!F57</f>
        <v>6771</v>
      </c>
      <c r="C74" s="173">
        <f>基金残高に係る経年分析!G57</f>
        <v>7900</v>
      </c>
      <c r="D74" s="173">
        <f>基金残高に係る経年分析!H57</f>
        <v>7115</v>
      </c>
    </row>
  </sheetData>
  <sheetProtection algorithmName="SHA-512" hashValue="f0Uox13BPTWzSrYUI5Z82ecPFei1c+Z1KsPhqEiIy1gFjELuLl7iyTuauZfcjaqXDS5XKPQHiq6s9FM78E45dQ==" saltValue="9Y8EgMQbgc9aWFSgPBgC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dcterms:created xsi:type="dcterms:W3CDTF">2025-02-19T01:52:49Z</dcterms:created>
  <dcterms:modified xsi:type="dcterms:W3CDTF">2025-03-21T07:02:48Z</dcterms:modified>
  <cp:category/>
</cp:coreProperties>
</file>